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6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6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  <font>
      <name val="Aptos Narrow"/>
      <charset val="1"/>
      <color rgb="FF000000"/>
      <sz val="10"/>
    </font>
    <font>
      <name val="Aptos Narrow"/>
      <charset val="1"/>
      <color theme="1"/>
      <sz val="1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  <xf numFmtId="2" fontId="1" fillId="0" borderId="0" pivotButton="0" quotePrefix="0" xfId="1"/>
    <xf numFmtId="0" fontId="0" fillId="0" borderId="0" applyAlignment="1" pivotButton="0" quotePrefix="0" xfId="0">
      <alignment wrapText="1"/>
    </xf>
    <xf numFmtId="0" fontId="4" fillId="0" borderId="0" pivotButton="0" quotePrefix="0" xfId="0"/>
    <xf numFmtId="0" fontId="5" fillId="0" borderId="0" pivotButton="0" quotePrefix="0" xfId="0"/>
  </cellXfs>
  <cellStyles count="2">
    <cellStyle name="Normal" xfId="0" builtinId="0"/>
    <cellStyle name="Hyperlink" xfId="1" builtinId="8"/>
  </cellStyles>
  <dxfs count="12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P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G1" authorId="0" shapeId="0">
      <text>
        <t>Edward Middleton - Smith:
=OR(tbl_Sourcing[@Active]=1, tbl_Sourcing[@Active]="1", tbl_Sourcing[@Active]=TRUE, tbl_Sourcing[@Active]="TRUE")</t>
      </text>
    </comment>
    <comment ref="P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27"/>
    <tableColumn id="6" name="Why"/>
    <tableColumn id="5" name="Heavy Printing Months" dataDxfId="126"/>
    <tableColumn id="4" name="Tapering Months" dataDxfId="125"/>
    <tableColumn id="7" name="Final Print Run Months" dataDxfId="124"/>
    <tableColumn id="3" name="Sell Window (Months)" dataDxfId="123"/>
    <tableColumn id="9" name="Buy Window Month Start" dataDxfId="122"/>
    <tableColumn id="10" name="Buy Window Month End" dataDxfId="121"/>
    <tableColumn id="11" name="Heavy Printing Window Month Start" dataDxfId="120">
      <calculatedColumnFormula array="1">_xlfn.NUMBERVALUE(INDEX(_xlfn.TEXTSPLIT(tbl_MTG_Set_Type[[#This Row],[Heavy Printing Months]], "-"), 1), ".", ",")</calculatedColumnFormula>
    </tableColumn>
    <tableColumn id="12" name="Heavy Printing Window Month End" dataDxfId="119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118"/>
    <tableColumn id="14" name="Sell Window Month End" dataDxfId="11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CH1024" headerRowCount="1" totalsRowShown="0" headerRowDxfId="99">
  <autoFilter ref="A2:CH1024">
    <filterColumn colId="45" hiddenButton="0" showButton="1">
      <filters>
        <filter val="#DIV/0!"/>
        <filter val="-10%"/>
        <filter val="-11%"/>
        <filter val="-12%"/>
        <filter val="-16%"/>
        <filter val="-19%"/>
        <filter val="-20%"/>
        <filter val="-21%"/>
        <filter val="-23%"/>
        <filter val="-24%"/>
        <filter val="-25%"/>
        <filter val="-27%"/>
        <filter val="-29%"/>
        <filter val="-30%"/>
        <filter val="-32%"/>
        <filter val="-33%"/>
        <filter val="-34%"/>
        <filter val="-35%"/>
        <filter val="-36%"/>
        <filter val="-37%"/>
        <filter val="-38%"/>
        <filter val="-41%"/>
        <filter val="-43%"/>
        <filter val="-50%"/>
        <filter val="76%"/>
      </filters>
    </filterColumn>
  </autoFilter>
  <sortState ref="A3:CH1024">
    <sortCondition ref="B2:B1024"/>
  </sortState>
  <tableColumns count="86">
    <tableColumn id="1" name="Index"/>
    <tableColumn id="25" name="Set Name"/>
    <tableColumn id="2" name="Card Count"/>
    <tableColumn id="3" name="Released On" dataDxfId="98"/>
    <tableColumn id="4" name="Type Name"/>
    <tableColumn id="5" name="Language Codes"/>
    <tableColumn id="6" name="Row number"/>
    <tableColumn id="7" name="Months Since Release" dataDxfId="97">
      <calculatedColumnFormula>MONTH(NOW())+12*YEAR(NOW())-MONTH(tbl_MTG_Set[[#This Row],[Released On]])-12*YEAR(tbl_MTG_Set[[#This Row],[Released On]])</calculatedColumnFormula>
    </tableColumn>
    <tableColumn id="14" name="Set Type Record Index" dataDxfId="96">
      <calculatedColumnFormula>_xlfn.XLOOKUP(tbl_MTG_Set[[#This Row],[Type Name]], tbl_MTG_Set_Type[Set Type], tbl_MTG_Set_Type[Index], "(Set Type not found)")</calculatedColumnFormula>
    </tableColumn>
    <tableColumn id="11" name="Buy Window Month Start" dataDxfId="95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94">
      <calculatedColumnFormula>tbl_MTG_Set[[#This Row],[Released On]]+tbl_MTG_Set[[#This Row],[Buy Window Month Start]]*365.25/12</calculatedColumnFormula>
    </tableColumn>
    <tableColumn id="8" name="Buy Window Month End" dataDxfId="93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92">
      <calculatedColumnFormula>tbl_MTG_Set[[#This Row],[Released On]]+tbl_MTG_Set[[#This Row],[Buy Window Month End]]*365.25/12</calculatedColumnFormula>
    </tableColumn>
    <tableColumn id="22" name="Buy Now?" dataDxfId="91">
      <calculatedColumnFormula>AND(NOW()&gt;=tbl_MTG_Set[[#This Row],[Buy Window Start]], NOW()&lt;=tbl_MTG_Set[[#This Row],[Buy Window End]])</calculatedColumnFormula>
    </tableColumn>
    <tableColumn id="12" name="Heavy Printing Window Month Start" dataDxfId="90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89">
      <calculatedColumnFormula>tbl_MTG_Set[[#This Row],[Released On]]+tbl_MTG_Set[[#This Row],[Heavy Printing Window Month Start]]*365.25/12</calculatedColumnFormula>
    </tableColumn>
    <tableColumn id="9" name="Heavy Printing Window Month End" dataDxfId="88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87">
      <calculatedColumnFormula>tbl_MTG_Set[[#This Row],[Released On]]+tbl_MTG_Set[[#This Row],[Heavy Printing Window Month End]]*365.25/12</calculatedColumnFormula>
    </tableColumn>
    <tableColumn id="23" name="Heavy Printing Now?" dataDxfId="86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85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84">
      <calculatedColumnFormula>tbl_MTG_Set[[#This Row],[Released On]]+tbl_MTG_Set[[#This Row],[Sell Window Month Start]]*365.25/12</calculatedColumnFormula>
    </tableColumn>
    <tableColumn id="10" name="Sell Window Month End" dataDxfId="83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82">
      <calculatedColumnFormula>tbl_MTG_Set[[#This Row],[Released On]]+tbl_MTG_Set[[#This Row],[Sell Window Month End]]*365.25/12</calculatedColumnFormula>
    </tableColumn>
    <tableColumn id="24" name="Sell Now?" dataDxfId="81">
      <calculatedColumnFormula>AND(NOW()&gt;=tbl_MTG_Set[[#This Row],[Sell Window Start]], NOW()&lt;=tbl_MTG_Set[[#This Row],[Sell Window End]])</calculatedColumnFormula>
    </tableColumn>
    <tableColumn id="15" name="CardMarket PSBBBP" dataDxfId="80"/>
    <tableColumn id="26" name="Chaos Cards PSBBBP" dataDxfId="79"/>
    <tableColumn id="27" name="Magic Madhouse PSBBBP " dataDxfId="78"/>
    <tableColumn id="34" name="MuddleIt PSBBBP" dataDxfId="77"/>
    <tableColumn id="35" name="PlusMarketing PSBBBP" dataDxfId="76"/>
    <tableColumn id="32" name="CardMarket PSBFBBP" dataDxfId="75"/>
    <tableColumn id="31" name="Chaos Cards PSBFBBP" dataDxfId="74"/>
    <tableColumn id="29" name="Magic Madhouse PSBFBBP" dataDxfId="73"/>
    <tableColumn id="37" name="MuddleIt PSBFBBP" dataDxfId="72"/>
    <tableColumn id="36" name="PlusMarketing PSBFBBP" dataDxfId="71"/>
    <tableColumn id="40" name="Play Booster Box Product Id" dataDxfId="70"/>
    <tableColumn id="64" name="Play Booster Product Id" dataDxfId="69"/>
    <tableColumn id="50" name="Collector Booster Box Product Id" dataDxfId="68"/>
    <tableColumn id="41" name="Collector Booster Product Id" dataDxfId="67"/>
    <tableColumn id="38" name="Play Booster Box Cost" dataDxfId="66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65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64">
      <calculatedColumnFormula>_xlfn.XLOOKUP(tbl_MTG_Set[[#This Row],[Play Booster Box Product Id]], tbl_Product[Product Id], tbl_Product[Pack Size])</calculatedColumnFormula>
    </tableColumn>
    <tableColumn id="43" name="Play Booster Cost" dataDxfId="63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62">
      <calculatedColumnFormula array="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61"/>
    <tableColumn id="33" name="Play Booster CardMarket Profit" dataDxfId="60"/>
    <tableColumn id="66" name="Play Booster CardMarket Profit Margin (%)" dataDxfId="59">
      <calculatedColumnFormula>tbl_MTG_Set[[#This Row],[Play Booster CardMarket Profit]]/tbl_MTG_Set[[#This Row],[Play Booster Cost]]</calculatedColumnFormula>
    </tableColumn>
    <tableColumn id="57" name="Collector Booster Box Cost" dataDxfId="58">
      <calculatedColumnFormula>_xlfn.XLOOKUP(tbl_MTG_Set[[#This Row],[Collector Booster Box Product Id]], tbl_Product[Product Id], tbl_Product[Min Cost])</calculatedColumnFormula>
    </tableColumn>
    <tableColumn id="56" name="Collector Booster Box Source Name" dataDxfId="57">
      <calculatedColumnFormula>_xlfn.XLOOKUP(tbl_MTG_Set[[#This Row],[Collector Booster Box Product Id]], tbl_Product[Product Id], tbl_Product[Best Source])</calculatedColumnFormula>
    </tableColumn>
    <tableColumn id="55" name="Collector Booster Box Size" dataDxfId="56">
      <calculatedColumnFormula>_xlfn.XLOOKUP(tbl_MTG_Set[[#This Row],[Collector Booster Box Product Id]], tbl_Product[Product Id], tbl_Product[Pack Size])</calculatedColumnFormula>
    </tableColumn>
    <tableColumn id="54" name="Collector Booster Cost" dataDxfId="55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54">
      <calculatedColumnFormula array="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53"/>
    <tableColumn id="51" name="Collector Booster CardMarket Profit" dataDxfId="52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51">
      <calculatedColumnFormula>tbl_MTG_Set[[#This Row],[Collector Booster CardMarket Profit]]/tbl_MTG_Set[[#This Row],[Collector Booster Cost]]</calculatedColumnFormula>
    </tableColumn>
    <tableColumn id="48" name="EV MTG Stocks Link" dataDxfId="50"/>
    <tableColumn id="46" name="Play Booster Expected Market Value MTG Stocks" dataDxfId="49"/>
    <tableColumn id="47" name="Play Booster Sealed Market Value MTG Stocks" dataDxfId="48"/>
    <tableColumn id="81" name="Play Booster Expected Value MTG Stocks" dataDxfId="47">
      <calculatedColumnFormula>tbl_MTG_Set[[#This Row],[Play Booster Sell Price CardMarket]]*tbl_MTG_Set[[#This Row],[Play Booster Expected Market Value MTG Stocks]]/tbl_MTG_Set[[#This Row],[Play Booster Sealed Market Value MTG Stocks]]</calculatedColumnFormula>
    </tableColumn>
    <tableColumn id="82" name="Play Singles CardMarket Profit MTG Stocks" dataDxfId="46">
      <calculatedColumnFormula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calculatedColumnFormula>
    </tableColumn>
    <tableColumn id="80" name="Play Singles CardMarket Profit Margin (%) MTG Stocks" dataDxfId="45">
      <calculatedColumnFormula>tbl_MTG_Set[[#This Row],[Play Singles CardMarket Profit MTG Stocks]]/tbl_MTG_Set[[#This Row],[Play Booster Cost]]</calculatedColumnFormula>
    </tableColumn>
    <tableColumn id="79" name="Split Play? MTG Stocks" dataDxfId="44">
      <calculatedColumnFormula>tbl_MTG_Set[[#This Row],[Play Singles CardMarket Profit MTG Stocks]]&gt;0</calculatedColumnFormula>
    </tableColumn>
    <tableColumn id="75" name="EV Play BotBox Link" dataDxfId="43"/>
    <tableColumn id="74" name="Play Booster Expected Market Value BotBox" dataDxfId="42"/>
    <tableColumn id="73" name="Play Booster Sealed Market Value BotBox" dataDxfId="41"/>
    <tableColumn id="44" name="Play Booster Expected Value BotBox" dataDxfId="40">
      <calculatedColumnFormula>tbl_MTG_Set[[#This Row],[Play Booster Sell Price CardMarket]]*tbl_MTG_Set[[#This Row],[Play Booster Expected Market Value BotBox]]/tbl_MTG_Set[[#This Row],[Play Booster Sealed Market Value BotBox]]</calculatedColumnFormula>
    </tableColumn>
    <tableColumn id="42" name="Play Singles CardMarket Profit BotBox" dataDxfId="39">
      <calculatedColumnFormula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calculatedColumnFormula>
    </tableColumn>
    <tableColumn id="69" name="Play Singles CardMarket Profit Margin (%) BotBox" dataDxfId="38">
      <calculatedColumnFormula>tbl_MTG_Set[[#This Row],[Play Singles CardMarket Profit BotBox]]/tbl_MTG_Set[[#This Row],[Play Booster Cost]]</calculatedColumnFormula>
    </tableColumn>
    <tableColumn id="49" name="Split Play? BotBox" dataDxfId="37">
      <calculatedColumnFormula>tbl_MTG_Set[[#This Row],[Play Singles CardMarket Profit BotBox]]&gt;0</calculatedColumnFormula>
    </tableColumn>
    <tableColumn id="76" name="EV Collector BotBox Link" dataDxfId="36"/>
    <tableColumn id="59" name="Collector Booster Expected Market Value MTG Stocks" dataDxfId="35"/>
    <tableColumn id="60" name="Collector Booster Sealed Market Value MTG Stocks" dataDxfId="34"/>
    <tableColumn id="86" name="Collector Booster Expected Value MTG Stocks" dataDxfId="33">
      <calculatedColumnFormula>tbl_MTG_Set[[#This Row],[Collector Booster Sell Price CardMarket]]*tbl_MTG_Set[[#This Row],[Collector Booster Expected Market Value MTG Stocks]]/tbl_MTG_Set[[#This Row],[Collector Booster Sealed Market Value MTG Stocks]]</calculatedColumnFormula>
    </tableColumn>
    <tableColumn id="85" name="Collector Singles CardMarket Profit MTG Stocks" dataDxfId="32">
      <calculatedColumnFormula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calculatedColumnFormula>
    </tableColumn>
    <tableColumn id="84" name="Collector Singles CardMarket Profit Margin (%) MTG Stocks" dataDxfId="31">
      <calculatedColumnFormula>tbl_MTG_Set[[#This Row],[Collector Singles CardMarket Profit MTG Stocks]]/tbl_MTG_Set[[#This Row],[Collector Booster Cost]]</calculatedColumnFormula>
    </tableColumn>
    <tableColumn id="83" name="Split Collector? MTG Stocks" dataDxfId="30">
      <calculatedColumnFormula>tbl_MTG_Set[[#This Row],[Collector Singles CardMarket Profit MTG Stocks]]&gt;0</calculatedColumnFormula>
    </tableColumn>
    <tableColumn id="78" name="Collector Booster Expected Market Value BotBox" dataDxfId="29"/>
    <tableColumn id="77" name="Collector Booster Sealed Market Value BotBox" dataDxfId="28"/>
    <tableColumn id="61" name="Collector Booster Expected Value BotBox" dataDxfId="27">
      <calculatedColumnFormula>tbl_MTG_Set[[#This Row],[Collector Booster Sell Price CardMarket]]*tbl_MTG_Set[[#This Row],[Collector Booster Expected Market Value BotBox]]/tbl_MTG_Set[[#This Row],[Collector Booster Sealed Market Value BotBox]]</calculatedColumnFormula>
    </tableColumn>
    <tableColumn id="62" name="Collector Singles CardMarket Profit BotBox" dataDxfId="26">
      <calculatedColumnFormula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calculatedColumnFormula>
    </tableColumn>
    <tableColumn id="68" name="Collector Singles CardMarket Profit Margin (%) BotBox" dataDxfId="25">
      <calculatedColumnFormula>tbl_MTG_Set[[#This Row],[Collector Singles CardMarket Profit BotBox]]/tbl_MTG_Set[[#This Row],[Collector Booster Cost]]</calculatedColumnFormula>
    </tableColumn>
    <tableColumn id="63" name="Split Collector? BotBox" dataDxfId="24">
      <calculatedColumnFormula>tbl_MTG_Set[[#This Row],[Collector Singles CardMarket Profit BotBox]]&gt;0</calculatedColumnFormula>
    </tableColumn>
    <tableColumn id="65" name="Buy?" dataDxfId="23">
      <calculatedColumnFormula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calculatedColumnFormula>
    </tableColumn>
    <tableColumn id="58" name="Max Profit Option" dataDxfId="22">
      <calculatedColumnFormula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calculatedColumnFormula>
    </tableColumn>
    <tableColumn id="70" name="Max Profit" dataDxfId="21">
      <calculatedColumnFormula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calculatedColumnFormula>
    </tableColumn>
    <tableColumn id="71" name="Max Profit Margin Option" dataDxfId="20">
      <calculatedColumnFormula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calculatedColumnFormula>
    </tableColumn>
    <tableColumn id="72" name="Max Profit Margin (%)" dataDxfId="19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8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7">
      <calculatedColumnFormula>_xlfn.XLOOKUP(tbl_Sales_Order_Item[[#This Row],[Order Id]], 'Sales Order'!A:A, 'Sales Order'!F:F)</calculatedColumnFormula>
    </tableColumn>
    <tableColumn id="5" name="Product Name" dataDxfId="16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5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8" headerRowCount="1" totalsRowShown="0">
  <autoFilter ref="A1:J238"/>
  <sortState ref="A2:J238">
    <sortCondition ref="B1:B238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3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2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Profit CardMarket" dataDxfId="11">
      <calculatedColumnFormula array="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R560" headerRowCount="1" totalsRowShown="0">
  <autoFilter ref="A1:R560"/>
  <sortState ref="A2:R560">
    <sortCondition ref="P1:P560"/>
  </sortState>
  <tableColumns count="18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9"/>
    <tableColumn id="6" name="Sale Price"/>
    <tableColumn id="9" name="Notes"/>
    <tableColumn id="10" name="Product Name" dataDxfId="8">
      <calculatedColumnFormula>_xlfn.XLOOKUP(tbl_Sourcing[[#This Row],[Product Id]], tbl_Product[Product Id], tbl_Product[Name])</calculatedColumnFormula>
    </tableColumn>
    <tableColumn id="11" name="Index Card Market" dataDxfId="7"/>
    <tableColumn id="12" name="Index Chaos Cards" dataDxfId="6"/>
    <tableColumn id="13" name="Index Games Lore" dataDxfId="5"/>
    <tableColumn id="14" name="Index Magic Madhouse" dataDxfId="4"/>
    <tableColumn id="17" name="Index New Realities Gaming" dataDxfId="3"/>
    <tableColumn id="15" name="Index Scraping Record" dataDxfId="2">
      <calculatedColumnFormula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calculatedColumnFormula>
    </tableColumn>
    <tableColumn id="16" name="Is Booster" dataDxfId="1">
      <calculatedColumnFormula>_xlfn.XLOOKUP(tbl_Sourcing[[#This Row],[Product Id]], tbl_Product[Product Id], tbl_Product[Is Booster])</calculatedColumnFormula>
    </tableColumn>
    <tableColumn id="18" name="Is Precon" dataDxfId="0">
      <calculatedColumnFormula>_xlfn.XLOOKUP(tbl_Sourcing[[#This Row],[Product Id]], tbl_Product[Product Id], tbl_Product[Is Precon])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2097-aetherdrift" TargetMode="External" Id="rId1"/><Relationship Type="http://schemas.openxmlformats.org/officeDocument/2006/relationships/hyperlink" Target="https://botbox.dev/products/dft/Aetherdrift%20Play%20Booster%20Pack?exc=0" TargetMode="External" Id="rId2"/><Relationship Type="http://schemas.openxmlformats.org/officeDocument/2006/relationships/hyperlink" Target="https://botbox.dev/products/dft/Aetherdrift%20Collector%20Booster%20Pack?exc=0" TargetMode="External" Id="rId3"/><Relationship Type="http://schemas.openxmlformats.org/officeDocument/2006/relationships/hyperlink" Target="https://botbox.dev/products/acr/Assassins%20Creed%20Beyond%20Booster%20Pack?exc=0" TargetMode="External" Id="rId4"/><Relationship Type="http://schemas.openxmlformats.org/officeDocument/2006/relationships/hyperlink" Target="https://botbox.dev/products/acr/Assassins%20Creed%20Collector%20Booster%20Pack?exc=0" TargetMode="External" Id="rId5"/><Relationship Type="http://schemas.openxmlformats.org/officeDocument/2006/relationships/hyperlink" Target="https://www.mtgstocks.com/sets/1377-avatar-the-last-airbender" TargetMode="External" Id="rId6"/><Relationship Type="http://schemas.openxmlformats.org/officeDocument/2006/relationships/hyperlink" Target="https://botbox.dev/products/tla/Avatar%20The%20Last%20Airbender%20Play%20Booster%20Pack?exc=0" TargetMode="External" Id="rId7"/><Relationship Type="http://schemas.openxmlformats.org/officeDocument/2006/relationships/hyperlink" Target="https://botbox.dev/products/tla/Avatar%20The%20Last%20Airbender%20Collector%20Booster%20Pack?exc=0" TargetMode="External" Id="rId8"/><Relationship Type="http://schemas.openxmlformats.org/officeDocument/2006/relationships/hyperlink" Target="https://www.mtgstocks.com/sets/1906-bloomburrow" TargetMode="External" Id="rId9"/><Relationship Type="http://schemas.openxmlformats.org/officeDocument/2006/relationships/hyperlink" Target="https://botbox.dev/products/blb/Bloomburrow%20Play%20Booster%20Pack?exc=0" TargetMode="External" Id="rId10"/><Relationship Type="http://schemas.openxmlformats.org/officeDocument/2006/relationships/hyperlink" Target="https://botbox.dev/products/blb/Bloomburrow%20Collector%20Booster%20Pack?exc=0" TargetMode="External" Id="rId11"/><Relationship Type="http://schemas.openxmlformats.org/officeDocument/2006/relationships/hyperlink" Target="https://botbox.dev/products/cmm/Commander%20Masters%20Set%20Booster%20Pack?exc=0" TargetMode="External" Id="rId12"/><Relationship Type="http://schemas.openxmlformats.org/officeDocument/2006/relationships/hyperlink" Target="https://botbox.dev/products/cmm/Commander%20Masters%20Collector%20Booster%20Pack?exc=0" TargetMode="External" Id="rId13"/><Relationship Type="http://schemas.openxmlformats.org/officeDocument/2006/relationships/hyperlink" Target="https://www.mtgstocks.com/sets/291-dominaria" TargetMode="External" Id="rId14"/><Relationship Type="http://schemas.openxmlformats.org/officeDocument/2006/relationships/hyperlink" Target="https://botbox.dev/products/dom/Dominaria%20Booster%20Pack?exc=0" TargetMode="External" Id="rId15"/><Relationship Type="http://schemas.openxmlformats.org/officeDocument/2006/relationships/hyperlink" Target="https://botbox.dev/products/dmu/Dominaria%20United%20Set%20Booster%20Pack?exc=0" TargetMode="External" Id="rId16"/><Relationship Type="http://schemas.openxmlformats.org/officeDocument/2006/relationships/hyperlink" Target="https://botbox.dev/products/dmu/Dominaria%20United%20Collector%20Booster%20Pack?exc=0" TargetMode="External" Id="rId17"/><Relationship Type="http://schemas.openxmlformats.org/officeDocument/2006/relationships/hyperlink" Target="https://www.mtgstocks.com/sets/1998-duskmourn-house-of-horror" TargetMode="External" Id="rId18"/><Relationship Type="http://schemas.openxmlformats.org/officeDocument/2006/relationships/hyperlink" Target="https://botbox.dev/products/dsk/Duskmourn%20House%20of%20Horror%20Play%20Booster%20Pack?exc=0" TargetMode="External" Id="rId19"/><Relationship Type="http://schemas.openxmlformats.org/officeDocument/2006/relationships/hyperlink" Target="https://botbox.dev/products/dsk/Duskmourn%20House%20of%20Horror%20Collector%20Booster%20Pack?exc=0" TargetMode="External" Id="rId20"/><Relationship Type="http://schemas.openxmlformats.org/officeDocument/2006/relationships/hyperlink" Target="https://www.mtgstocks.com/sets/2231-edge-of-eternities" TargetMode="External" Id="rId21"/><Relationship Type="http://schemas.openxmlformats.org/officeDocument/2006/relationships/hyperlink" Target="https://botbox.dev/products/eoe/Edge%20of%20Eternities%20Play%20Booster%20Pack?exc=0" TargetMode="External" Id="rId22"/><Relationship Type="http://schemas.openxmlformats.org/officeDocument/2006/relationships/hyperlink" Target="https://botbox.dev/products/eoe/Edge%20of%20Eternities%20Collector%20Booster%20Pack?exc=0" TargetMode="External" Id="rId23"/><Relationship Type="http://schemas.openxmlformats.org/officeDocument/2006/relationships/hyperlink" Target="https://www.mtgstocks.com/sets/2197-universes-beyond-final-fantasy" TargetMode="External" Id="rId24"/><Relationship Type="http://schemas.openxmlformats.org/officeDocument/2006/relationships/hyperlink" Target="https://botbox.dev/products/fin/Final%20Fantasy%20Play%20Booster%20Pack?exc=0" TargetMode="External" Id="rId25"/><Relationship Type="http://schemas.openxmlformats.org/officeDocument/2006/relationships/hyperlink" Target="https://botbox.dev/products/fin/Final%20Fantasy%20Collector%20Booster%20Pack?exc=0" TargetMode="External" Id="rId26"/><Relationship Type="http://schemas.openxmlformats.org/officeDocument/2006/relationships/hyperlink" Target="https://botbox.dev/products/fdn/Foundations%20Play%20Booster%20Pack?exc=0" TargetMode="External" Id="rId27"/><Relationship Type="http://schemas.openxmlformats.org/officeDocument/2006/relationships/hyperlink" Target="https://botbox.dev/products/fdn/Foundations%20Collector%20Booster%20Pack?exc=0" TargetMode="External" Id="rId28"/><Relationship Type="http://schemas.openxmlformats.org/officeDocument/2006/relationships/hyperlink" Target="https://www.mtgstocks.com/sets/2098-innistrad-remastered" TargetMode="External" Id="rId29"/><Relationship Type="http://schemas.openxmlformats.org/officeDocument/2006/relationships/hyperlink" Target="https://botbox.dev/products/inr/Innistrad%20Remastered%20Play%20Booster%20Pack?exc=0" TargetMode="External" Id="rId30"/><Relationship Type="http://schemas.openxmlformats.org/officeDocument/2006/relationships/hyperlink" Target="https://botbox.dev/products/inr/Innistrad%20Remastered%20Collector%20Booster%20Pack?exc=0" TargetMode="External" Id="rId31"/><Relationship Type="http://schemas.openxmlformats.org/officeDocument/2006/relationships/hyperlink" Target="https://botbox.dev/products/vow/Innistrad%20Crimson%20Vow%20Set%20Booster%20Pack?exc=0" TargetMode="External" Id="rId32"/><Relationship Type="http://schemas.openxmlformats.org/officeDocument/2006/relationships/hyperlink" Target="https://botbox.dev/products/vow/Innistrad%20Crimson%20Vow%20Collector%20Booster%20Pack?exc=0" TargetMode="External" Id="rId33"/><Relationship Type="http://schemas.openxmlformats.org/officeDocument/2006/relationships/hyperlink" Target="https://botbox.dev/products/mid/Innistrad%20Midnight%20Hunt%20Set%20Booster%20Pack?exc=0" TargetMode="External" Id="rId34"/><Relationship Type="http://schemas.openxmlformats.org/officeDocument/2006/relationships/hyperlink" Target="https://botbox.dev/products/mid/Innistrad%20Midnight%20Hunt%20Collector%20Booster%20Pack?exc=0" TargetMode="External" Id="rId35"/><Relationship Type="http://schemas.openxmlformats.org/officeDocument/2006/relationships/hyperlink" Target="https://botbox.dev/products/khm/Kaldheim%20Set%20Booster%20Pack?exc=0" TargetMode="External" Id="rId36"/><Relationship Type="http://schemas.openxmlformats.org/officeDocument/2006/relationships/hyperlink" Target="https://botbox.dev/products/khm/Kaldheim%20Collector%20Booster%20Pack?exc=0" TargetMode="External" Id="rId37"/><Relationship Type="http://schemas.openxmlformats.org/officeDocument/2006/relationships/hyperlink" Target="https://botbox.dev/products/neo/Kamigawa%20Neon%20Dynasty%20Set%20Booster%20Pack?exc=0" TargetMode="External" Id="rId38"/><Relationship Type="http://schemas.openxmlformats.org/officeDocument/2006/relationships/hyperlink" Target="https://botbox.dev/products/neo/Kamigawa%20Neon%20Dynasty%20Collector%20Booster%20Pack?exc=0" TargetMode="External" Id="rId39"/><Relationship Type="http://schemas.openxmlformats.org/officeDocument/2006/relationships/hyperlink" Target="https://botbox.dev/products/mom/March%20of%20the%20Machine%20Set%20Booster%20Pack?exc=0" TargetMode="External" Id="rId40"/><Relationship Type="http://schemas.openxmlformats.org/officeDocument/2006/relationships/hyperlink" Target="https://botbox.dev/products/mom/March%20of%20the%20Machine%20Collector%20Booster%20Pack?exc=0" TargetMode="External" Id="rId41"/><Relationship Type="http://schemas.openxmlformats.org/officeDocument/2006/relationships/hyperlink" Target="https://www.mtgstocks.com/sets/2262-marvels-spider-man" TargetMode="External" Id="rId42"/><Relationship Type="http://schemas.openxmlformats.org/officeDocument/2006/relationships/hyperlink" Target="https://botbox.dev/products/spm/Marvels%20Spider%20Man%20Play%20Booster%20Pack?exc=0" TargetMode="External" Id="rId43"/><Relationship Type="http://schemas.openxmlformats.org/officeDocument/2006/relationships/hyperlink" Target="https://botbox.dev/products/spm/Marvels%20Spider%20Man%20Collector%20Booster%20Pack?exc=0" TargetMode="External" Id="rId44"/><Relationship Type="http://schemas.openxmlformats.org/officeDocument/2006/relationships/hyperlink" Target="https://www.mtgstocks.com/sets/363-modern-horizons-2" TargetMode="External" Id="rId45"/><Relationship Type="http://schemas.openxmlformats.org/officeDocument/2006/relationships/hyperlink" Target="https://botbox.dev/products/mh2/Modern%20Horizons%202%20Set%20Booster%20Pack?exc=0" TargetMode="External" Id="rId46"/><Relationship Type="http://schemas.openxmlformats.org/officeDocument/2006/relationships/hyperlink" Target="https://botbox.dev/products/mh2/Modern%20Horizons%202%20Collector%20Booster%20Pack?exc=0" TargetMode="External" Id="rId47"/><Relationship Type="http://schemas.openxmlformats.org/officeDocument/2006/relationships/hyperlink" Target="https://www.mtgstocks.com/sets/1903-modern-horizons-3" TargetMode="External" Id="rId48"/><Relationship Type="http://schemas.openxmlformats.org/officeDocument/2006/relationships/hyperlink" Target="https://botbox.dev/products/mh3/Modern%20Horizons%203%20Play%20Booster%20Pack?exc=0" TargetMode="External" Id="rId49"/><Relationship Type="http://schemas.openxmlformats.org/officeDocument/2006/relationships/hyperlink" Target="https://botbox.dev/products/mh3/Modern%20Horizons%203%20Collector%20Booster%20Pack?exc=0" TargetMode="External" Id="rId50"/><Relationship Type="http://schemas.openxmlformats.org/officeDocument/2006/relationships/hyperlink" Target="https://www.mtgstocks.com/sets/1868-murders-at-karlov-manor" TargetMode="External" Id="rId51"/><Relationship Type="http://schemas.openxmlformats.org/officeDocument/2006/relationships/hyperlink" Target="https://botbox.dev/products/mkm/Murders%20at%20Karlov%20Manor%20Play%20Booster%20Pack?exc=0" TargetMode="External" Id="rId52"/><Relationship Type="http://schemas.openxmlformats.org/officeDocument/2006/relationships/hyperlink" Target="https://botbox.dev/products/mkm/Murders%20at%20Karlov%20Manor%20Collector%20Booster%20Pack?exc=0" TargetMode="External" Id="rId53"/><Relationship Type="http://schemas.openxmlformats.org/officeDocument/2006/relationships/hyperlink" Target="https://www.mtgstocks.com/sets/255-oath-of-the-gatewatch" TargetMode="External" Id="rId54"/><Relationship Type="http://schemas.openxmlformats.org/officeDocument/2006/relationships/hyperlink" Target="https://botbox.dev/products/ogw/Oath%20of%20the%20Gatewatch%20Booster%20Pack?exc=0" TargetMode="External" Id="rId55"/><Relationship Type="http://schemas.openxmlformats.org/officeDocument/2006/relationships/hyperlink" Target="https://www.mtgstocks.com/sets/1901-outlaws-of-thunder-junction" TargetMode="External" Id="rId56"/><Relationship Type="http://schemas.openxmlformats.org/officeDocument/2006/relationships/hyperlink" Target="https://botbox.dev/products/otj/Outlaws%20of%20Thunder%20Junction%20Play%20Booster%20Pack?exc=0" TargetMode="External" Id="rId57"/><Relationship Type="http://schemas.openxmlformats.org/officeDocument/2006/relationships/hyperlink" Target="https://botbox.dev/products/otj/Outlaws%20of%20Thunder%20Junction%20Collector%20Booster%20Pack?exc=0" TargetMode="External" Id="rId58"/><Relationship Type="http://schemas.openxmlformats.org/officeDocument/2006/relationships/hyperlink" Target="https://botbox.dev/products/one/Phyrexia%20All%20Will%20Be%20One%20Set%20Booster%20Pack?exc=0" TargetMode="External" Id="rId59"/><Relationship Type="http://schemas.openxmlformats.org/officeDocument/2006/relationships/hyperlink" Target="https://botbox.dev/products/one/Phyrexia%20All%20Will%20Be%20One%20Collector%20Booster%20Pack?exc=0" TargetMode="External" Id="rId60"/><Relationship Type="http://schemas.openxmlformats.org/officeDocument/2006/relationships/hyperlink" Target="https://botbox.dev/products/rvr/Ravnica%20Remastered%20Draft%20Booster%20Pack?exc=0" TargetMode="External" Id="rId61"/><Relationship Type="http://schemas.openxmlformats.org/officeDocument/2006/relationships/hyperlink" Target="https://botbox.dev/products/rvr/Ravnica%20Remastered%20Collector%20Booster%20Pack?exc=0" TargetMode="External" Id="rId62"/><Relationship Type="http://schemas.openxmlformats.org/officeDocument/2006/relationships/hyperlink" Target="https://botbox.dev/products/snc/Streets%20of%20New%20Capenna%20Set%20Booster%20Pack?exc=0" TargetMode="External" Id="rId63"/><Relationship Type="http://schemas.openxmlformats.org/officeDocument/2006/relationships/hyperlink" Target="https://botbox.dev/products/snc/Streets%20of%20New%20Capenna%20Collector%20Booster%20Pack?exc=0" TargetMode="External" Id="rId64"/><Relationship Type="http://schemas.openxmlformats.org/officeDocument/2006/relationships/hyperlink" Target="https://botbox.dev/products/stx/Strixhaven%20School%20of%20Mages%20Set%20Booster%20Pack?exc=0" TargetMode="External" Id="rId65"/><Relationship Type="http://schemas.openxmlformats.org/officeDocument/2006/relationships/hyperlink" Target="https://botbox.dev/products/stx/Strixhaven%20School%20of%20Mages%20Collector%20Booster%20Pack?exc=0" TargetMode="External" Id="rId66"/><Relationship Type="http://schemas.openxmlformats.org/officeDocument/2006/relationships/hyperlink" Target="https://www.mtgstocks.com/sets/2229-tarkir-dragonstorm" TargetMode="External" Id="rId67"/><Relationship Type="http://schemas.openxmlformats.org/officeDocument/2006/relationships/hyperlink" Target="https://botbox.dev/products/tdm/Tarkir%20Dragonstorm%20Play%20Booster%20Pack?exc=0" TargetMode="External" Id="rId68"/><Relationship Type="http://schemas.openxmlformats.org/officeDocument/2006/relationships/hyperlink" Target="https://botbox.dev/products/tdm/Tarkir%20Dragonstorm%20Collector%20Booster%20Pack?exc=0" TargetMode="External" Id="rId69"/><Relationship Type="http://schemas.openxmlformats.org/officeDocument/2006/relationships/hyperlink" Target="https://botbox.dev/products/bro/The%20Brothers'%20War%20Set%20Booster%20Pack?exc=0" TargetMode="External" Id="rId70"/><Relationship Type="http://schemas.openxmlformats.org/officeDocument/2006/relationships/hyperlink" Target="https://botbox.dev/products/bro/The%20Brothers'%20War%20Collector%20Booster%20Pack?exc=0" TargetMode="External" Id="rId71"/><Relationship Type="http://schemas.openxmlformats.org/officeDocument/2006/relationships/hyperlink" Target="https://botbox.dev/products/ltr/The%20Lord%20of%20the%20Rings%20Tales%20of%20Middle%20earth%20Set%20Booster%20Pack?exc=0" TargetMode="External" Id="rId72"/><Relationship Type="http://schemas.openxmlformats.org/officeDocument/2006/relationships/hyperlink" Target="https://botbox.dev/products/ltr/The%20Lord%20of%20the%20Rings%20Tales%20of%20Middle%20earth%20Collector%20Booster%20Pack?exc=0" TargetMode="External" Id="rId73"/><Relationship Type="http://schemas.openxmlformats.org/officeDocument/2006/relationships/hyperlink" Target="https://botbox.dev/products/lci/The%20Lost%20Caverns%20of%20Ixalan%20Set%20Booster%20Pack?exc=0" TargetMode="External" Id="rId74"/><Relationship Type="http://schemas.openxmlformats.org/officeDocument/2006/relationships/hyperlink" Target="https://botbox.dev/products/lci/The%20Lost%20Caverns%20of%20Ixalan%20Collector%20Booster%20Pack?exc=0" TargetMode="External" Id="rId75"/><Relationship Type="http://schemas.openxmlformats.org/officeDocument/2006/relationships/hyperlink" Target="https://botbox.dev/products/eld/Throne%20of%20Eldraine%20Draft%20Booster%20Pack?exc=0" TargetMode="External" Id="rId76"/><Relationship Type="http://schemas.openxmlformats.org/officeDocument/2006/relationships/hyperlink" Target="https://botbox.dev/products/eld/Throne%20of%20Eldraine%20Collector%20Booster%20Pack?exc=0" TargetMode="External" Id="rId77"/><Relationship Type="http://schemas.openxmlformats.org/officeDocument/2006/relationships/hyperlink" Target="https://www.mtgstocks.com/sets/324-war-of-the-spark" TargetMode="External" Id="rId78"/><Relationship Type="http://schemas.openxmlformats.org/officeDocument/2006/relationships/hyperlink" Target="https://botbox.dev/products/war/War%20of%20the%20Spark%20Booster%20Pack?exc=0" TargetMode="External" Id="rId79"/><Relationship Type="http://schemas.openxmlformats.org/officeDocument/2006/relationships/hyperlink" Target="https://botbox.dev/products/woe/Wilds%20of%20Eldraine%20Set%20Booster%20Pack?exc=0" TargetMode="External" Id="rId80"/><Relationship Type="http://schemas.openxmlformats.org/officeDocument/2006/relationships/hyperlink" Target="https://botbox.dev/products/woe/Wilds%20of%20Eldraine%20Collector%20Booster%20Pack?exc=0" TargetMode="External" Id="rId81"/><Relationship Type="http://schemas.openxmlformats.org/officeDocument/2006/relationships/table" Target="/xl/tables/table5.xml" Id="rId8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bremnertcg.co.uk/products/phantasmal-flames-booster-box" TargetMode="External" Id="rId1"/><Relationship Type="http://schemas.openxmlformats.org/officeDocument/2006/relationships/hyperlink" Target="https://woocards.co.uk/shop/magic-the-gathering/booster-box-magic-the-gathering/mtg-final-fantasy-play-booster-box/" TargetMode="External" Id="rId2"/><Relationship Type="http://schemas.openxmlformats.org/officeDocument/2006/relationships/hyperlink" Target="https://www.cardmarket.com/en/Magic/Products/Boosters/Aetherdrift-Collector-Booster?sellerCountry=13&amp;language=1" TargetMode="External" Id="rId3"/><Relationship Type="http://schemas.openxmlformats.org/officeDocument/2006/relationships/hyperlink" Target="https://www.chaoscards.co.uk/prod/booster-boxes-magic/magic-the-gathering-aetherdrift-collector-booster-box-12-packs" TargetMode="External" Id="rId4"/><Relationship Type="http://schemas.openxmlformats.org/officeDocument/2006/relationships/hyperlink" Target="https://www.gameslore.com/mtg-aetherdrift-collector-booster-pack.html" TargetMode="External" Id="rId5"/><Relationship Type="http://schemas.openxmlformats.org/officeDocument/2006/relationships/hyperlink" Target="https://magicmadhouse.co.uk/magic-the-gathering-aetherdrift-commander-deck-living-energy-aetherdrift" TargetMode="External" Id="rId6"/><Relationship Type="http://schemas.openxmlformats.org/officeDocument/2006/relationships/hyperlink" Target="https://www.newrealitiesgaming.com/product/magic-the-gathering-aetherdrift-collector-booster-box/2485?cp=true&amp;sa=false&amp;sbp=false&amp;q=false&amp;category_id=LFRBPSLQVSXEQAZ7GZ4Y7DIU" TargetMode="External" Id="rId7"/><Relationship Type="http://schemas.openxmlformats.org/officeDocument/2006/relationships/hyperlink" Target="https://www.cardmarket.com/en/Magic/Products/Booster-Boxes/Aetherdrift-Collector-Booster-Box?sellerCountry=13&amp;language=1" TargetMode="External" Id="rId8"/><Relationship Type="http://schemas.openxmlformats.org/officeDocument/2006/relationships/hyperlink" Target="https://www.chaoscards.co.uk/prod/booster-boxes-magic/magic-the-gathering-aetherdrift-play-booster-box-30-packs" TargetMode="External" Id="rId9"/><Relationship Type="http://schemas.openxmlformats.org/officeDocument/2006/relationships/hyperlink" Target="https://www.gameslore.com/mtg-aetherdrift-collector-booster-display.html" TargetMode="External" Id="rId10"/><Relationship Type="http://schemas.openxmlformats.org/officeDocument/2006/relationships/hyperlink" Target="https://magicmadhouse.co.uk/magic-the-gathering-bloomburrow-commander-deck-animated-army-bloomburrow" TargetMode="External" Id="rId11"/><Relationship Type="http://schemas.openxmlformats.org/officeDocument/2006/relationships/hyperlink" Target="https://www.newrealitiesgaming.com/product/magic-the-gathering-aetherdrift-play-booster-box/2484?cp=true&amp;sa=false&amp;sbp=false&amp;q=false&amp;category_id=LFRBPSLQVSXEQAZ7GZ4Y7DIU" TargetMode="External" Id="rId12"/><Relationship Type="http://schemas.openxmlformats.org/officeDocument/2006/relationships/hyperlink" Target="https://www.cardmarket.com/en/Magic/Products/Boosters/Aetherdrift-Play-Booster?sellerCountry=13&amp;language=1" TargetMode="External" Id="rId13"/><Relationship Type="http://schemas.openxmlformats.org/officeDocument/2006/relationships/hyperlink" Target="https://www.chaoscards.co.uk/prod/booster-boxes-magic/magic-the-gathering-assassins-creed-beyond-booster-box-24-packs" TargetMode="External" Id="rId14"/><Relationship Type="http://schemas.openxmlformats.org/officeDocument/2006/relationships/hyperlink" Target="https://www.gameslore.com/mtg-aetherdrift-play-booster-pack.html" TargetMode="External" Id="rId15"/><Relationship Type="http://schemas.openxmlformats.org/officeDocument/2006/relationships/hyperlink" Target="https://magicmadhouse.co.uk/magic-the-gathering-bloomburrow-commander-deck-family-matters-bloomburrow" TargetMode="External" Id="rId16"/><Relationship Type="http://schemas.openxmlformats.org/officeDocument/2006/relationships/hyperlink" Target="https://www.newrealitiesgaming.com/product/magic-the-gathering-assassins-creed-beyond-booster-box/931?cp=true&amp;sa=false&amp;sbp=false&amp;q=false&amp;category_id=LFRBPSLQVSXEQAZ7GZ4Y7DIU" TargetMode="External" Id="rId17"/><Relationship Type="http://schemas.openxmlformats.org/officeDocument/2006/relationships/hyperlink" Target="https://www.cardmarket.com/en/Magic/Products/Booster-Boxes/Aetherdrift-Play-Booster-Box?sellerCountry=13&amp;language=1" TargetMode="External" Id="rId18"/><Relationship Type="http://schemas.openxmlformats.org/officeDocument/2006/relationships/hyperlink" Target="https://www.chaoscards.co.uk/prod/booster-boxes-magic/magic-the-gathering-assassins-creed-collector-booster-box-12-packs" TargetMode="External" Id="rId19"/><Relationship Type="http://schemas.openxmlformats.org/officeDocument/2006/relationships/hyperlink" Target="https://www.gameslore.com/mtg-aetherdrift-play-booster-display.html" TargetMode="External" Id="rId20"/><Relationship Type="http://schemas.openxmlformats.org/officeDocument/2006/relationships/hyperlink" Target="https://magicmadhouse.co.uk/magic-the-gathering-bloomburrow-commander-deck-peace-offering-bloomburrow" TargetMode="External" Id="rId21"/><Relationship Type="http://schemas.openxmlformats.org/officeDocument/2006/relationships/hyperlink" Target="https://www.newrealitiesgaming.com/product/magic-the-gathering-assassins-creed-collector-booster-box/934?cp=true&amp;sa=false&amp;sbp=false&amp;q=false&amp;category_id=LFRBPSLQVSXEQAZ7GZ4Y7DIU" TargetMode="External" Id="rId22"/><Relationship Type="http://schemas.openxmlformats.org/officeDocument/2006/relationships/hyperlink" Target="https://www.cardmarket.com/en/Magic/Products/Boosters/Universes-Beyond-Assassins-Creed-Beyond-Booster?sellerCountry=13&amp;language=1" TargetMode="External" Id="rId23"/><Relationship Type="http://schemas.openxmlformats.org/officeDocument/2006/relationships/hyperlink" Target="https://www.chaoscards.co.uk/prod/booster-boxes-magic/magic-the-gathering-avatar-the-last-airbender-collector-booster-box-12-packs" TargetMode="External" Id="rId24"/><Relationship Type="http://schemas.openxmlformats.org/officeDocument/2006/relationships/hyperlink" Target="https://www.gameslore.com/mtg-assassin-s-creed-booster-pack.html" TargetMode="External" Id="rId25"/><Relationship Type="http://schemas.openxmlformats.org/officeDocument/2006/relationships/hyperlink" Target="https://magicmadhouse.co.uk/magic-the-gathering-bloomburrow-commander-deck-squirreled-away-bloomburrow" TargetMode="External" Id="rId26"/><Relationship Type="http://schemas.openxmlformats.org/officeDocument/2006/relationships/hyperlink" Target="https://www.newrealitiesgaming.com/product/magic-the-gathering-avatar-the-last-airbender-collector-booster-box/BQYJY3ZJHLW5KCM72AWXKM5Q?cp=true&amp;sa=false&amp;sbp=false&amp;q=false&amp;category_id=LFRBPSLQVSXEQAZ7GZ4Y7DIU" TargetMode="External" Id="rId27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28"/><Relationship Type="http://schemas.openxmlformats.org/officeDocument/2006/relationships/hyperlink" Target="https://www.gameslore.com/mtg-assassin-s-creed-booster-display.html" TargetMode="External" Id="rId29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30"/><Relationship Type="http://schemas.openxmlformats.org/officeDocument/2006/relationships/hyperlink" Target="https://www.newrealitiesgaming.com/product/magic-the-gathering-avatar-the-last-airbender-play-booster-box/KRYGO6TLQPL6XFOGRKDVDXY7?cp=true&amp;sa=false&amp;sbp=false&amp;q=false&amp;category_id=LFRBPSLQVSXEQAZ7GZ4Y7DIU" TargetMode="External" Id="rId31"/><Relationship Type="http://schemas.openxmlformats.org/officeDocument/2006/relationships/hyperlink" Target="https://www.cardmarket.com/en/Magic/Products/Boosters/Universes-Beyond-Assassins-Creed-Collector-Booster?sellerCountry=13&amp;language=1" TargetMode="External" Id="rId32"/><Relationship Type="http://schemas.openxmlformats.org/officeDocument/2006/relationships/hyperlink" Target="https://www.chaoscards.co.uk/prod/booster-boxes-magic/magic-the-gathering-bloomburrow-collector-booster-box-12-packs" TargetMode="External" Id="rId33"/><Relationship Type="http://schemas.openxmlformats.org/officeDocument/2006/relationships/hyperlink" Target="https://www.gameslore.com/mtg-commander-masters-set-booster-pack.html" TargetMode="External" Id="rId34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35"/><Relationship Type="http://schemas.openxmlformats.org/officeDocument/2006/relationships/hyperlink" Target="https://www.newrealitiesgaming.com/product/magic-the-gathering-bloomburrow-play-booster-box/973?cp=true&amp;sa=false&amp;sbp=false&amp;q=false&amp;category_id=LFRBPSLQVSXEQAZ7GZ4Y7DIU" TargetMode="External" Id="rId36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37"/><Relationship Type="http://schemas.openxmlformats.org/officeDocument/2006/relationships/hyperlink" Target="https://www.gameslore.com/mtg-commander-masters-set-booster-display.html" TargetMode="External" Id="rId38"/><Relationship Type="http://schemas.openxmlformats.org/officeDocument/2006/relationships/hyperlink" Target="https://magicmadhouse.co.uk/magic-the-gathering-commander-masters-commander-deck-enduring-enchantments-commander-masters" TargetMode="External" Id="rId39"/><Relationship Type="http://schemas.openxmlformats.org/officeDocument/2006/relationships/hyperlink" Target="https://www.newrealitiesgaming.com/product/mtg-commander-masters-set-booster-box/XQ2HPI6U4BF6SPNH2F4CFBGP?cp=true&amp;sa=false&amp;sbp=false&amp;q=false&amp;category_id=LFRBPSLQVSXEQAZ7GZ4Y7DIU" TargetMode="External" Id="rId40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41"/><Relationship Type="http://schemas.openxmlformats.org/officeDocument/2006/relationships/hyperlink" Target="https://www.chaoscards.co.uk/prod/booster-boxes-magic/magic-the-gathering-commander-masters-collector-booster-box-4-packs" TargetMode="External" Id="rId42"/><Relationship Type="http://schemas.openxmlformats.org/officeDocument/2006/relationships/hyperlink" Target="https://www.gameslore.com/mtg-dominaria-united-collector-booster-pack.html" TargetMode="External" Id="rId43"/><Relationship Type="http://schemas.openxmlformats.org/officeDocument/2006/relationships/hyperlink" Target="https://magicmadhouse.co.uk/magic-the-gathering-commander-masters-commander-deck-planeswalker-party-commander-masters" TargetMode="External" Id="rId44"/><Relationship Type="http://schemas.openxmlformats.org/officeDocument/2006/relationships/hyperlink" Target="https://www.newrealitiesgaming.com/product/magic-the-gathering-dominaria-united-set-booster-box/MXI2762SHRCYUMYFEKGZM2GT?cp=true&amp;sa=false&amp;sbp=false&amp;q=false&amp;category_id=LFRBPSLQVSXEQAZ7GZ4Y7DIU" TargetMode="External" Id="rId45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46"/><Relationship Type="http://schemas.openxmlformats.org/officeDocument/2006/relationships/hyperlink" Target="https://www.gameslore.com/mtg-dominaria-united-collector-booster-display.html" TargetMode="External" Id="rId47"/><Relationship Type="http://schemas.openxmlformats.org/officeDocument/2006/relationships/hyperlink" Target="https://magicmadhouse.co.uk/magic-the-gathering-commander-masters-commander-deck-sliver-swarm-commander-masters" TargetMode="External" Id="rId48"/><Relationship Type="http://schemas.openxmlformats.org/officeDocument/2006/relationships/hyperlink" Target="https://www.newrealitiesgaming.com/product/magic-the-gathering-duskmourn-play-booster-box/1165?cp=true&amp;sa=false&amp;sbp=false&amp;q=false&amp;category_id=LFRBPSLQVSXEQAZ7GZ4Y7DIU" TargetMode="External" Id="rId49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50"/><Relationship Type="http://schemas.openxmlformats.org/officeDocument/2006/relationships/hyperlink" Target="https://www.chaoscards.co.uk/prod/booster-boxes-magic/magic-the-gathering-dominaria-booster-box-36-packs" TargetMode="External" Id="rId51"/><Relationship Type="http://schemas.openxmlformats.org/officeDocument/2006/relationships/hyperlink" Target="https://www.gameslore.com/mtg-duskmourn-play-booster-pack.html" TargetMode="External" Id="rId52"/><Relationship Type="http://schemas.openxmlformats.org/officeDocument/2006/relationships/hyperlink" Target="https://magicmadhouse.co.uk/magic-the-gathering-doctor-who-commander-deck-blast-from-the-past-universes-beyond-doctor-who" TargetMode="External" Id="rId53"/><Relationship Type="http://schemas.openxmlformats.org/officeDocument/2006/relationships/hyperlink" Target="https://www.newrealitiesgaming.com/product/magic-the-gathering-edge-of-eternities-collector-booster-box/2864?cp=true&amp;sa=false&amp;sbp=false&amp;q=false&amp;category_id=LFRBPSLQVSXEQAZ7GZ4Y7DIU" TargetMode="External" Id="rId54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55"/><Relationship Type="http://schemas.openxmlformats.org/officeDocument/2006/relationships/hyperlink" Target="https://www.chaoscards.co.uk/prod/booster-boxes-magic/magic-the-gathering-dominaria-united-collector-booster-box-12-packs" TargetMode="External" Id="rId56"/><Relationship Type="http://schemas.openxmlformats.org/officeDocument/2006/relationships/hyperlink" Target="https://www.gameslore.com/mtg-duskmourn-play-booster-display.html" TargetMode="External" Id="rId57"/><Relationship Type="http://schemas.openxmlformats.org/officeDocument/2006/relationships/hyperlink" Target="https://magicmadhouse.co.uk/magic-the-gathering-doctor-who-commander-deck-masters-of-evil-universes-beyond-doctor-who" TargetMode="External" Id="rId58"/><Relationship Type="http://schemas.openxmlformats.org/officeDocument/2006/relationships/hyperlink" Target="https://www.newrealitiesgaming.com/product/magic-the-gathering-final-fantasy-play-booster-box/2764?cp=true&amp;sa=false&amp;sbp=false&amp;q=false&amp;category_id=LFRBPSLQVSXEQAZ7GZ4Y7DIU" TargetMode="External" Id="rId59"/><Relationship Type="http://schemas.openxmlformats.org/officeDocument/2006/relationships/hyperlink" Target="https://www.cardmarket.com/en/Magic/Products/Boosters/Bloomburrow-Collector-Booster?sellerCountry=13&amp;language=1" TargetMode="External" Id="rId60"/><Relationship Type="http://schemas.openxmlformats.org/officeDocument/2006/relationships/hyperlink" Target="https://www.gameslore.com/mtg-innistrad-remastered-collector-booster-pack.html" TargetMode="External" Id="rId61"/><Relationship Type="http://schemas.openxmlformats.org/officeDocument/2006/relationships/hyperlink" Target="https://magicmadhouse.co.uk/magic-the-gathering-doctor-who-commander-deck-paradox-power-universes-beyond-doctor-who" TargetMode="External" Id="rId62"/><Relationship Type="http://schemas.openxmlformats.org/officeDocument/2006/relationships/hyperlink" Target="https://www.newrealitiesgaming.com/product/magic-the-gathering-foundations-play-booster-box/1558?cp=true&amp;sa=false&amp;sbp=false&amp;q=false&amp;category_id=LFRBPSLQVSXEQAZ7GZ4Y7DIU" TargetMode="External" Id="rId63"/><Relationship Type="http://schemas.openxmlformats.org/officeDocument/2006/relationships/hyperlink" Target="https://www.cardmarket.com/en/Magic/Products/Booster-Boxes/Bloomburrow-Collector-Booster-Box?sellerCountry=13&amp;language=1" TargetMode="External" Id="rId64"/><Relationship Type="http://schemas.openxmlformats.org/officeDocument/2006/relationships/hyperlink" Target="https://www.chaoscards.co.uk/prod/booster-boxes-magic/magic-the-gathering-duskmourn-house-of-horror-collector-booster-box-12-packs" TargetMode="External" Id="rId65"/><Relationship Type="http://schemas.openxmlformats.org/officeDocument/2006/relationships/hyperlink" Target="https://www.gameslore.com/mtg-innistrad-remastered-play-booster-pack.html" TargetMode="External" Id="rId66"/><Relationship Type="http://schemas.openxmlformats.org/officeDocument/2006/relationships/hyperlink" Target="https://magicmadhouse.co.uk/magic-the-gathering-doctor-who-commander-deck-timey-wimey-universes-beyond-doctor-who" TargetMode="External" Id="rId67"/><Relationship Type="http://schemas.openxmlformats.org/officeDocument/2006/relationships/hyperlink" Target="https://www.newrealitiesgaming.com/product/magic-the-gathering-innistrad-remastered-collector-booster-box/2304?cp=true&amp;sa=false&amp;sbp=false&amp;q=false&amp;category_id=LFRBPSLQVSXEQAZ7GZ4Y7DIU" TargetMode="External" Id="rId68"/><Relationship Type="http://schemas.openxmlformats.org/officeDocument/2006/relationships/hyperlink" Target="https://www.cardmarket.com/en/Magic/Products/Boosters/Bloomburrow-Play-Booster?sellerCountry=13&amp;language=1" TargetMode="External" Id="rId69"/><Relationship Type="http://schemas.openxmlformats.org/officeDocument/2006/relationships/hyperlink" Target="https://www.chaoscards.co.uk/prod/booster-boxes-magic/magic-the-gathering-duskmourn-house-of-horror-play-booster-box-36-packs" TargetMode="External" Id="rId70"/><Relationship Type="http://schemas.openxmlformats.org/officeDocument/2006/relationships/hyperlink" Target="https://www.gameslore.com/mtg-innistrad-remastered-play-booster-display.html" TargetMode="External" Id="rId71"/><Relationship Type="http://schemas.openxmlformats.org/officeDocument/2006/relationships/hyperlink" Target="https://magicmadhouse.co.uk/magic-the-gathering-edge-of-eternities-commander-deck-counter-intelligence-edge-of-eternities" TargetMode="External" Id="rId72"/><Relationship Type="http://schemas.openxmlformats.org/officeDocument/2006/relationships/hyperlink" Target="https://www.newrealitiesgaming.com/product/magic-the-gathering-innistrad-remastered-play-booster-box/2302?cp=true&amp;sa=false&amp;sbp=false&amp;q=false&amp;category_id=LFRBPSLQVSXEQAZ7GZ4Y7DIU" TargetMode="External" Id="rId73"/><Relationship Type="http://schemas.openxmlformats.org/officeDocument/2006/relationships/hyperlink" Target="https://www.cardmarket.com/en/Magic/Products/Booster-Boxes/Bloomburrow-Play-Booster-Box?sellerCountry=13&amp;language=1" TargetMode="External" Id="rId74"/><Relationship Type="http://schemas.openxmlformats.org/officeDocument/2006/relationships/hyperlink" Target="https://www.chaoscards.co.uk/prod/booster-boxes-magic/magic-the-gathering-edge-of-eternities-collector-booster-box-12-packs" TargetMode="External" Id="rId75"/><Relationship Type="http://schemas.openxmlformats.org/officeDocument/2006/relationships/hyperlink" Target="https://www.gameslore.com/mtg-innistrad-midnight-hunt-collector-booster-pack.html" TargetMode="External" Id="rId76"/><Relationship Type="http://schemas.openxmlformats.org/officeDocument/2006/relationships/hyperlink" Target="https://magicmadhouse.co.uk/magic-the-gathering-edge-of-eternities-commander-deck-world-shaper-edge-of-eternities" TargetMode="External" Id="rId77"/><Relationship Type="http://schemas.openxmlformats.org/officeDocument/2006/relationships/hyperlink" Target="https://www.newrealitiesgaming.com/product/magic-the-gathering-kaldheim-collector-booster-box/3087?cp=true&amp;sa=false&amp;sbp=false&amp;q=false&amp;category_id=LFRBPSLQVSXEQAZ7GZ4Y7DIU" TargetMode="External" Id="rId78"/><Relationship Type="http://schemas.openxmlformats.org/officeDocument/2006/relationships/hyperlink" Target="https://www.cardmarket.com/en/Magic/Products/Boosters/Commander-Masters-Collector-Booster?sellerCountry=13&amp;language=1" TargetMode="External" Id="rId79"/><Relationship Type="http://schemas.openxmlformats.org/officeDocument/2006/relationships/hyperlink" Target="https://www.chaoscards.co.uk/prod/booster-boxes-magic/magic-the-gathering-edge-of-eternities-play-booster-box-30-packs" TargetMode="External" Id="rId80"/><Relationship Type="http://schemas.openxmlformats.org/officeDocument/2006/relationships/hyperlink" Target="https://www.gameslore.com/mtg-innistrad-midnight-hunt-collector-booster-display.html" TargetMode="External" Id="rId81"/><Relationship Type="http://schemas.openxmlformats.org/officeDocument/2006/relationships/hyperlink" Target="https://magicmadhouse.co.uk/magic-the-gathering-fallout-commander-deck-mutant-menace-universes-beyond-fallout" TargetMode="External" Id="rId82"/><Relationship Type="http://schemas.openxmlformats.org/officeDocument/2006/relationships/hyperlink" Target="https://www.newrealitiesgaming.com/product/magic-the-gathering-kamigawa-neon-dynasty-set-booster-box/2688?cp=true&amp;sa=false&amp;sbp=false&amp;q=false&amp;category_id=LFRBPSLQVSXEQAZ7GZ4Y7DIU" TargetMode="External" Id="rId83"/><Relationship Type="http://schemas.openxmlformats.org/officeDocument/2006/relationships/hyperlink" Target="https://www.cardmarket.com/en/Magic/Products/Booster-Boxes/Commander-Masters-Collector-Booster-Box?sellerCountry=13&amp;language=1" TargetMode="External" Id="rId84"/><Relationship Type="http://schemas.openxmlformats.org/officeDocument/2006/relationships/hyperlink" Target="https://www.chaoscards.co.uk/prod/booster-boxes-magic/magic-the-gathering-universes-beyond-final-fantasy-collector-booster-box-12-packs" TargetMode="External" Id="rId85"/><Relationship Type="http://schemas.openxmlformats.org/officeDocument/2006/relationships/hyperlink" Target="https://www.gameslore.com/mtg-modern-horizons-3-collector-s-booster-pack.html" TargetMode="External" Id="rId86"/><Relationship Type="http://schemas.openxmlformats.org/officeDocument/2006/relationships/hyperlink" Target="https://magicmadhouse.co.uk/magic-the-gathering-fallout-commander-deck-science-universes-beyond-fallout" TargetMode="External" Id="rId87"/><Relationship Type="http://schemas.openxmlformats.org/officeDocument/2006/relationships/hyperlink" Target="https://www.newrealitiesgaming.com/product/magic-the-gathering-lorwyn-eclipsed-collector-booster-box/WKWMT7GCPFL3NW66PTBCPSUZ?cp=true&amp;sa=false&amp;sbp=false&amp;q=false&amp;category_id=LFRBPSLQVSXEQAZ7GZ4Y7DIU" TargetMode="External" Id="rId88"/><Relationship Type="http://schemas.openxmlformats.org/officeDocument/2006/relationships/hyperlink" Target="https://www.cardmarket.com/en/Magic/Products/Boosters/Commander-Masters-Set-Booster?sellerCountry=13&amp;language=1" TargetMode="External" Id="rId89"/><Relationship Type="http://schemas.openxmlformats.org/officeDocument/2006/relationships/hyperlink" Target="https://www.chaoscards.co.uk/prod/booster-boxes-magic/magic-the-gathering-universes-beyond-final-fantasy-play-booster-box-30-packs" TargetMode="External" Id="rId90"/><Relationship Type="http://schemas.openxmlformats.org/officeDocument/2006/relationships/hyperlink" Target="https://www.gameslore.com/mtg-modern-horizons-3-play-booster-pack.html" TargetMode="External" Id="rId91"/><Relationship Type="http://schemas.openxmlformats.org/officeDocument/2006/relationships/hyperlink" Target="https://magicmadhouse.co.uk/magic-the-gathering-fallout-commander-deck-scrappy-survivors-universes-beyond-fallout" TargetMode="External" Id="rId92"/><Relationship Type="http://schemas.openxmlformats.org/officeDocument/2006/relationships/hyperlink" Target="https://www.newrealitiesgaming.com/product/magic-the-gathering-marvel-s-spider-man-collector-booster-box/2877?cp=true&amp;sa=false&amp;sbp=false&amp;q=false&amp;category_id=LFRBPSLQVSXEQAZ7GZ4Y7DIU" TargetMode="External" Id="rId93"/><Relationship Type="http://schemas.openxmlformats.org/officeDocument/2006/relationships/hyperlink" Target="https://www.cardmarket.com/en/Magic/Products/Booster-Boxes/Commander-Masters-Set-Booster-Box?sellerCountry=13&amp;language=1" TargetMode="External" Id="rId94"/><Relationship Type="http://schemas.openxmlformats.org/officeDocument/2006/relationships/hyperlink" Target="https://www.chaoscards.co.uk/prod/booster-boxes-magic/magic-the-gathering-foundations-collector-booster-box-12-packs" TargetMode="External" Id="rId95"/><Relationship Type="http://schemas.openxmlformats.org/officeDocument/2006/relationships/hyperlink" Target="https://www.gameslore.com/mtg-modern-horizons-3-play-booster-display.html" TargetMode="External" Id="rId96"/><Relationship Type="http://schemas.openxmlformats.org/officeDocument/2006/relationships/hyperlink" Target="https://magicmadhouse.co.uk/magic-the-gathering-final-fantasy-commander-deck-counter-blitz-final-fantasy" TargetMode="External" Id="rId97"/><Relationship Type="http://schemas.openxmlformats.org/officeDocument/2006/relationships/hyperlink" Target="https://www.newrealitiesgaming.com/product/magic-the-gathering-marvel-s-spider-man-play-booster-box/2881?cp=true&amp;sa=false&amp;sbp=false&amp;q=false&amp;category_id=LFRBPSLQVSXEQAZ7GZ4Y7DIU" TargetMode="External" Id="rId98"/><Relationship Type="http://schemas.openxmlformats.org/officeDocument/2006/relationships/hyperlink" Target="https://www.cardmarket.com/en/Magic/Products/Boosters/Dominaria-Booster?sellerCountry=13&amp;language=1" TargetMode="External" Id="rId99"/><Relationship Type="http://schemas.openxmlformats.org/officeDocument/2006/relationships/hyperlink" Target="https://www.chaoscards.co.uk/prod/booster-boxes-magic/magic-the-gathering-foundations-play-booster-box-36-packs" TargetMode="External" Id="rId100"/><Relationship Type="http://schemas.openxmlformats.org/officeDocument/2006/relationships/hyperlink" Target="https://www.gameslore.com/mtg-murders-at-karlov-manor-collector-booster-pack.html" TargetMode="External" Id="rId101"/><Relationship Type="http://schemas.openxmlformats.org/officeDocument/2006/relationships/hyperlink" Target="https://magicmadhouse.co.uk/magic-the-gathering-final-fantasy-commander-deck-limit-break-final-fantasy" TargetMode="External" Id="rId102"/><Relationship Type="http://schemas.openxmlformats.org/officeDocument/2006/relationships/hyperlink" Target="https://www.newrealitiesgaming.com/product/magic-the-gathering-modern-horizons-2-collector-booster-box/3089?cp=true&amp;sa=false&amp;sbp=false&amp;q=false&amp;category_id=LFRBPSLQVSXEQAZ7GZ4Y7DIU" TargetMode="External" Id="rId103"/><Relationship Type="http://schemas.openxmlformats.org/officeDocument/2006/relationships/hyperlink" Target="https://www.cardmarket.com/en/Magic/Products/Boosters/Dominaria-United-Collector-Booster?sellerCountry=13&amp;language=1" TargetMode="External" Id="rId104"/><Relationship Type="http://schemas.openxmlformats.org/officeDocument/2006/relationships/hyperlink" Target="https://www.chaoscards.co.uk/prod/booster-boxes-magic/magic-the-gathering-innistrad-remastered-collector-booster-box-12-packs" TargetMode="External" Id="rId105"/><Relationship Type="http://schemas.openxmlformats.org/officeDocument/2006/relationships/hyperlink" Target="https://www.gameslore.com/mtg-murders-at-karlov-manor-collector-booster-display.html" TargetMode="External" Id="rId106"/><Relationship Type="http://schemas.openxmlformats.org/officeDocument/2006/relationships/hyperlink" Target="https://magicmadhouse.co.uk/magic-the-gathering-final-fantasy-commander-deck-revival-trance-final-fantasy" TargetMode="External" Id="rId107"/><Relationship Type="http://schemas.openxmlformats.org/officeDocument/2006/relationships/hyperlink" Target="https://www.newrealitiesgaming.com/product/magic-the-gathering-modern-horizons-3-play-booster-box/758?cp=true&amp;sa=false&amp;sbp=false&amp;q=false&amp;category_id=LFRBPSLQVSXEQAZ7GZ4Y7DIU" TargetMode="External" Id="rId108"/><Relationship Type="http://schemas.openxmlformats.org/officeDocument/2006/relationships/hyperlink" Target="https://www.cardmarket.com/en/Magic/Products/Booster-Boxes/Dominaria-United-Collector-Booster-Box?sellerCountry=13&amp;language=1" TargetMode="External" Id="rId109"/><Relationship Type="http://schemas.openxmlformats.org/officeDocument/2006/relationships/hyperlink" Target="https://www.chaoscards.co.uk/prod/booster-boxes-magic/magic-the-gathering-innistrad-remastered-play-booster-box-36-packs" TargetMode="External" Id="rId110"/><Relationship Type="http://schemas.openxmlformats.org/officeDocument/2006/relationships/hyperlink" Target="https://www.gameslore.com/mtg-murders-at-karlov-manor-play-booster-pack.html" TargetMode="External" Id="rId111"/><Relationship Type="http://schemas.openxmlformats.org/officeDocument/2006/relationships/hyperlink" Target="https://magicmadhouse.co.uk/magic-the-gathering-final-fantasy-commander-deck-scions-spellcraft-final-fantasy" TargetMode="External" Id="rId112"/><Relationship Type="http://schemas.openxmlformats.org/officeDocument/2006/relationships/hyperlink" Target="https://www.newrealitiesgaming.com/product/magic-the-gathering-murders-at-karlov-manor-collector-booster-box/617?cp=true&amp;sa=false&amp;sbp=false&amp;q=false&amp;category_id=LFRBPSLQVSXEQAZ7GZ4Y7DIU" TargetMode="External" Id="rId113"/><Relationship Type="http://schemas.openxmlformats.org/officeDocument/2006/relationships/hyperlink" Target="https://www.cardmarket.com/en/Magic/Products/Boosters/Dominaria-United-Set-Booster?sellerCountry=13&amp;language=1" TargetMode="External" Id="rId114"/><Relationship Type="http://schemas.openxmlformats.org/officeDocument/2006/relationships/hyperlink" Target="https://www.chaoscards.co.uk/prod/booster-boxes-magic/magic-the-gathering-innistrad-crimson-vow-collector-booster-box-12-packs" TargetMode="External" Id="rId115"/><Relationship Type="http://schemas.openxmlformats.org/officeDocument/2006/relationships/hyperlink" Target="https://www.gameslore.com/mtg-murders-at-karlov-manor-play-booster-display.html" TargetMode="External" Id="rId116"/><Relationship Type="http://schemas.openxmlformats.org/officeDocument/2006/relationships/hyperlink" Target="https://magicmadhouse.co.uk/magic-the-gathering-kamigawa-neon-dynasty-commander-deck-buckle-up-kamigawa-neon-dynasty" TargetMode="External" Id="rId117"/><Relationship Type="http://schemas.openxmlformats.org/officeDocument/2006/relationships/hyperlink" Target="https://www.newrealitiesgaming.com/product/magic-the-gathering-muders-at-karlov-manor-play-booster-box/619?cp=true&amp;sa=false&amp;sbp=false&amp;q=false&amp;category_id=LFRBPSLQVSXEQAZ7GZ4Y7DIU" TargetMode="External" Id="rId118"/><Relationship Type="http://schemas.openxmlformats.org/officeDocument/2006/relationships/hyperlink" Target="https://www.cardmarket.com/en/Magic/Products/Booster-Boxes/Dominaria-United-Set-Booster-Box?sellerCountry=13&amp;language=1" TargetMode="External" Id="rId119"/><Relationship Type="http://schemas.openxmlformats.org/officeDocument/2006/relationships/hyperlink" Target="https://www.chaoscards.co.uk/prod/booster-boxes-magic/magic-the-gathering-innistrad-crimson-vow-set-booster-box-30-packs" TargetMode="External" Id="rId120"/><Relationship Type="http://schemas.openxmlformats.org/officeDocument/2006/relationships/hyperlink" Target="https://www.gameslore.com/mtg-outlaws-of-thunder-junction-play-booster-pack.html" TargetMode="External" Id="rId121"/><Relationship Type="http://schemas.openxmlformats.org/officeDocument/2006/relationships/hyperlink" Target="https://magicmadhouse.co.uk/magic-the-gathering-kamigawa-neon-dynasty-commander-deck-upgrades-unleashed-kamigawa-neon-dynasty" TargetMode="External" Id="rId122"/><Relationship Type="http://schemas.openxmlformats.org/officeDocument/2006/relationships/hyperlink" Target="https://www.newrealitiesgaming.com/product/magic-the-gathering-outlaws-of-thunder-junction-collector-booster-box/722?cp=true&amp;sa=false&amp;sbp=false&amp;q=false&amp;category_id=LFRBPSLQVSXEQAZ7GZ4Y7DIU" TargetMode="External" Id="rId123"/><Relationship Type="http://schemas.openxmlformats.org/officeDocument/2006/relationships/hyperlink" Target="https://www.cardmarket.com/en/Magic/Products/Boosters/Duskmourn-House-of-Horror-Collector-Booster?sellerCountry=13&amp;language=1" TargetMode="External" Id="rId124"/><Relationship Type="http://schemas.openxmlformats.org/officeDocument/2006/relationships/hyperlink" Target="https://www.chaoscards.co.uk/prod/booster-boxes-magic/magic-the-gathering-innistrad-midnight-hunt-collector-booster-box-12-packs" TargetMode="External" Id="rId125"/><Relationship Type="http://schemas.openxmlformats.org/officeDocument/2006/relationships/hyperlink" Target="https://www.gameslore.com/mtg-outlaws-of-thunder-junction-play-booster-display.html" TargetMode="External" Id="rId126"/><Relationship Type="http://schemas.openxmlformats.org/officeDocument/2006/relationships/hyperlink" Target="https://magicmadhouse.co.uk/magic-the-gathering-march-of-the-machine-commander-deck-tinker-time-march-of-the-machine" TargetMode="External" Id="rId127"/><Relationship Type="http://schemas.openxmlformats.org/officeDocument/2006/relationships/hyperlink" Target="https://www.newrealitiesgaming.com/product/magic-the-gathering-outlaws-of-thunder-junction-play-booster-box/724?cp=true&amp;sa=false&amp;sbp=false&amp;q=false&amp;category_id=LFRBPSLQVSXEQAZ7GZ4Y7DIU" TargetMode="External" Id="rId128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29"/><Relationship Type="http://schemas.openxmlformats.org/officeDocument/2006/relationships/hyperlink" Target="https://www.chaoscards.co.uk/prod/booster-boxes-magic/magic-the-gathering-innistrad-midnight-hunt-set-booster-box-30-packs" TargetMode="External" Id="rId130"/><Relationship Type="http://schemas.openxmlformats.org/officeDocument/2006/relationships/hyperlink" Target="https://www.gameslore.com/mtg-ravnica-remastered-draft-booster-pack.html" TargetMode="External" Id="rId131"/><Relationship Type="http://schemas.openxmlformats.org/officeDocument/2006/relationships/hyperlink" Target="https://magicmadhouse.co.uk/magic-the-gathering-modern-horizons-3-commander-deck-creative-energy-modern-horizons-3" TargetMode="External" Id="rId132"/><Relationship Type="http://schemas.openxmlformats.org/officeDocument/2006/relationships/hyperlink" Target="https://www.newrealitiesgaming.com/product/magic-the-gathering-ravnica-remastered-draft-booster-box/600?cp=true&amp;sa=false&amp;sbp=false&amp;q=false&amp;category_id=LFRBPSLQVSXEQAZ7GZ4Y7DIU" TargetMode="External" Id="rId133"/><Relationship Type="http://schemas.openxmlformats.org/officeDocument/2006/relationships/hyperlink" Target="https://www.cardmarket.com/en/Magic/Products/Boosters/Duskmourn-House-of-Horror-Play-Booster?sellerCountry=13&amp;language=1" TargetMode="External" Id="rId134"/><Relationship Type="http://schemas.openxmlformats.org/officeDocument/2006/relationships/hyperlink" Target="https://www.chaoscards.co.uk/prod/booster-boxes-magic/magic-the-gathering-kaldheim-collectors-booster-box-12-packs" TargetMode="External" Id="rId135"/><Relationship Type="http://schemas.openxmlformats.org/officeDocument/2006/relationships/hyperlink" Target="https://www.gameslore.com/mtg-ravnica-remastered-draft-booster-display.html" TargetMode="External" Id="rId136"/><Relationship Type="http://schemas.openxmlformats.org/officeDocument/2006/relationships/hyperlink" Target="https://magicmadhouse.co.uk/magic-the-gathering-modern-horizons-3-commander-deck-eldrazi-incursion-modern-horizons-3" TargetMode="External" Id="rId137"/><Relationship Type="http://schemas.openxmlformats.org/officeDocument/2006/relationships/hyperlink" Target="https://www.newrealitiesgaming.com/product/magic-the-gathering-strixhaven-collector-booster-box/3088?cp=true&amp;sa=false&amp;sbp=false&amp;q=false&amp;category_id=LFRBPSLQVSXEQAZ7GZ4Y7DIU" TargetMode="External" Id="rId138"/><Relationship Type="http://schemas.openxmlformats.org/officeDocument/2006/relationships/hyperlink" Target="https://www.cardmarket.com/en/Magic/Products/Booster-Boxes/Duskmourn-House-of-Horror-Play-Booster-Box?sellerCountry=13&amp;language=1" TargetMode="External" Id="rId139"/><Relationship Type="http://schemas.openxmlformats.org/officeDocument/2006/relationships/hyperlink" Target="https://www.gameslore.com/mtg-streets-of-new-capenna-collector-booster-pack.html" TargetMode="External" Id="rId140"/><Relationship Type="http://schemas.openxmlformats.org/officeDocument/2006/relationships/hyperlink" Target="https://magicmadhouse.co.uk/magic-the-gathering-modern-horizons-3-commander-deck-graveyard-overdrive-modern-horizons-3" TargetMode="External" Id="rId141"/><Relationship Type="http://schemas.openxmlformats.org/officeDocument/2006/relationships/hyperlink" Target="https://www.newrealitiesgaming.com/product/magic-the-gathering-tarkir-dragonstorm-collector-booster-box/2786?cp=true&amp;sa=false&amp;sbp=false&amp;q=false&amp;category_id=LFRBPSLQVSXEQAZ7GZ4Y7DIU" TargetMode="External" Id="rId142"/><Relationship Type="http://schemas.openxmlformats.org/officeDocument/2006/relationships/hyperlink" Target="https://www.cardmarket.com/en/Magic/Products/Boosters/Edge-of-Eternities-Collector-Booster?sellerCountry=13&amp;language=1" TargetMode="External" Id="rId143"/><Relationship Type="http://schemas.openxmlformats.org/officeDocument/2006/relationships/hyperlink" Target="https://www.chaoscards.co.uk/prod/booster-boxes-magic/magic-the-gathering-kamigawa-neon-dynasty-collector-booster-box-12-packs" TargetMode="External" Id="rId144"/><Relationship Type="http://schemas.openxmlformats.org/officeDocument/2006/relationships/hyperlink" Target="https://www.gameslore.com/mtg-streets-of-new-capenna-collector-booster-display.html" TargetMode="External" Id="rId145"/><Relationship Type="http://schemas.openxmlformats.org/officeDocument/2006/relationships/hyperlink" Target="https://magicmadhouse.co.uk/magic-the-gathering-modern-horizons-3-commander-deck-tricky-terrain-modern-horizons-3" TargetMode="External" Id="rId146"/><Relationship Type="http://schemas.openxmlformats.org/officeDocument/2006/relationships/hyperlink" Target="https://www.newrealitiesgaming.com/product/magic-the-gathering-lord-of-the-rings-set-booster-box/876?cp=true&amp;sa=false&amp;sbp=false&amp;q=false&amp;category_id=LFRBPSLQVSXEQAZ7GZ4Y7DIU" TargetMode="External" Id="rId147"/><Relationship Type="http://schemas.openxmlformats.org/officeDocument/2006/relationships/hyperlink" Target="https://www.cardmarket.com/en/Magic/Products/Booster-Boxes/Edge-of-Eternities-Collector-Booster-Box?sellerCountry=13&amp;language=1" TargetMode="External" Id="rId148"/><Relationship Type="http://schemas.openxmlformats.org/officeDocument/2006/relationships/hyperlink" Target="https://www.chaoscards.co.uk/prod/booster-boxes-magic/magic-the-gathering-kamigawa-neon-dynasty-set-booster-box-30-packs" TargetMode="External" Id="rId149"/><Relationship Type="http://schemas.openxmlformats.org/officeDocument/2006/relationships/hyperlink" Target="https://www.gameslore.com/mtg-streets-of-new-capenna-set-booster-pack.html" TargetMode="External" Id="rId150"/><Relationship Type="http://schemas.openxmlformats.org/officeDocument/2006/relationships/hyperlink" Target="https://magicmadhouse.co.uk/magic-the-gathering-murders-at-karlov-manor-commander-deck-deadly-disguise-murders-at-karlov-manor" TargetMode="External" Id="rId151"/><Relationship Type="http://schemas.openxmlformats.org/officeDocument/2006/relationships/hyperlink" Target="https://www.newrealitiesgaming.com/product/magic-the-gathering-lost-caverns-of-ixalan-set-booster-box/1103?cp=true&amp;sa=false&amp;sbp=false&amp;q=false&amp;category_id=LFRBPSLQVSXEQAZ7GZ4Y7DIU" TargetMode="External" Id="rId152"/><Relationship Type="http://schemas.openxmlformats.org/officeDocument/2006/relationships/hyperlink" Target="https://www.cardmarket.com/en/Magic/Products/Boosters/Edge-of-Eternities-Play-Booster?sellerCountry=13&amp;language=1" TargetMode="External" Id="rId153"/><Relationship Type="http://schemas.openxmlformats.org/officeDocument/2006/relationships/hyperlink" Target="https://www.chaoscards.co.uk/prod/booster-boxes-magic/magic-the-gathering-lorwyn-eclipsed-collector-booster-box-12-packs" TargetMode="External" Id="rId154"/><Relationship Type="http://schemas.openxmlformats.org/officeDocument/2006/relationships/hyperlink" Target="https://www.gameslore.com/mtg-commander-masters-commander-planeswalker-party-deck.html" TargetMode="External" Id="rId155"/><Relationship Type="http://schemas.openxmlformats.org/officeDocument/2006/relationships/hyperlink" Target="https://magicmadhouse.co.uk/magic-the-gathering-outlaws-of-thunder-junction-commander-deck-desert-bloom-outlaws-of-thunder-junction" TargetMode="External" Id="rId156"/><Relationship Type="http://schemas.openxmlformats.org/officeDocument/2006/relationships/hyperlink" Target="https://www.newrealitiesgaming.com/product/magic-the-gathering-doctor-who-commander-deck-blast-from-the-past/2783?cp=true&amp;sa=false&amp;sbp=false&amp;q=false&amp;category_id=WURPHNIAJY3EMKY2GR74TAZH" TargetMode="External" Id="rId157"/><Relationship Type="http://schemas.openxmlformats.org/officeDocument/2006/relationships/hyperlink" Target="https://www.cardmarket.com/en/Magic/Products/Booster-Boxes/Edge-of-Eternities-Play-Booster-Box?sellerCountry=13&amp;language=1" TargetMode="External" Id="rId158"/><Relationship Type="http://schemas.openxmlformats.org/officeDocument/2006/relationships/hyperlink" Target="https://www.chaoscards.co.uk/prod/booster-boxes-magic/magic-the-gathering-lorwyn-eclipsed-play-booster-box-30-packs" TargetMode="External" Id="rId159"/><Relationship Type="http://schemas.openxmlformats.org/officeDocument/2006/relationships/hyperlink" Target="https://www.gameslore.com/mtg-modern-horizons-3-creative-energy-commander-deck.html" TargetMode="External" Id="rId160"/><Relationship Type="http://schemas.openxmlformats.org/officeDocument/2006/relationships/hyperlink" Target="https://magicmadhouse.co.uk/magic-the-gathering-outlaws-of-thunder-junction-commander-deck-grand-larceny-outlaws-of-thunder-junction" TargetMode="External" Id="rId161"/><Relationship Type="http://schemas.openxmlformats.org/officeDocument/2006/relationships/hyperlink" Target="https://www.newrealitiesgaming.com/product/magic-the-gathering-doctor-who-commander-deck-masters-of-evil/2781?cp=true&amp;sa=false&amp;sbp=false&amp;q=false&amp;category_id=WURPHNIAJY3EMKY2GR74TAZH" TargetMode="External" Id="rId162"/><Relationship Type="http://schemas.openxmlformats.org/officeDocument/2006/relationships/hyperlink" Target="https://www.cardmarket.com/en/Magic/Products/Boosters/Magic-The-Gathering-FINAL-FANTASY-Collector-Booster?sellerCountry=13&amp;language=1" TargetMode="External" Id="rId163"/><Relationship Type="http://schemas.openxmlformats.org/officeDocument/2006/relationships/hyperlink" Target="https://www.chaoscards.co.uk/prod/booster-boxes-magic/magic-the-gathering-march-of-the-machine-collector-booster-box-12-packs" TargetMode="External" Id="rId164"/><Relationship Type="http://schemas.openxmlformats.org/officeDocument/2006/relationships/hyperlink" Target="https://www.gameslore.com/mtg-modern-horizons-3-graveyard-overdrive-commander-deck.html" TargetMode="External" Id="rId165"/><Relationship Type="http://schemas.openxmlformats.org/officeDocument/2006/relationships/hyperlink" Target="https://magicmadhouse.co.uk/magic-the-gathering-outlaws-of-thunder-junction-commander-deck-most-wanted-outlaws-of-thunder-junction" TargetMode="External" Id="rId166"/><Relationship Type="http://schemas.openxmlformats.org/officeDocument/2006/relationships/hyperlink" Target="https://www.newrealitiesgaming.com/product/magic-the-gathering-doctor-who-commander-deck-timey-wimey/2782?cp=true&amp;sa=false&amp;sbp=false&amp;q=false&amp;category_id=WURPHNIAJY3EMKY2GR74TAZH" TargetMode="External" Id="rId167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68"/><Relationship Type="http://schemas.openxmlformats.org/officeDocument/2006/relationships/hyperlink" Target="https://www.chaoscards.co.uk/prod/booster-boxes-magic/magic-the-gathering-march-of-the-machine-set-booster-box-30-packs" TargetMode="External" Id="rId169"/><Relationship Type="http://schemas.openxmlformats.org/officeDocument/2006/relationships/hyperlink" Target="https://magicmadhouse.co.uk/magic-the-gathering-phyrexia-all-will-be-one-commander-deck-corrupting-influence-phyrexia-all-will-be-one" TargetMode="External" Id="rId170"/><Relationship Type="http://schemas.openxmlformats.org/officeDocument/2006/relationships/hyperlink" Target="https://www.newrealitiesgaming.com/product/magic-the-gathering-edge-of-eternities-commander-deck-counter-intelligence/2867?cp=true&amp;sa=false&amp;sbp=false&amp;q=false&amp;category_id=WURPHNIAJY3EMKY2GR74TAZH" TargetMode="External" Id="rId171"/><Relationship Type="http://schemas.openxmlformats.org/officeDocument/2006/relationships/hyperlink" Target="https://www.cardmarket.com/en/Magic/Products/Boosters/Magic-The-Gathering-FINAL-FANTASY-Play-Booster?sellerCountry=13&amp;language=1" TargetMode="External" Id="rId172"/><Relationship Type="http://schemas.openxmlformats.org/officeDocument/2006/relationships/hyperlink" Target="https://www.chaoscards.co.uk/prod/booster-boxes-magic/magic-the-gathering-marvels-spider-man-collector-booster-box-12-packs" TargetMode="External" Id="rId173"/><Relationship Type="http://schemas.openxmlformats.org/officeDocument/2006/relationships/hyperlink" Target="https://magicmadhouse.co.uk/magic-the-gathering-streets-of-new-capenna-commander-deck-bedecked-brokers-streets-of-new-capenna" TargetMode="External" Id="rId174"/><Relationship Type="http://schemas.openxmlformats.org/officeDocument/2006/relationships/hyperlink" Target="https://www.newrealitiesgaming.com/product/magic-the-gathering-edge-of-eternities-commander-deck-world-shaper/2875?cp=true&amp;sa=false&amp;sbp=false&amp;q=false&amp;category_id=WURPHNIAJY3EMKY2GR74TAZH" TargetMode="External" Id="rId175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76"/><Relationship Type="http://schemas.openxmlformats.org/officeDocument/2006/relationships/hyperlink" Target="https://www.chaoscards.co.uk/prod/booster-boxes-magic/magic-the-gathering-marvels-spider-man-play-booster-box-30-packs" TargetMode="External" Id="rId177"/><Relationship Type="http://schemas.openxmlformats.org/officeDocument/2006/relationships/hyperlink" Target="https://magicmadhouse.co.uk/magic-the-gathering-tarkir-dragonstorm-commander-deck-abzan-armor-tarkir-dragonstorm" TargetMode="External" Id="rId178"/><Relationship Type="http://schemas.openxmlformats.org/officeDocument/2006/relationships/hyperlink" Target="https://www.newrealitiesgaming.com/product/magic-the-gathering-final-fantasy-commander-deck-counter-blitz/2772?cp=true&amp;sa=false&amp;sbp=false&amp;q=false&amp;category_id=WURPHNIAJY3EMKY2GR74TAZH" TargetMode="External" Id="rId179"/><Relationship Type="http://schemas.openxmlformats.org/officeDocument/2006/relationships/hyperlink" Target="https://www.cardmarket.com/en/Magic/Products/Boosters/Magic-The-Gathering-Foundations-Collector-Booster?sellerCountry=13&amp;language=1" TargetMode="External" Id="rId180"/><Relationship Type="http://schemas.openxmlformats.org/officeDocument/2006/relationships/hyperlink" Target="https://www.chaoscards.co.uk/prod/booster-boxes-magic/magic-the-gathering-collector-booster-box-modern-horizons-2" TargetMode="External" Id="rId181"/><Relationship Type="http://schemas.openxmlformats.org/officeDocument/2006/relationships/hyperlink" Target="https://magicmadhouse.co.uk/magic-the-gathering-tarkir-dragonstorm-commander-deck-jeskai-striker-tarkir-dragonstorm" TargetMode="External" Id="rId182"/><Relationship Type="http://schemas.openxmlformats.org/officeDocument/2006/relationships/hyperlink" Target="https://www.newrealitiesgaming.com/product/magic-the-gathering-final-fantasy-commander-deck-limit-break/2769?cp=true&amp;sa=false&amp;sbp=false&amp;q=false&amp;category_id=WURPHNIAJY3EMKY2GR74TAZH" TargetMode="External" Id="rId183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84"/><Relationship Type="http://schemas.openxmlformats.org/officeDocument/2006/relationships/hyperlink" Target="https://www.chaoscards.co.uk/prod/booster-boxes-magic/magic-the-gathering-set-booster-box-modern-horizons-2" TargetMode="External" Id="rId185"/><Relationship Type="http://schemas.openxmlformats.org/officeDocument/2006/relationships/hyperlink" Target="https://magicmadhouse.co.uk/magic-the-gathering-tarkir-dragonstorm-commander-deck-sultai-arisen-tarkir-dragonstorm" TargetMode="External" Id="rId186"/><Relationship Type="http://schemas.openxmlformats.org/officeDocument/2006/relationships/hyperlink" Target="https://www.newrealitiesgaming.com/product/magic-the-gathering-final-fantasy-commander-deck-revival-trance/2770?cp=true&amp;sa=false&amp;sbp=false&amp;q=false&amp;category_id=WURPHNIAJY3EMKY2GR74TAZH" TargetMode="External" Id="rId187"/><Relationship Type="http://schemas.openxmlformats.org/officeDocument/2006/relationships/hyperlink" Target="https://www.cardmarket.com/en/Magic/Products/Boosters/Magic-The-Gathering-Foundations-Play-Booster?sellerCountry=13&amp;language=1" TargetMode="External" Id="rId188"/><Relationship Type="http://schemas.openxmlformats.org/officeDocument/2006/relationships/hyperlink" Target="https://www.chaoscards.co.uk/prod/booster-boxes-magic/magic-the-gathering-modern-horizons-3-collector-booster-box-12-packs" TargetMode="External" Id="rId189"/><Relationship Type="http://schemas.openxmlformats.org/officeDocument/2006/relationships/hyperlink" Target="https://magicmadhouse.co.uk/magic-the-gathering-tarkir-dragonstorm-commander-deck-temur-roar-tarkir-dragonstorm" TargetMode="External" Id="rId190"/><Relationship Type="http://schemas.openxmlformats.org/officeDocument/2006/relationships/hyperlink" Target="https://www.newrealitiesgaming.com/product/magic-the-gathering-final-fantasy-commander-deck-scions-spellcraft/2771?cp=true&amp;sa=false&amp;sbp=false&amp;q=false&amp;category_id=WURPHNIAJY3EMKY2GR74TAZH" TargetMode="External" Id="rId191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192"/><Relationship Type="http://schemas.openxmlformats.org/officeDocument/2006/relationships/hyperlink" Target="https://www.chaoscards.co.uk/prod/booster-boxes-magic/magic-the-gathering-modern-horizons-3-play-booster-box-36-packs" TargetMode="External" Id="rId193"/><Relationship Type="http://schemas.openxmlformats.org/officeDocument/2006/relationships/hyperlink" Target="https://magicmadhouse.co.uk/magic-the-gathering-the-brothers-war-commander-deck-mishras-burnished-banner-the-brothers-war" TargetMode="External" Id="rId194"/><Relationship Type="http://schemas.openxmlformats.org/officeDocument/2006/relationships/hyperlink" Target="https://www.newrealitiesgaming.com/product/magic-the-gathering-kamigawa-neon-dynasty-commander-deck-upgrades-unleashed/U4B4C6PUYKO2IBALQO7RDQBV?cp=true&amp;sa=false&amp;sbp=false&amp;q=false&amp;category_id=WURPHNIAJY3EMKY2GR74TAZH" TargetMode="External" Id="rId195"/><Relationship Type="http://schemas.openxmlformats.org/officeDocument/2006/relationships/hyperlink" Target="https://www.cardmarket.com/en/Magic/Products/Boosters/Guilds-of-Ravnica-Booster?sellerCountry=13&amp;language=1" TargetMode="External" Id="rId196"/><Relationship Type="http://schemas.openxmlformats.org/officeDocument/2006/relationships/hyperlink" Target="https://www.chaoscards.co.uk/prod/booster-boxes-magic/magic-the-gathering-murders-at-karlov-manor-collector-booster-box-12-packs" TargetMode="External" Id="rId197"/><Relationship Type="http://schemas.openxmlformats.org/officeDocument/2006/relationships/hyperlink" Target="https://magicmadhouse.co.uk/magic-the-gathering-lost-caverns-of-ixalan-commander-deck-blood-rites-lost-caverns-of-ixalan" TargetMode="External" Id="rId198"/><Relationship Type="http://schemas.openxmlformats.org/officeDocument/2006/relationships/hyperlink" Target="https://www.newrealitiesgaming.com/product/magic-the-gathering-lorwyn-eclipsed-commander-deck-blight-curse/USAWW4XGZP64B5XJSENZVYLW?cp=true&amp;sa=false&amp;sbp=false&amp;q=false&amp;category_id=WURPHNIAJY3EMKY2GR74TAZH" TargetMode="External" Id="rId199"/><Relationship Type="http://schemas.openxmlformats.org/officeDocument/2006/relationships/hyperlink" Target="https://www.cardmarket.com/en/Magic/Products/Boosters/Innistrad-Remastered-Collector-Booster?sellerCountry=13&amp;language=1" TargetMode="External" Id="rId200"/><Relationship Type="http://schemas.openxmlformats.org/officeDocument/2006/relationships/hyperlink" Target="https://magicmadhouse.co.uk/magic-the-gathering-lost-caverns-of-ixalan-commander-deck-explorers-of-the-deep-lost-caverns-of-ixalan" TargetMode="External" Id="rId201"/><Relationship Type="http://schemas.openxmlformats.org/officeDocument/2006/relationships/hyperlink" Target="https://www.newrealitiesgaming.com/product/magic-the-gathering-lorwyn-eclipsed-commander-deck-dance-of-the-elements/UATPMW4ULPFLTZHRQGWSH43K?cp=true&amp;sa=false&amp;sbp=false&amp;q=false&amp;category_id=WURPHNIAJY3EMKY2GR74TAZH" TargetMode="External" Id="rId202"/><Relationship Type="http://schemas.openxmlformats.org/officeDocument/2006/relationships/hyperlink" Target="https://www.cardmarket.com/en/Magic/Products/Booster-Boxes/Innistrad-Remastered-Collector-Booster-Box?sellerCountry=13&amp;language=1" TargetMode="External" Id="rId203"/><Relationship Type="http://schemas.openxmlformats.org/officeDocument/2006/relationships/hyperlink" Target="https://magicmadhouse.co.uk/magic-the-gathering-lost-caverns-of-ixalan-commander-deck-veloci-ramp-tor-lost-caverns-of-ixalan" TargetMode="External" Id="rId204"/><Relationship Type="http://schemas.openxmlformats.org/officeDocument/2006/relationships/hyperlink" Target="https://www.newrealitiesgaming.com/product/magic-the-gathering-streets-of-new-capenna-commander-deck-bedecked-brokers/IATSIJD7U7KSMD6H7ZGK7QZH?cp=true&amp;sa=false&amp;sbp=false&amp;q=false&amp;category_id=WURPHNIAJY3EMKY2GR74TAZH" TargetMode="External" Id="rId205"/><Relationship Type="http://schemas.openxmlformats.org/officeDocument/2006/relationships/hyperlink" Target="https://www.cardmarket.com/en/Magic/Products/Boosters/Innistrad-Remastered-Play-Booster?sellerCountry=13&amp;language=1" TargetMode="External" Id="rId206"/><Relationship Type="http://schemas.openxmlformats.org/officeDocument/2006/relationships/hyperlink" Target="https://www.chaoscards.co.uk/prod/booster-boxes-magic/magic-the-gathering-outlaws-of-thunder-junction-collector-booster-box-12-packs" TargetMode="External" Id="rId207"/><Relationship Type="http://schemas.openxmlformats.org/officeDocument/2006/relationships/hyperlink" Target="https://www.newrealitiesgaming.com/product/mtg-c-streets-of-new-capenna-commander-deck-cabaretti-cacophony/K3QLOPYHL4KLR7WNK7MM5YQL?cp=true&amp;sa=false&amp;sbp=false&amp;q=false&amp;category_id=WURPHNIAJY3EMKY2GR74TAZH" TargetMode="External" Id="rId208"/><Relationship Type="http://schemas.openxmlformats.org/officeDocument/2006/relationships/hyperlink" Target="https://www.cardmarket.com/en/Magic/Products/Booster-Boxes/Innistrad-Remastered-Play-Booster-Box?sellerCountry=13&amp;language=1" TargetMode="External" Id="rId209"/><Relationship Type="http://schemas.openxmlformats.org/officeDocument/2006/relationships/hyperlink" Target="https://www.newrealitiesgaming.com/product/magic-the-gathering-streets-of-new-capenna-commander-deck-maestros-massacre/Q2APUX4BP5DU2Q2BXIMCANW3?cp=true&amp;sa=false&amp;sbp=false&amp;q=false&amp;category_id=WURPHNIAJY3EMKY2GR74TAZH" TargetMode="External" Id="rId210"/><Relationship Type="http://schemas.openxmlformats.org/officeDocument/2006/relationships/hyperlink" Target="https://www.cardmarket.com/en/Magic/Products/Boosters/Innistrad-Crimson-Vow-Collector-Booster?sellerCountry=13&amp;language=1" TargetMode="External" Id="rId211"/><Relationship Type="http://schemas.openxmlformats.org/officeDocument/2006/relationships/hyperlink" Target="https://www.chaoscards.co.uk/prod/booster-boxes-magic/magic-the-gathering-phyrexia-all-will-be-one-collector-booster-box-12-packs" TargetMode="External" Id="rId212"/><Relationship Type="http://schemas.openxmlformats.org/officeDocument/2006/relationships/hyperlink" Target="https://www.newrealitiesgaming.com/product/magic-the-gathering-streets-of-new-capenna-commander-deck-obscura-operation/U5233TTN3HULWDDIC5HUUEG7?cp=true&amp;sa=false&amp;sbp=false&amp;q=false&amp;category_id=WURPHNIAJY3EMKY2GR74TAZH" TargetMode="External" Id="rId213"/><Relationship Type="http://schemas.openxmlformats.org/officeDocument/2006/relationships/hyperlink" Target="https://www.cardmarket.com/en/Magic/Products/Booster-Boxes/Innistrad-Crimson-Vow-Collector-Booster-Box?sellerCountry=13&amp;language=1" TargetMode="External" Id="rId214"/><Relationship Type="http://schemas.openxmlformats.org/officeDocument/2006/relationships/hyperlink" Target="https://www.chaoscards.co.uk/prod/booster-boxes-magic/magic-the-gathering-phyrexia-all-will-be-one-set-booster-box-30-packs" TargetMode="External" Id="rId215"/><Relationship Type="http://schemas.openxmlformats.org/officeDocument/2006/relationships/hyperlink" Target="https://www.newrealitiesgaming.com/product/magic-the-gathering-streets-of-new-capenna-commander-deck-riveteer-s-rampage/EFVBQ5IIFDNY6FCO64V4KRH7?cp=true&amp;sa=false&amp;sbp=false&amp;q=false&amp;category_id=WURPHNIAJY3EMKY2GR74TAZH" TargetMode="External" Id="rId216"/><Relationship Type="http://schemas.openxmlformats.org/officeDocument/2006/relationships/hyperlink" Target="https://www.cardmarket.com/en/Magic/Products/Boosters/Innistrad-Crimson-Vow-Set-Booster?sellerCountry=13&amp;language=1" TargetMode="External" Id="rId217"/><Relationship Type="http://schemas.openxmlformats.org/officeDocument/2006/relationships/hyperlink" Target="https://www.chaoscards.co.uk/prod/booster-boxes-magic/magic-the-gathering-ravnica-remastered-collector-booster-box-12-packs" TargetMode="External" Id="rId218"/><Relationship Type="http://schemas.openxmlformats.org/officeDocument/2006/relationships/hyperlink" Target="https://www.newrealitiesgaming.com/product/magic-the-gathering-tarkir-dragonstorm-commander-deck-abzan-armor/2789?cp=true&amp;sa=false&amp;sbp=false&amp;q=false&amp;category_id=WURPHNIAJY3EMKY2GR74TAZH" TargetMode="External" Id="rId219"/><Relationship Type="http://schemas.openxmlformats.org/officeDocument/2006/relationships/hyperlink" Target="https://www.cardmarket.com/en/Magic/Products/Booster-Boxes/Innistrad-Crimson-Vow-Set-Booster-Box?sellerCountry=13&amp;language=1" TargetMode="External" Id="rId220"/><Relationship Type="http://schemas.openxmlformats.org/officeDocument/2006/relationships/hyperlink" Target="https://www.chaoscards.co.uk/prod/booster-boxes-magic/magic-the-gathering-ravnica-remastered-draft-booster-box-36-packs" TargetMode="External" Id="rId221"/><Relationship Type="http://schemas.openxmlformats.org/officeDocument/2006/relationships/hyperlink" Target="https://www.newrealitiesgaming.com/product/magic-the-gathering-tarkir-dragonstorm-commander-deck-jeskai-striker/2790?cp=true&amp;sa=false&amp;sbp=false&amp;q=false&amp;category_id=WURPHNIAJY3EMKY2GR74TAZH" TargetMode="External" Id="rId222"/><Relationship Type="http://schemas.openxmlformats.org/officeDocument/2006/relationships/hyperlink" Target="https://www.cardmarket.com/en/Magic/Products/Boosters/Innistrad-Midnight-Hunt-Collector-Booster?sellerCountry=13&amp;language=1" TargetMode="External" Id="rId223"/><Relationship Type="http://schemas.openxmlformats.org/officeDocument/2006/relationships/hyperlink" Target="https://www.chaoscards.co.uk/prod/booster-boxes-magic/magic-the-gathering-streets-of-new-capenna-collector-booster-box-12-packs" TargetMode="External" Id="rId224"/><Relationship Type="http://schemas.openxmlformats.org/officeDocument/2006/relationships/hyperlink" Target="https://www.newrealitiesgaming.com/product/magic-the-gathering-tarkir-dragonstorm-commander-deck-mardu-surge/2792?cp=true&amp;sa=false&amp;sbp=false&amp;q=false&amp;category_id=WURPHNIAJY3EMKY2GR74TAZH" TargetMode="External" Id="rId225"/><Relationship Type="http://schemas.openxmlformats.org/officeDocument/2006/relationships/hyperlink" Target="https://www.cardmarket.com/en/Magic/Products/Booster-Boxes/Innistrad-Midnight-Hunt-Collector-Booster-Box?sellerCountry=13&amp;language=1" TargetMode="External" Id="rId226"/><Relationship Type="http://schemas.openxmlformats.org/officeDocument/2006/relationships/hyperlink" Target="https://www.newrealitiesgaming.com/product/magic-the-gathering-tarkir-dragonstorm-commander-deck-sultai-arisen/2791?cp=true&amp;sa=false&amp;sbp=false&amp;q=false&amp;category_id=WURPHNIAJY3EMKY2GR74TAZH" TargetMode="External" Id="rId227"/><Relationship Type="http://schemas.openxmlformats.org/officeDocument/2006/relationships/hyperlink" Target="https://www.cardmarket.com/en/Magic/Products/Boosters/Innistrad-Midnight-Hunt-Set-Booster?sellerCountry=13&amp;language=1" TargetMode="External" Id="rId228"/><Relationship Type="http://schemas.openxmlformats.org/officeDocument/2006/relationships/hyperlink" Target="https://www.chaoscards.co.uk/prod/booster-boxes-magic/magic-the-gathering-strixhaven-school-of-mages-collector-booster-box-12-packs" TargetMode="External" Id="rId229"/><Relationship Type="http://schemas.openxmlformats.org/officeDocument/2006/relationships/hyperlink" Target="https://www.newrealitiesgaming.com/product/magic-the-gathering-tarkir-dragonstorm-commander-deck-temur-roar/2793?cp=true&amp;sa=false&amp;sbp=false&amp;q=false&amp;category_id=WURPHNIAJY3EMKY2GR74TAZH" TargetMode="External" Id="rId230"/><Relationship Type="http://schemas.openxmlformats.org/officeDocument/2006/relationships/hyperlink" Target="https://www.cardmarket.com/en/Magic/Products/Booster-Boxes/Innistrad-Midnight-Hunt-Set-Booster-Box?sellerCountry=13&amp;language=1" TargetMode="External" Id="rId231"/><Relationship Type="http://schemas.openxmlformats.org/officeDocument/2006/relationships/hyperlink" Target="https://www.cardmarket.com/en/Magic/Products/Boosters/Kaldheim-Collector-Booster?sellerCountry=13&amp;language=1" TargetMode="External" Id="rId232"/><Relationship Type="http://schemas.openxmlformats.org/officeDocument/2006/relationships/hyperlink" Target="https://www.chaoscards.co.uk/prod/booster-boxes-magic/magic-the-gathering-tarkir-dragonstorm-collector-booster-box-12-packs" TargetMode="External" Id="rId233"/><Relationship Type="http://schemas.openxmlformats.org/officeDocument/2006/relationships/hyperlink" Target="https://www.cardmarket.com/en/Magic/Products/Booster-Boxes/Kaldheim-Collector-Booster-Box?sellerCountry=13&amp;language=1" TargetMode="External" Id="rId234"/><Relationship Type="http://schemas.openxmlformats.org/officeDocument/2006/relationships/hyperlink" Target="https://www.chaoscards.co.uk/prod/booster-boxes-magic/magic-the-gathering-tarkir-dragonstorm-play-booster-box-30-packs" TargetMode="External" Id="rId235"/><Relationship Type="http://schemas.openxmlformats.org/officeDocument/2006/relationships/hyperlink" Target="https://www.cardmarket.com/en/Magic/Products/Boosters/Kaldheim-Set-Booster?sellerCountry=13&amp;language=1" TargetMode="External" Id="rId236"/><Relationship Type="http://schemas.openxmlformats.org/officeDocument/2006/relationships/hyperlink" Target="https://www.chaoscards.co.uk/prod/booster-boxes-magic/magic-the-gathering-the-brothers-war-collector-booster-box-12-packs" TargetMode="External" Id="rId237"/><Relationship Type="http://schemas.openxmlformats.org/officeDocument/2006/relationships/hyperlink" Target="https://www.cardmarket.com/en/Magic/Products/Booster-Boxes/Kaldheim-Set-Booster-Box?sellerCountry=13&amp;language=1" TargetMode="External" Id="rId238"/><Relationship Type="http://schemas.openxmlformats.org/officeDocument/2006/relationships/hyperlink" Target="https://www.cardmarket.com/en/Magic/Products/Boosters/Kamigawa-Neon-Dynasty-Collector-Booster?sellerCountry=13&amp;language=1" TargetMode="External" Id="rId239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240"/><Relationship Type="http://schemas.openxmlformats.org/officeDocument/2006/relationships/hyperlink" Target="https://www.cardmarket.com/en/Magic/Products/Booster-Boxes/Kamigawa-Neon-Dynasty-Collector-Booster-Box?sellerCountry=13&amp;language=1" TargetMode="External" Id="rId241"/><Relationship Type="http://schemas.openxmlformats.org/officeDocument/2006/relationships/hyperlink" Target="https://www.chaoscards.co.uk/prod/booster-boxes-magic/magic-the-gathering-lord-of-the-rings-tales-of-middle-earth-set-booster-box-30-packs" TargetMode="External" Id="rId242"/><Relationship Type="http://schemas.openxmlformats.org/officeDocument/2006/relationships/hyperlink" Target="https://www.cardmarket.com/en/Magic/Products/Boosters/Kamigawa-Neon-Dynasty-Set-Booster?sellerCountry=13&amp;language=1" TargetMode="External" Id="rId243"/><Relationship Type="http://schemas.openxmlformats.org/officeDocument/2006/relationships/hyperlink" Target="https://www.chaoscards.co.uk/prod/booster-boxes-magic/magic-the-gathering-the-lost-caverns-of-ixalan-collector-booster-box-12-packs" TargetMode="External" Id="rId244"/><Relationship Type="http://schemas.openxmlformats.org/officeDocument/2006/relationships/hyperlink" Target="https://www.cardmarket.com/en/Magic/Products/Booster-Boxes/Kamigawa-Neon-Dynasty-Set-Booster-Box?sellerCountry=13&amp;language=1" TargetMode="External" Id="rId245"/><Relationship Type="http://schemas.openxmlformats.org/officeDocument/2006/relationships/hyperlink" Target="https://www.chaoscards.co.uk/prod/booster-boxes-magic/magic-the-gathering-the-lost-caverns-of-ixalan-set-booster-box-30-packs" TargetMode="External" Id="rId246"/><Relationship Type="http://schemas.openxmlformats.org/officeDocument/2006/relationships/hyperlink" Target="https://www.cardmarket.com/en/Magic/Products/Boosters/Lorwyn-Eclipsed-Collector-Booster?sellerCountry=13&amp;language=1" TargetMode="External" Id="rId247"/><Relationship Type="http://schemas.openxmlformats.org/officeDocument/2006/relationships/hyperlink" Target="https://www.chaoscards.co.uk/prod/booster-boxes-magic/magic-the-gathering-theros-beyond-death-collector-booster-box-12-packs" TargetMode="External" Id="rId248"/><Relationship Type="http://schemas.openxmlformats.org/officeDocument/2006/relationships/hyperlink" Target="https://www.cardmarket.com/en/Magic/Products/Booster-Boxes/Lorwyn-Eclipsed-Collector-Booster-Box?sellerCountry=13&amp;language=1" TargetMode="External" Id="rId249"/><Relationship Type="http://schemas.openxmlformats.org/officeDocument/2006/relationships/hyperlink" Target="https://www.cardmarket.com/en/Magic/Products/Boosters/Lorwyn-Eclipsed-Play-Booster?sellerCountry=13&amp;language=1" TargetMode="External" Id="rId250"/><Relationship Type="http://schemas.openxmlformats.org/officeDocument/2006/relationships/hyperlink" Target="https://www.chaoscards.co.uk/prod/booster-boxes-magic/magic-the-gathering-throne-of-eldraine-collector-booster-box-12-packs-1-183231" TargetMode="External" Id="rId251"/><Relationship Type="http://schemas.openxmlformats.org/officeDocument/2006/relationships/hyperlink" Target="https://www.cardmarket.com/en/Magic/Products/Booster-Boxes/Lorwyn-Eclipsed-Play-Booster-Box?sellerCountry=13&amp;language=1" TargetMode="External" Id="rId252"/><Relationship Type="http://schemas.openxmlformats.org/officeDocument/2006/relationships/hyperlink" Target="https://www.cardmarket.com/en/Magic/Products/Boosters/March-of-the-Machine-Collector-Booster?sellerCountry=13&amp;language=1" TargetMode="External" Id="rId253"/><Relationship Type="http://schemas.openxmlformats.org/officeDocument/2006/relationships/hyperlink" Target="https://www.chaoscards.co.uk/prod/booster-boxes-magic/magic-the-gathering-wilds-of-eldraine-collector-booster-box-12-packs" TargetMode="External" Id="rId254"/><Relationship Type="http://schemas.openxmlformats.org/officeDocument/2006/relationships/hyperlink" Target="https://www.cardmarket.com/en/Magic/Products/Booster-Boxes/March-of-the-Machine-Collector-Booster-Box?sellerCountry=13&amp;language=1" TargetMode="External" Id="rId255"/><Relationship Type="http://schemas.openxmlformats.org/officeDocument/2006/relationships/hyperlink" Target="https://www.cardmarket.com/en/Magic/Products/Boosters/March-of-the-Machine-Set-Booster?sellerCountry=13&amp;language=1" TargetMode="External" Id="rId256"/><Relationship Type="http://schemas.openxmlformats.org/officeDocument/2006/relationships/hyperlink" Target="https://www.chaoscards.co.uk/prod/commander-magic/magic-the-gathering-aetherdrift-commander-deck-living-energy" TargetMode="External" Id="rId257"/><Relationship Type="http://schemas.openxmlformats.org/officeDocument/2006/relationships/hyperlink" Target="https://www.cardmarket.com/en/Magic/Products/Booster-Boxes/March-of-the-Machine-Set-Booster-Box?sellerCountry=13&amp;language=1" TargetMode="External" Id="rId258"/><Relationship Type="http://schemas.openxmlformats.org/officeDocument/2006/relationships/hyperlink" Target="https://www.chaoscards.co.uk/prod/commander-magic/magic-the-gathering-bloomburrow-commander-deck-animated-army" TargetMode="External" Id="rId259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260"/><Relationship Type="http://schemas.openxmlformats.org/officeDocument/2006/relationships/hyperlink" Target="https://www.chaoscards.co.uk/prod/commander-magic/magic-the-gathering-bloomburrow-commander-deck-family-matters" TargetMode="External" Id="rId261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262"/><Relationship Type="http://schemas.openxmlformats.org/officeDocument/2006/relationships/hyperlink" Target="https://www.chaoscards.co.uk/prod/commander-magic/magic-the-gathering-bloomburrow-commander-deck-peace-offering" TargetMode="External" Id="rId263"/><Relationship Type="http://schemas.openxmlformats.org/officeDocument/2006/relationships/hyperlink" Target="https://www.cardmarket.com/en/Magic/Products/Boosters/Magic-The-Gathering-Marvels-Spider-Man-Play-Booster?sellerCountry=13&amp;language=1" TargetMode="External" Id="rId264"/><Relationship Type="http://schemas.openxmlformats.org/officeDocument/2006/relationships/hyperlink" Target="https://www.chaoscards.co.uk/prod/commander-magic/magic-the-gathering-bloomburrow-commander-deck-squirreled-away" TargetMode="External" Id="rId265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266"/><Relationship Type="http://schemas.openxmlformats.org/officeDocument/2006/relationships/hyperlink" Target="https://www.chaoscards.co.uk/prod/commander-magic/magic-the-gathering-commander-masters-commander-deck-enduring-enchantments" TargetMode="External" Id="rId267"/><Relationship Type="http://schemas.openxmlformats.org/officeDocument/2006/relationships/hyperlink" Target="https://www.cardmarket.com/en/Magic/Products/Boosters/Modern-Horizons-2-Collector-Booster?sellerCountry=13&amp;language=1" TargetMode="External" Id="rId268"/><Relationship Type="http://schemas.openxmlformats.org/officeDocument/2006/relationships/hyperlink" Target="https://www.chaoscards.co.uk/prod/commander-magic/magic-the-gathering-commander-masters-commander-deck-planeswalker-party" TargetMode="External" Id="rId269"/><Relationship Type="http://schemas.openxmlformats.org/officeDocument/2006/relationships/hyperlink" Target="https://www.cardmarket.com/en/Magic/Products/Booster-Boxes/Modern-Horizons-2-Collector-Booster-Box?sellerCountry=13&amp;language=1" TargetMode="External" Id="rId270"/><Relationship Type="http://schemas.openxmlformats.org/officeDocument/2006/relationships/hyperlink" Target="https://www.chaoscards.co.uk/prod/commander-magic/magic-the-gathering-doctor-who-commander-deck-blast-from-the-past" TargetMode="External" Id="rId271"/><Relationship Type="http://schemas.openxmlformats.org/officeDocument/2006/relationships/hyperlink" Target="https://www.cardmarket.com/en/Magic/Products/Boosters/Modern-Horizons-2-Set-Booster?sellerCountry=13&amp;language=1" TargetMode="External" Id="rId272"/><Relationship Type="http://schemas.openxmlformats.org/officeDocument/2006/relationships/hyperlink" Target="https://www.chaoscards.co.uk/prod/commander-magic/magic-the-gathering-doctor-who-commander-deck-paradox-power" TargetMode="External" Id="rId273"/><Relationship Type="http://schemas.openxmlformats.org/officeDocument/2006/relationships/hyperlink" Target="https://www.cardmarket.com/en/Magic/Products/Booster-Boxes/Modern-Horizons-2-Set-Booster-Box?sellerCountry=13&amp;language=1" TargetMode="External" Id="rId274"/><Relationship Type="http://schemas.openxmlformats.org/officeDocument/2006/relationships/hyperlink" Target="https://www.chaoscards.co.uk/prod/commander-magic/magic-the-gathering-universes-beyond-final-fantasy-commander-deck-counter-blitz" TargetMode="External" Id="rId275"/><Relationship Type="http://schemas.openxmlformats.org/officeDocument/2006/relationships/hyperlink" Target="https://www.cardmarket.com/en/Magic/Products/Boosters/Modern-Horizons-3-Collector-Booster?sellerCountry=13&amp;language=1" TargetMode="External" Id="rId276"/><Relationship Type="http://schemas.openxmlformats.org/officeDocument/2006/relationships/hyperlink" Target="https://www.chaoscards.co.uk/prod/commander-magic/magic-the-gathering-universes-beyond-final-fantasy-commander-deck-limit-break" TargetMode="External" Id="rId277"/><Relationship Type="http://schemas.openxmlformats.org/officeDocument/2006/relationships/hyperlink" Target="https://www.cardmarket.com/en/Magic/Products/Booster-Boxes/Modern-Horizons-3-Collector-Booster-Box?sellerCountry=13&amp;language=1" TargetMode="External" Id="rId278"/><Relationship Type="http://schemas.openxmlformats.org/officeDocument/2006/relationships/hyperlink" Target="https://www.chaoscards.co.uk/prod/commander-magic/magic-the-gathering-universes-beyond-final-fantasy-commander-deck-revival-trance" TargetMode="External" Id="rId279"/><Relationship Type="http://schemas.openxmlformats.org/officeDocument/2006/relationships/hyperlink" Target="https://www.cardmarket.com/en/Magic/Products/Boosters/Modern-Horizons-3-Play-Booster?sellerCountry=13&amp;language=1" TargetMode="External" Id="rId280"/><Relationship Type="http://schemas.openxmlformats.org/officeDocument/2006/relationships/hyperlink" Target="https://www.chaoscards.co.uk/prod/commander-magic/magic-the-gathering-universes-beyond-final-fantasy-commander-deck-scions-spellcraft" TargetMode="External" Id="rId281"/><Relationship Type="http://schemas.openxmlformats.org/officeDocument/2006/relationships/hyperlink" Target="https://www.cardmarket.com/en/Magic/Products/Booster-Boxes/Modern-Horizons-3-Play-Booster-Box?sellerCountry=13&amp;language=1" TargetMode="External" Id="rId282"/><Relationship Type="http://schemas.openxmlformats.org/officeDocument/2006/relationships/hyperlink" Target="https://www.chaoscards.co.uk/prod/commander-magic/magic-the-gathering-march-of-the-machine-commander-deck-tinker-time" TargetMode="External" Id="rId283"/><Relationship Type="http://schemas.openxmlformats.org/officeDocument/2006/relationships/hyperlink" Target="https://www.cardmarket.com/en/Magic/Products/Boosters/Murders-at-Karlov-Manor-Collector-Booster?sellerCountry=13&amp;language=1" TargetMode="External" Id="rId284"/><Relationship Type="http://schemas.openxmlformats.org/officeDocument/2006/relationships/hyperlink" Target="https://www.chaoscards.co.uk/prod/commander-magic/magic-the-gathering-modern-horizons-3-commander-deck-creative-energy" TargetMode="External" Id="rId285"/><Relationship Type="http://schemas.openxmlformats.org/officeDocument/2006/relationships/hyperlink" Target="https://www.cardmarket.com/en/Magic/Products/Booster-Boxes/Murders-at-Karlov-Manor-Collector-Booster-Box?sellerCountry=13&amp;language=1" TargetMode="External" Id="rId286"/><Relationship Type="http://schemas.openxmlformats.org/officeDocument/2006/relationships/hyperlink" Target="https://www.chaoscards.co.uk/prod/commander-magic/magic-the-gathering-modern-horizons-3-commander-deck-graveyard-overdrive" TargetMode="External" Id="rId287"/><Relationship Type="http://schemas.openxmlformats.org/officeDocument/2006/relationships/hyperlink" Target="https://www.cardmarket.com/en/Magic/Products/Boosters/Murders-at-Karlov-Manor-Play-Booster?sellerCountry=13&amp;language=1" TargetMode="External" Id="rId288"/><Relationship Type="http://schemas.openxmlformats.org/officeDocument/2006/relationships/hyperlink" Target="https://www.chaoscards.co.uk/prod/commander-magic/magic-the-gathering-modern-horizons-3-commander-deck-tricky-terrain" TargetMode="External" Id="rId289"/><Relationship Type="http://schemas.openxmlformats.org/officeDocument/2006/relationships/hyperlink" Target="https://www.cardmarket.com/en/Magic/Products/Booster-Boxes/Murders-at-Karlov-Manor-Play-Booster-Box?sellerCountry=13&amp;language=1" TargetMode="External" Id="rId290"/><Relationship Type="http://schemas.openxmlformats.org/officeDocument/2006/relationships/hyperlink" Target="https://www.chaoscards.co.uk/prod/commander-magic/magic-the-gathering-tarkir-dragonstorm-commander-deck-jeskai-striker" TargetMode="External" Id="rId291"/><Relationship Type="http://schemas.openxmlformats.org/officeDocument/2006/relationships/hyperlink" Target="https://www.cardmarket.com/en/Magic/Products/Boosters/Oath-of-the-Gatewatch-Booster?sellerCountry=13&amp;language=1" TargetMode="External" Id="rId292"/><Relationship Type="http://schemas.openxmlformats.org/officeDocument/2006/relationships/hyperlink" Target="https://www.chaoscards.co.uk/prod/commander-magic/magic-the-gathering-tarkir-dragonstorm-commander-deck-mardu-surge" TargetMode="External" Id="rId293"/><Relationship Type="http://schemas.openxmlformats.org/officeDocument/2006/relationships/hyperlink" Target="https://www.cardmarket.com/en/Magic/Products/Booster-Boxes/Oath-of-the-Gatewatch-Booster-Box?sellerCountry=13&amp;language=1" TargetMode="External" Id="rId294"/><Relationship Type="http://schemas.openxmlformats.org/officeDocument/2006/relationships/hyperlink" Target="https://www.chaoscards.co.uk/prod/commander-magic/magic-the-gathering-tarkir-dragonstorm-commander-deck-sultai-arisen" TargetMode="External" Id="rId295"/><Relationship Type="http://schemas.openxmlformats.org/officeDocument/2006/relationships/hyperlink" Target="https://www.cardmarket.com/en/Magic/Products/Boosters/Outlaws-of-Thunder-Junction-Collector-Booster?sellerCountry=13&amp;language=1" TargetMode="External" Id="rId296"/><Relationship Type="http://schemas.openxmlformats.org/officeDocument/2006/relationships/hyperlink" Target="https://www.chaoscards.co.uk/prod/commander-magic/magic-the-gathering-tarkir-dragonstorm-commander-deck-temur-roar" TargetMode="External" Id="rId297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298"/><Relationship Type="http://schemas.openxmlformats.org/officeDocument/2006/relationships/hyperlink" Target="https://www.chaoscards.co.uk/prod/commander-magic/magic-the-gathering-warhammer-40k-the-ruinous-powers-commander-deck" TargetMode="External" Id="rId299"/><Relationship Type="http://schemas.openxmlformats.org/officeDocument/2006/relationships/hyperlink" Target="https://www.cardmarket.com/en/Magic/Products/Boosters/Outlaws-of-Thunder-Junction-Play-Booster?sellerCountry=13&amp;language=1" TargetMode="External" Id="rId300"/><Relationship Type="http://schemas.openxmlformats.org/officeDocument/2006/relationships/hyperlink" Target="https://www.cardmarket.com/en/Magic/Products/Booster-Boxes/Outlaws-of-Thunder-Junction-Play-Booster-Box?sellerCountry=13&amp;language=1" TargetMode="External" Id="rId301"/><Relationship Type="http://schemas.openxmlformats.org/officeDocument/2006/relationships/hyperlink" Target="https://www.cardmarket.com/en/Magic/Products/Boosters/Phyrexia-All-Will-Be-One-Collector-Booster?sellerCountry=13&amp;language=1" TargetMode="External" Id="rId302"/><Relationship Type="http://schemas.openxmlformats.org/officeDocument/2006/relationships/hyperlink" Target="https://www.cardmarket.com/en/Magic/Products/Booster-Boxes/Phyrexia-All-Will-Be-One-Collector-Booster-Box?sellerCountry=13&amp;language=1" TargetMode="External" Id="rId303"/><Relationship Type="http://schemas.openxmlformats.org/officeDocument/2006/relationships/hyperlink" Target="https://www.cardmarket.com/en/Magic/Products/Boosters/Phyrexia-All-Will-Be-One-Set-Booster?sellerCountry=13&amp;language=1" TargetMode="External" Id="rId304"/><Relationship Type="http://schemas.openxmlformats.org/officeDocument/2006/relationships/hyperlink" Target="https://www.cardmarket.com/en/Magic/Products/Booster-Boxes/Phyrexia-All-Will-Be-One-Set-Booster-Box?sellerCountry=13&amp;language=1" TargetMode="External" Id="rId305"/><Relationship Type="http://schemas.openxmlformats.org/officeDocument/2006/relationships/hyperlink" Target="https://www.cardmarket.com/en/Magic/Products/Boosters/Ravnica-Remastered-Collector-Booster?sellerCountry=13&amp;language=1" TargetMode="External" Id="rId306"/><Relationship Type="http://schemas.openxmlformats.org/officeDocument/2006/relationships/hyperlink" Target="https://www.cardmarket.com/en/Magic/Products/Booster-Boxes/Ravnica-Remastered-Collector-Booster-Box?sellerCountry=13&amp;language=1" TargetMode="External" Id="rId307"/><Relationship Type="http://schemas.openxmlformats.org/officeDocument/2006/relationships/hyperlink" Target="https://www.cardmarket.com/en/Magic/Products/Boosters/Ravnica-Remastered-Draft-Booster?sellerCountry=13&amp;language=1" TargetMode="External" Id="rId308"/><Relationship Type="http://schemas.openxmlformats.org/officeDocument/2006/relationships/hyperlink" Target="https://www.cardmarket.com/en/Magic/Products/Booster-Boxes/Ravnica-Remastered-Draft-Booster-Box?sellerCountry=13&amp;language=1" TargetMode="External" Id="rId309"/><Relationship Type="http://schemas.openxmlformats.org/officeDocument/2006/relationships/hyperlink" Target="https://www.cardmarket.com/en/Magic/Products/Boosters/Rivals-of-Ixalan-Booster?sellerCountry=13&amp;language=1" TargetMode="External" Id="rId310"/><Relationship Type="http://schemas.openxmlformats.org/officeDocument/2006/relationships/hyperlink" Target="https://www.cardmarket.com/en/Magic/Products/Boosters/Streets-of-New-Capenna-Collector-Booster?sellerCountry=13&amp;language=1" TargetMode="External" Id="rId311"/><Relationship Type="http://schemas.openxmlformats.org/officeDocument/2006/relationships/hyperlink" Target="https://www.cardmarket.com/en/Magic/Products/Booster-Boxes/Streets-of-New-Capenna-Collector-Booster-Box?sellerCountry=13&amp;language=1" TargetMode="External" Id="rId312"/><Relationship Type="http://schemas.openxmlformats.org/officeDocument/2006/relationships/hyperlink" Target="https://www.cardmarket.com/en/Magic/Products/Boosters/Streets-of-New-Capenna-Set-Booster?sellerCountry=13&amp;language=1" TargetMode="External" Id="rId313"/><Relationship Type="http://schemas.openxmlformats.org/officeDocument/2006/relationships/hyperlink" Target="https://www.cardmarket.com/en/Magic/Products/Booster-Boxes/Streets-of-New-Capenna-Set-Booster-Box?sellerCountry=13&amp;language=1" TargetMode="External" Id="rId314"/><Relationship Type="http://schemas.openxmlformats.org/officeDocument/2006/relationships/hyperlink" Target="https://www.cardmarket.com/en/Magic/Products/Boosters/Strixhaven-School-of-Mages-Collector-Booster?sellerCountry=13&amp;language=1" TargetMode="External" Id="rId315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316"/><Relationship Type="http://schemas.openxmlformats.org/officeDocument/2006/relationships/hyperlink" Target="https://www.cardmarket.com/en/Magic/Products/Boosters/Strixhaven-School-of-Mages-Set-Booster?sellerCountry=13&amp;language=1" TargetMode="External" Id="rId317"/><Relationship Type="http://schemas.openxmlformats.org/officeDocument/2006/relationships/hyperlink" Target="https://www.cardmarket.com/en/Magic/Products/Booster-Boxes/Strixhaven-School-of-Mages-Set-Booster-Box?sellerCountry=13&amp;language=1" TargetMode="External" Id="rId318"/><Relationship Type="http://schemas.openxmlformats.org/officeDocument/2006/relationships/hyperlink" Target="https://www.cardmarket.com/en/Magic/Products/Boosters/Tarkir-Dragonstorm-Collector-Booster?sellerCountry=13&amp;language=1" TargetMode="External" Id="rId319"/><Relationship Type="http://schemas.openxmlformats.org/officeDocument/2006/relationships/hyperlink" Target="https://www.cardmarket.com/en/Magic/Products/Booster-Boxes/Tarkir-Dragonstorm-Collector-Booster-Box?sellerCountry=13&amp;language=1" TargetMode="External" Id="rId320"/><Relationship Type="http://schemas.openxmlformats.org/officeDocument/2006/relationships/hyperlink" Target="https://www.cardmarket.com/en/Magic/Products/Boosters/Tarkir-Dragonstorm-Play-Booster?sellerCountry=13&amp;language=1" TargetMode="External" Id="rId321"/><Relationship Type="http://schemas.openxmlformats.org/officeDocument/2006/relationships/hyperlink" Target="https://www.cardmarket.com/en/Magic/Products/Booster-Boxes/Tarkir-Dragonstorm-Play-Booster-Box?sellerCountry=13&amp;language=1" TargetMode="External" Id="rId322"/><Relationship Type="http://schemas.openxmlformats.org/officeDocument/2006/relationships/hyperlink" Target="https://www.cardmarket.com/en/Magic/Products/Boosters/The-Brothers-War-Collector-Booster?sellerCountry=13&amp;language=1" TargetMode="External" Id="rId323"/><Relationship Type="http://schemas.openxmlformats.org/officeDocument/2006/relationships/hyperlink" Target="https://www.cardmarket.com/en/Magic/Products/Booster-Boxes/The-Brothers-War-Collector-Booster-Box?sellerCountry=13&amp;language=1" TargetMode="External" Id="rId324"/><Relationship Type="http://schemas.openxmlformats.org/officeDocument/2006/relationships/hyperlink" Target="https://www.cardmarket.com/en/Magic/Products/Boosters/The-Brothers-War-Set-Booster?sellerCountry=13&amp;language=1" TargetMode="External" Id="rId325"/><Relationship Type="http://schemas.openxmlformats.org/officeDocument/2006/relationships/hyperlink" Target="https://www.cardmarket.com/en/Magic/Products/Booster-Boxes/The-Brothers-War-Set-Booster-Box?sellerCountry=13&amp;language=1" TargetMode="External" Id="rId326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327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328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329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330"/><Relationship Type="http://schemas.openxmlformats.org/officeDocument/2006/relationships/hyperlink" Target="https://www.cardmarket.com/en/Magic/Products/Boosters/The-Lost-Caverns-of-Ixalan-Collector-Booster?sellerCountry=13&amp;language=1" TargetMode="External" Id="rId331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332"/><Relationship Type="http://schemas.openxmlformats.org/officeDocument/2006/relationships/hyperlink" Target="https://www.cardmarket.com/en/Magic/Products/Boosters/The-Lost-Caverns-of-Ixalan-Set-Booster?sellerCountry=13&amp;language=1" TargetMode="External" Id="rId333"/><Relationship Type="http://schemas.openxmlformats.org/officeDocument/2006/relationships/hyperlink" Target="https://www.cardmarket.com/en/Magic/Products/Booster-Boxes/The-Lost-Caverns-of-Ixalan-Set-Booster-Box?sellerCountry=13&amp;language=1" TargetMode="External" Id="rId334"/><Relationship Type="http://schemas.openxmlformats.org/officeDocument/2006/relationships/hyperlink" Target="https://www.cardmarket.com/en/Magic/Products/Boosters/Theros-Beyond-Death-Booster?sellerCountry=13&amp;language=1" TargetMode="External" Id="rId335"/><Relationship Type="http://schemas.openxmlformats.org/officeDocument/2006/relationships/hyperlink" Target="https://www.cardmarket.com/en/Magic/Products/Boosters/Theros-Beyond-Death-Collector-Booster?sellerCountry=13&amp;language=1" TargetMode="External" Id="rId336"/><Relationship Type="http://schemas.openxmlformats.org/officeDocument/2006/relationships/hyperlink" Target="https://www.cardmarket.com/en/Magic/Products/Booster-Boxes/Theros-Beyond-Death-Collector-Booster-Box?sellerCountry=13&amp;language=1" TargetMode="External" Id="rId337"/><Relationship Type="http://schemas.openxmlformats.org/officeDocument/2006/relationships/hyperlink" Target="https://www.cardmarket.com/en/Magic/Products/Boosters/Throne-of-Eldraine-Booster?sellerCountry=13&amp;language=1" TargetMode="External" Id="rId338"/><Relationship Type="http://schemas.openxmlformats.org/officeDocument/2006/relationships/hyperlink" Target="https://www.cardmarket.com/en/Magic/Products/Booster-Boxes/Throne-of-Eldraine-Booster-Box?sellerCountry=13&amp;language=1" TargetMode="External" Id="rId339"/><Relationship Type="http://schemas.openxmlformats.org/officeDocument/2006/relationships/hyperlink" Target="https://www.cardmarket.com/en/Magic/Products/Boosters/Throne-of-Eldraine-Collector-Booster?sellerCountry=13&amp;language=1" TargetMode="External" Id="rId340"/><Relationship Type="http://schemas.openxmlformats.org/officeDocument/2006/relationships/hyperlink" Target="https://www.cardmarket.com/en/Magic/Products/Booster-Boxes/Throne-of-Eldraine-Collector-Booster-Box?sellerCountry=13&amp;language=1" TargetMode="External" Id="rId341"/><Relationship Type="http://schemas.openxmlformats.org/officeDocument/2006/relationships/hyperlink" Target="https://www.cardmarket.com/en/Magic/Products/Boosters/War-of-the-Spark-Booster?sellerCountry=13&amp;language=1" TargetMode="External" Id="rId342"/><Relationship Type="http://schemas.openxmlformats.org/officeDocument/2006/relationships/hyperlink" Target="https://www.cardmarket.com/en/Magic/Products/Booster-Boxes/War-of-the-Spark-Booster-Box?sellerCountry=13&amp;language=1" TargetMode="External" Id="rId343"/><Relationship Type="http://schemas.openxmlformats.org/officeDocument/2006/relationships/hyperlink" Target="https://www.cardmarket.com/en/Magic/Products/Boosters/Wilds-of-Eldraine-Collector-Booster?sellerCountry=13&amp;language=1" TargetMode="External" Id="rId344"/><Relationship Type="http://schemas.openxmlformats.org/officeDocument/2006/relationships/hyperlink" Target="https://www.cardmarket.com/en/Magic/Products/Booster-Boxes/Wilds-of-Eldraine-Collector-Booster-Box?sellerCountry=13&amp;language=1" TargetMode="External" Id="rId345"/><Relationship Type="http://schemas.openxmlformats.org/officeDocument/2006/relationships/hyperlink" Target="https://www.cardmarket.com/en/Magic/Products/Boosters/Wilds-of-Eldraine-Set-Booster?sellerCountry=13&amp;language=1" TargetMode="External" Id="rId346"/><Relationship Type="http://schemas.openxmlformats.org/officeDocument/2006/relationships/hyperlink" Target="https://www.cardmarket.com/en/Magic/Products/Booster-Boxes/Wilds-of-Eldraine-Set-Booster-Box?sellerCountry=13&amp;language=1" TargetMode="External" Id="rId347"/><Relationship Type="http://schemas.openxmlformats.org/officeDocument/2006/relationships/hyperlink" Target="https://www.cardmarket.com/en/Magic/Products/Preconstructed-Decks/Commander-Aetherdrift-Eternal-Might-Commander-Deck" TargetMode="External" Id="rId348"/><Relationship Type="http://schemas.openxmlformats.org/officeDocument/2006/relationships/hyperlink" Target="https://www.cardmarket.com/en/Magic/Products/Preconstructed-Decks/Commander-Aetherdrift-Living-Energy-Commander-Deck" TargetMode="External" Id="rId349"/><Relationship Type="http://schemas.openxmlformats.org/officeDocument/2006/relationships/hyperlink" Target="https://www.cardmarket.com/en/Magic/Products/Preconstructed-Decks/Commander-Bloomburrow-Animated-Army-Commander-Deck" TargetMode="External" Id="rId350"/><Relationship Type="http://schemas.openxmlformats.org/officeDocument/2006/relationships/hyperlink" Target="https://www.cardmarket.com/en/Magic/Products/Preconstructed-Decks/Commander-Bloomburrow-Family-Matters-Commander-Deck" TargetMode="External" Id="rId351"/><Relationship Type="http://schemas.openxmlformats.org/officeDocument/2006/relationships/hyperlink" Target="https://www.cardmarket.com/en/Magic/Products/Preconstructed-Decks/Commander-Bloomburrow-Peace-Offering-Commander-Deck" TargetMode="External" Id="rId352"/><Relationship Type="http://schemas.openxmlformats.org/officeDocument/2006/relationships/hyperlink" Target="https://www.cardmarket.com/en/Magic/Products/Preconstructed-Decks/Commander-Bloomburrow-Squirreled-Away-Commander-Deck" TargetMode="External" Id="rId353"/><Relationship Type="http://schemas.openxmlformats.org/officeDocument/2006/relationships/hyperlink" Target="https://www.cardmarket.com/en/Magic/Products/Preconstructed-Decks/Commander-Legends-Battle-for-Baldurs-Gate-Draconic-Dissent-Deck" TargetMode="External" Id="rId354"/><Relationship Type="http://schemas.openxmlformats.org/officeDocument/2006/relationships/hyperlink" Target="https://www.cardmarket.com/en/Magic/Products/Preconstructed-Decks/Commander-Legends-Battle-for-Baldurs-Gate-Exit-from-Exile-Deck" TargetMode="External" Id="rId355"/><Relationship Type="http://schemas.openxmlformats.org/officeDocument/2006/relationships/hyperlink" Target="https://www.cardmarket.com/en/Magic/Products/Preconstructed-Decks/Commander-Legends-Battle-for-Baldurs-Gate-Mind-Flayarrrs-Deck" TargetMode="External" Id="rId356"/><Relationship Type="http://schemas.openxmlformats.org/officeDocument/2006/relationships/hyperlink" Target="https://www.cardmarket.com/en/Magic/Products/Preconstructed-Decks/Commander-Legends-Battle-for-Baldurs-Gate-Party-Time-Deck" TargetMode="External" Id="rId357"/><Relationship Type="http://schemas.openxmlformats.org/officeDocument/2006/relationships/hyperlink" Target="https://www.cardmarket.com/en/Magic/Products/Preconstructed-Decks/Commander-Masters-Eldrazi-Unbound-Commander-Deck" TargetMode="External" Id="rId358"/><Relationship Type="http://schemas.openxmlformats.org/officeDocument/2006/relationships/hyperlink" Target="https://www.cardmarket.com/en/Magic/Products/Preconstructed-Decks/Commander-Masters-Enduring-Enchantments-Commander-Deck" TargetMode="External" Id="rId359"/><Relationship Type="http://schemas.openxmlformats.org/officeDocument/2006/relationships/hyperlink" Target="https://www.cardmarket.com/en/Magic/Products/Preconstructed-Decks/Commander-Masters-Planeswalker-Party-Commander-Deck" TargetMode="External" Id="rId360"/><Relationship Type="http://schemas.openxmlformats.org/officeDocument/2006/relationships/hyperlink" Target="https://www.cardmarket.com/en/Magic/Products/Preconstructed-Decks/Commander-Masters-Sliver-Swarm-Commander-Deck" TargetMode="External" Id="rId361"/><Relationship Type="http://schemas.openxmlformats.org/officeDocument/2006/relationships/hyperlink" Target="https://www.cardmarket.com/en/Magic/Products/Preconstructed-Decks/Universes-Beyond-Doctor-Who-Blast-from-the-Past-Commander-Deck" TargetMode="External" Id="rId362"/><Relationship Type="http://schemas.openxmlformats.org/officeDocument/2006/relationships/hyperlink" Target="https://www.cardmarket.com/en/Magic/Products/Preconstructed-Decks/Universes-Beyond-Doctor-Who-Masters-of-Evil-Commander-Deck" TargetMode="External" Id="rId363"/><Relationship Type="http://schemas.openxmlformats.org/officeDocument/2006/relationships/hyperlink" Target="https://www.cardmarket.com/en/Magic/Products/Preconstructed-Decks/Universes-Beyond-Doctor-Who-Paradox-Power-Commander-Deck" TargetMode="External" Id="rId364"/><Relationship Type="http://schemas.openxmlformats.org/officeDocument/2006/relationships/hyperlink" Target="https://www.cardmarket.com/en/Magic/Products/Preconstructed-Decks/Universes-Beyond-Doctor-Who-Timey-Wimey-Commander-Deck" TargetMode="External" Id="rId365"/><Relationship Type="http://schemas.openxmlformats.org/officeDocument/2006/relationships/hyperlink" Target="https://www.cardmarket.com/en/Magic/Products/Preconstructed-Decks/Commander-Dominaria-United-Legends-Legacy-Deck" TargetMode="External" Id="rId366"/><Relationship Type="http://schemas.openxmlformats.org/officeDocument/2006/relationships/hyperlink" Target="https://www.cardmarket.com/en/Magic/Products/Preconstructed-Decks/Commander-Dominaria-United-Painbow-Deck" TargetMode="External" Id="rId367"/><Relationship Type="http://schemas.openxmlformats.org/officeDocument/2006/relationships/hyperlink" Target="https://www.cardmarket.com/en/Magic/Products/Preconstructed-Decks/Commander-Duskmourn-House-of-Horror-Death-Toll-Commander-Deck" TargetMode="External" Id="rId368"/><Relationship Type="http://schemas.openxmlformats.org/officeDocument/2006/relationships/hyperlink" Target="https://www.cardmarket.com/en/Magic/Products/Preconstructed-Decks/Commander-Duskmourn-House-of-Horror-Endless-Punishment-Commander-Deck" TargetMode="External" Id="rId369"/><Relationship Type="http://schemas.openxmlformats.org/officeDocument/2006/relationships/hyperlink" Target="https://www.cardmarket.com/en/Magic/Products/Preconstructed-Decks/Commander-Duskmourn-House-of-Horror-Jump-Scare-Commander-Deck" TargetMode="External" Id="rId370"/><Relationship Type="http://schemas.openxmlformats.org/officeDocument/2006/relationships/hyperlink" Target="https://www.cardmarket.com/en/Magic/Products/Preconstructed-Decks/Commander-Duskmourn-House-of-Horror-Miracle-Worker-Commander-Deck" TargetMode="External" Id="rId371"/><Relationship Type="http://schemas.openxmlformats.org/officeDocument/2006/relationships/hyperlink" Target="https://www.cardmarket.com/en/Magic/Products/Preconstructed-Decks/Commander-Edge-of-Eternities-Counter-Intelligence-Commander-Deck" TargetMode="External" Id="rId372"/><Relationship Type="http://schemas.openxmlformats.org/officeDocument/2006/relationships/hyperlink" Target="https://www.cardmarket.com/en/Magic/Products/Preconstructed-Decks/Commander-Edge-of-Eternities-World-Shaper-Commander-Deck" TargetMode="External" Id="rId373"/><Relationship Type="http://schemas.openxmlformats.org/officeDocument/2006/relationships/hyperlink" Target="https://www.cardmarket.com/en/Magic/Products/Preconstructed-Decks/Universes-Beyond-Fallout-Hail-Caesar-Commander-Deck" TargetMode="External" Id="rId374"/><Relationship Type="http://schemas.openxmlformats.org/officeDocument/2006/relationships/hyperlink" Target="https://www.cardmarket.com/en/Magic/Products/Preconstructed-Decks/Universes-Beyond-Fallout-Mutant-Menace-Commander-Deck" TargetMode="External" Id="rId375"/><Relationship Type="http://schemas.openxmlformats.org/officeDocument/2006/relationships/hyperlink" Target="https://www.cardmarket.com/en/Magic/Products/Preconstructed-Decks/Universes-Beyond-Fallout-Science-Commander-Deck" TargetMode="External" Id="rId376"/><Relationship Type="http://schemas.openxmlformats.org/officeDocument/2006/relationships/hyperlink" Target="https://www.cardmarket.com/en/Magic/Products/Preconstructed-Decks/Universes-Beyond-Fallout-Scrappy-Survivors-Commander-Deck" TargetMode="External" Id="rId377"/><Relationship Type="http://schemas.openxmlformats.org/officeDocument/2006/relationships/hyperlink" Target="https://www.cardmarket.com/en/Magic/Products/Preconstructed-Decks/Commander-Magic-The-Gathering-FINAL-FANTASY-Counter-Blitz-Commander-Deck" TargetMode="External" Id="rId378"/><Relationship Type="http://schemas.openxmlformats.org/officeDocument/2006/relationships/hyperlink" Target="https://www.cardmarket.com/en/Magic/Products/Preconstructed-Decks/Commander-Magic-The-Gathering-FINAL-FANTASY-Limit-Break-Commander-Deck" TargetMode="External" Id="rId379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380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381"/><Relationship Type="http://schemas.openxmlformats.org/officeDocument/2006/relationships/hyperlink" Target="https://www.cardmarket.com/en/Magic/Products/Preconstructed-Decks/Commander-Kamigawa-Neon-Dynasty-Buckle-Up-Deck" TargetMode="External" Id="rId382"/><Relationship Type="http://schemas.openxmlformats.org/officeDocument/2006/relationships/hyperlink" Target="https://www.cardmarket.com/en/Magic/Products/Preconstructed-Decks/Commander-Kamigawa-Neon-Dynasty-Upgrades-Unleashed-Deck" TargetMode="External" Id="rId383"/><Relationship Type="http://schemas.openxmlformats.org/officeDocument/2006/relationships/hyperlink" Target="https://www.cardmarket.com/en/Magic/Products/Preconstructed-Decks/Commander-March-of-the-Machine-Call-for-Backup-Commander-Deck" TargetMode="External" Id="rId384"/><Relationship Type="http://schemas.openxmlformats.org/officeDocument/2006/relationships/hyperlink" Target="https://www.cardmarket.com/en/Magic/Products/Preconstructed-Decks/Commander-March-of-the-Machine-Cavalry-Charge-Commander-Deck" TargetMode="External" Id="rId385"/><Relationship Type="http://schemas.openxmlformats.org/officeDocument/2006/relationships/hyperlink" Target="https://www.cardmarket.com/en/Magic/Products/Preconstructed-Decks/Commander-March-of-the-Machine-Divine-Convocation-Commander-Deck" TargetMode="External" Id="rId386"/><Relationship Type="http://schemas.openxmlformats.org/officeDocument/2006/relationships/hyperlink" Target="https://www.cardmarket.com/en/Magic/Products/Preconstructed-Decks/Commander-March-of-the-Machine-Growing-Threat-Commander-Deck" TargetMode="External" Id="rId387"/><Relationship Type="http://schemas.openxmlformats.org/officeDocument/2006/relationships/hyperlink" Target="https://www.cardmarket.com/en/Magic/Products/Preconstructed-Decks/Commander-March-of-the-Machine-Tinker-Time-Commander-Deck" TargetMode="External" Id="rId388"/><Relationship Type="http://schemas.openxmlformats.org/officeDocument/2006/relationships/hyperlink" Target="https://www.cardmarket.com/en/Magic/Products/Preconstructed-Decks/Commander-Modern-Horizons-3-Creative-Energy-Commander-Deck" TargetMode="External" Id="rId389"/><Relationship Type="http://schemas.openxmlformats.org/officeDocument/2006/relationships/hyperlink" Target="https://www.cardmarket.com/en/Magic/Products/Preconstructed-Decks/Commander-Modern-Horizons-3-Eldrazi-Incursion-Commander-Deck" TargetMode="External" Id="rId390"/><Relationship Type="http://schemas.openxmlformats.org/officeDocument/2006/relationships/hyperlink" Target="https://www.cardmarket.com/en/Magic/Products/Preconstructed-Decks/Commander-Modern-Horizons-3-Graveyard-Overdrive-Commander-Deck" TargetMode="External" Id="rId391"/><Relationship Type="http://schemas.openxmlformats.org/officeDocument/2006/relationships/hyperlink" Target="https://www.cardmarket.com/en/Magic/Products/Preconstructed-Decks/Commander-Modern-Horizons-3-Tricky-Terrain-Commander-Deck" TargetMode="External" Id="rId392"/><Relationship Type="http://schemas.openxmlformats.org/officeDocument/2006/relationships/hyperlink" Target="https://www.cardmarket.com/en/Magic/Products/Preconstructed-Decks/Commander-Murders-at-Karlov-Manor-Blame-Game-Commander-Deck" TargetMode="External" Id="rId393"/><Relationship Type="http://schemas.openxmlformats.org/officeDocument/2006/relationships/hyperlink" Target="https://www.cardmarket.com/en/Magic/Products/Preconstructed-Decks/Commander-Murders-at-Karlov-Manor-Deadly-Disguise-Commander-Deck" TargetMode="External" Id="rId394"/><Relationship Type="http://schemas.openxmlformats.org/officeDocument/2006/relationships/hyperlink" Target="https://www.cardmarket.com/en/Magic/Products/Preconstructed-Decks/Commander-Murders-at-Karlov-Manor-Deep-Clue-Sea-Commander-Deck" TargetMode="External" Id="rId395"/><Relationship Type="http://schemas.openxmlformats.org/officeDocument/2006/relationships/hyperlink" Target="https://www.cardmarket.com/en/Magic/Products/Preconstructed-Decks/Commander-Murders-at-Karlov-Manor-Revenant-Recon-Commander-Deck" TargetMode="External" Id="rId396"/><Relationship Type="http://schemas.openxmlformats.org/officeDocument/2006/relationships/hyperlink" Target="https://www.cardmarket.com/en/Magic/Products/Preconstructed-Decks/Commander-Outlaws-of-Thunder-Junction-Desert-Bloom-Commander-Deck" TargetMode="External" Id="rId397"/><Relationship Type="http://schemas.openxmlformats.org/officeDocument/2006/relationships/hyperlink" Target="https://www.cardmarket.com/en/Magic/Products/Preconstructed-Decks/Commander-Outlaws-of-Thunder-Junction-Grand-Larceny-Commander-Deck" TargetMode="External" Id="rId398"/><Relationship Type="http://schemas.openxmlformats.org/officeDocument/2006/relationships/hyperlink" Target="https://www.cardmarket.com/en/Magic/Products/Preconstructed-Decks/Commander-Outlaws-of-Thunder-Junction-Most-Wanted-Commander-Deck" TargetMode="External" Id="rId399"/><Relationship Type="http://schemas.openxmlformats.org/officeDocument/2006/relationships/hyperlink" Target="https://www.cardmarket.com/en/Magic/Products/Preconstructed-Decks/Commander-Outlaws-of-Thunder-Junction-Quick-Draw-Commander-Deck" TargetMode="External" Id="rId400"/><Relationship Type="http://schemas.openxmlformats.org/officeDocument/2006/relationships/hyperlink" Target="https://www.cardmarket.com/en/Magic/Products/Preconstructed-Decks/Commander-Phyrexia-All-Will-Be-One-Corrupting-Influence-Commander-Deck" TargetMode="External" Id="rId401"/><Relationship Type="http://schemas.openxmlformats.org/officeDocument/2006/relationships/hyperlink" Target="https://www.cardmarket.com/en/Magic/Products/Preconstructed-Decks/Commander-Phyrexia-All-Will-Be-One-Rebellion-Rising-Commander-Deck" TargetMode="External" Id="rId402"/><Relationship Type="http://schemas.openxmlformats.org/officeDocument/2006/relationships/hyperlink" Target="https://www.cardmarket.com/en/Magic/Products/Preconstructed-Decks/Starter-Commander-Decks-Chaos-Incarnate-Commander-Deck" TargetMode="External" Id="rId403"/><Relationship Type="http://schemas.openxmlformats.org/officeDocument/2006/relationships/hyperlink" Target="https://www.cardmarket.com/en/Magic/Products/Preconstructed-Decks/Starter-Commander-Decks-Draconic-Destruction-Commander-Deck" TargetMode="External" Id="rId404"/><Relationship Type="http://schemas.openxmlformats.org/officeDocument/2006/relationships/hyperlink" Target="https://www.cardmarket.com/en/Magic/Products/Preconstructed-Decks/Starter-Commander-Decks-First-Flight-Commander-Deck" TargetMode="External" Id="rId405"/><Relationship Type="http://schemas.openxmlformats.org/officeDocument/2006/relationships/hyperlink" Target="https://www.cardmarket.com/en/Magic/Products/Preconstructed-Decks/Starter-Commander-Decks-Grave-Danger-Commander-Deck" TargetMode="External" Id="rId406"/><Relationship Type="http://schemas.openxmlformats.org/officeDocument/2006/relationships/hyperlink" Target="https://www.cardmarket.com/en/Magic/Products/Preconstructed-Decks/Starter-Commander-Decks-Token-Triumph-Commander-Deck" TargetMode="External" Id="rId407"/><Relationship Type="http://schemas.openxmlformats.org/officeDocument/2006/relationships/hyperlink" Target="https://www.cardmarket.com/en/Magic/Products/Preconstructed-Decks/Commander-Streets-of-New-Capenna-Bedecked-Brokers-Deck-Minimum-Waste" TargetMode="External" Id="rId408"/><Relationship Type="http://schemas.openxmlformats.org/officeDocument/2006/relationships/hyperlink" Target="https://www.cardmarket.com/en/Magic/Products/Preconstructed-Decks/Commander-Streets-of-New-Capenna-Cabaretti-Cacophony-Deck" TargetMode="External" Id="rId409"/><Relationship Type="http://schemas.openxmlformats.org/officeDocument/2006/relationships/hyperlink" Target="https://www.cardmarket.com/en/Magic/Products/Preconstructed-Decks/Commander-Streets-of-New-Capenna-Maestros-Massacre-Deck" TargetMode="External" Id="rId410"/><Relationship Type="http://schemas.openxmlformats.org/officeDocument/2006/relationships/hyperlink" Target="https://www.cardmarket.com/en/Magic/Products/Preconstructed-Decks/Commander-Streets-of-New-Capenna-Obscura-Operation-Deck" TargetMode="External" Id="rId411"/><Relationship Type="http://schemas.openxmlformats.org/officeDocument/2006/relationships/hyperlink" Target="https://www.cardmarket.com/en/Magic/Products/Preconstructed-Decks/Commander-Streets-of-New-Capenna-Riveteers-Rampage-Deck" TargetMode="External" Id="rId412"/><Relationship Type="http://schemas.openxmlformats.org/officeDocument/2006/relationships/hyperlink" Target="https://www.cardmarket.com/en/Magic/Products/Preconstructed-Decks/Commander-Tarkir-Dragonstorm-Abzan-Armor-Commander-Deck" TargetMode="External" Id="rId413"/><Relationship Type="http://schemas.openxmlformats.org/officeDocument/2006/relationships/hyperlink" Target="https://www.cardmarket.com/en/Magic/Products/Preconstructed-Decks/Commander-Tarkir-Dragonstorm-Jeskai-Striker-Commander-Deck" TargetMode="External" Id="rId414"/><Relationship Type="http://schemas.openxmlformats.org/officeDocument/2006/relationships/hyperlink" Target="https://www.cardmarket.com/en/Magic/Products/Preconstructed-Decks/Commander-Tarkir-Dragonstorm-Mardu-Surge-Commander-Deck" TargetMode="External" Id="rId415"/><Relationship Type="http://schemas.openxmlformats.org/officeDocument/2006/relationships/hyperlink" Target="https://www.cardmarket.com/en/Magic/Products/Preconstructed-Decks/Commander-Tarkir-Dragonstorm-Sultai-Arisen-Commander-Deck" TargetMode="External" Id="rId416"/><Relationship Type="http://schemas.openxmlformats.org/officeDocument/2006/relationships/hyperlink" Target="https://www.cardmarket.com/en/Magic/Products/Preconstructed-Decks/Commander-Tarkir-Dragonstorm-Temur-Roar-Commander-Deck" TargetMode="External" Id="rId417"/><Relationship Type="http://schemas.openxmlformats.org/officeDocument/2006/relationships/hyperlink" Target="https://www.cardmarket.com/en/Magic/Products/Preconstructed-Decks/Commander-The-Brothers-War-Mishras-Burnished-Banner-Commander-Deck" TargetMode="External" Id="rId418"/><Relationship Type="http://schemas.openxmlformats.org/officeDocument/2006/relationships/hyperlink" Target="https://www.cardmarket.com/en/Magic/Products/Preconstructed-Decks/Commander-The-Brothers-War-Urzas-Iron-Alliance-Commander-Deck" TargetMode="External" Id="rId419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420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421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422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423"/><Relationship Type="http://schemas.openxmlformats.org/officeDocument/2006/relationships/hyperlink" Target="https://www.cardmarket.com/en/Magic/Products/Preconstructed-Decks/Commander-The-Lost-Caverns-of-Ixalan-Ahoy-Mateys-Commander-Deck" TargetMode="External" Id="rId424"/><Relationship Type="http://schemas.openxmlformats.org/officeDocument/2006/relationships/hyperlink" Target="https://www.cardmarket.com/en/Magic/Products/Preconstructed-Decks/Commander-The-Lost-Caverns-of-Ixalan-Blood-Rites-Commander-Deck" TargetMode="External" Id="rId425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426"/><Relationship Type="http://schemas.openxmlformats.org/officeDocument/2006/relationships/hyperlink" Target="https://www.cardmarket.com/en/Magic/Products/Preconstructed-Decks/Commander-The-Lost-Caverns-of-Ixalan-Veloci-Ramp-Tor-Commander-Deck" TargetMode="External" Id="rId427"/><Relationship Type="http://schemas.openxmlformats.org/officeDocument/2006/relationships/hyperlink" Target="https://www.cardmarket.com/en/Magic/Products/Preconstructed-Decks/Universes-Beyond-Warhammer-40000-Forces-of-the-Imperium-Commander-Deck" TargetMode="External" Id="rId428"/><Relationship Type="http://schemas.openxmlformats.org/officeDocument/2006/relationships/hyperlink" Target="https://www.cardmarket.com/en/Magic/Products/Preconstructed-Decks/Universes-Beyond-Warhammer-40000-Necron-Dynasties-Commander-Deck" TargetMode="External" Id="rId429"/><Relationship Type="http://schemas.openxmlformats.org/officeDocument/2006/relationships/hyperlink" Target="https://www.cardmarket.com/en/Magic/Products/Preconstructed-Decks/Universes-Beyond-Warhammer-40000-The-Ruinous-Powers-Commander-Deck" TargetMode="External" Id="rId430"/><Relationship Type="http://schemas.openxmlformats.org/officeDocument/2006/relationships/hyperlink" Target="https://www.cardmarket.com/en/Magic/Products/Preconstructed-Decks/Universes-Beyond-Warhammer-40000-Tyranid-Swarm-Commander-Deck" TargetMode="External" Id="rId431"/><Relationship Type="http://schemas.openxmlformats.org/officeDocument/2006/relationships/hyperlink" Target="https://www.cardmarket.com/en/Magic/Products/Preconstructed-Decks/Commander-Wilds-of-Eldraine-Fae-Dominion-Commander-Deck" TargetMode="External" Id="rId432"/><Relationship Type="http://schemas.openxmlformats.org/officeDocument/2006/relationships/hyperlink" Target="https://www.cardmarket.com/en/Magic/Products/Preconstructed-Decks/Commander-Wilds-of-Eldraine-Virtue-and-Valor-Commander-Deck" TargetMode="External" Id="rId433"/><Relationship Type="http://schemas.openxmlformats.org/officeDocument/2006/relationships/table" Target="/xl/tables/table9.xml" Id="rId434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22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22" t="inlineStr">
        <is>
          <t>Buy Window Month Start</t>
        </is>
      </c>
      <c r="J1" s="22" t="inlineStr">
        <is>
          <t>Buy Window Month End</t>
        </is>
      </c>
      <c r="K1" s="22" t="inlineStr">
        <is>
          <t>Heavy Printing Window Month Start</t>
        </is>
      </c>
      <c r="L1" t="inlineStr">
        <is>
          <t>Heavy Printing Window Month End</t>
        </is>
      </c>
      <c r="M1" s="22" t="inlineStr">
        <is>
          <t>Sell Window Month Start</t>
        </is>
      </c>
      <c r="N1" s="22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H1024"/>
  <sheetViews>
    <sheetView workbookViewId="0">
      <pane xSplit="2" topLeftCell="AO1" activePane="topRight" state="frozen"/>
      <selection pane="topRight" activeCell="AK10" sqref="AK10"/>
      <selection activeCell="AK10" sqref="AK10"/>
    </sheetView>
  </sheetViews>
  <sheetFormatPr baseColWidth="8" defaultColWidth="9.140625" defaultRowHeight="15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10.85546875" customWidth="1" style="6" min="55" max="55"/>
    <col width="11.140625" customWidth="1" style="11" min="56" max="59"/>
    <col width="11.140625" customWidth="1" style="19" min="60" max="60"/>
    <col width="11.140625" customWidth="1" style="11" min="61" max="64"/>
    <col width="11.28515625" customWidth="1" style="6" min="65" max="66"/>
    <col width="11.28515625" customWidth="1" style="17" min="67" max="67"/>
    <col width="10.28515625" bestFit="1" customWidth="1" style="19" min="74" max="74"/>
    <col width="9.85546875" customWidth="1" style="6" min="78" max="78"/>
    <col width="10.7109375" customWidth="1" style="6" min="79" max="79"/>
    <col width="10.7109375" customWidth="1" style="17" min="80" max="80"/>
    <col width="13.5703125" customWidth="1" style="6" min="83" max="83"/>
    <col width="12.7109375" customWidth="1" style="6" min="85" max="85"/>
    <col width="9.140625" customWidth="1" style="19" min="86" max="86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1" customFormat="1" customHeight="1" s="22">
      <c r="A2" s="22" t="inlineStr">
        <is>
          <t>Index</t>
        </is>
      </c>
      <c r="B2" s="22" t="inlineStr">
        <is>
          <t>Set Name</t>
        </is>
      </c>
      <c r="C2" s="22" t="inlineStr">
        <is>
          <t>Card Count</t>
        </is>
      </c>
      <c r="D2" s="22" t="inlineStr">
        <is>
          <t>Released On</t>
        </is>
      </c>
      <c r="E2" s="22" t="inlineStr">
        <is>
          <t>Type Name</t>
        </is>
      </c>
      <c r="F2" s="22" t="inlineStr">
        <is>
          <t>Language Codes</t>
        </is>
      </c>
      <c r="G2" s="22" t="inlineStr">
        <is>
          <t>Row number</t>
        </is>
      </c>
      <c r="H2" s="22" t="inlineStr">
        <is>
          <t>Months Since Release</t>
        </is>
      </c>
      <c r="I2" s="22" t="inlineStr">
        <is>
          <t>Set Type Record Index</t>
        </is>
      </c>
      <c r="J2" s="22" t="inlineStr">
        <is>
          <t>Buy Window Month Start</t>
        </is>
      </c>
      <c r="K2" s="22" t="inlineStr">
        <is>
          <t>Buy Window Start</t>
        </is>
      </c>
      <c r="L2" s="22" t="inlineStr">
        <is>
          <t>Buy Window Month End</t>
        </is>
      </c>
      <c r="M2" s="22" t="inlineStr">
        <is>
          <t>Buy Window End</t>
        </is>
      </c>
      <c r="N2" s="22" t="inlineStr">
        <is>
          <t>Buy Now?</t>
        </is>
      </c>
      <c r="O2" s="22" t="inlineStr">
        <is>
          <t>Heavy Printing Window Month Start</t>
        </is>
      </c>
      <c r="P2" s="22" t="inlineStr">
        <is>
          <t>Heavy Printing Window Start</t>
        </is>
      </c>
      <c r="Q2" s="22" t="inlineStr">
        <is>
          <t>Heavy Printing Window Month End</t>
        </is>
      </c>
      <c r="R2" s="22" t="inlineStr">
        <is>
          <t>Heavy Printing Window End</t>
        </is>
      </c>
      <c r="S2" s="22" t="inlineStr">
        <is>
          <t>Heavy Printing Now?</t>
        </is>
      </c>
      <c r="T2" s="22" t="inlineStr">
        <is>
          <t>Sell Window Month Start</t>
        </is>
      </c>
      <c r="U2" s="22" t="inlineStr">
        <is>
          <t>Sell Window Start</t>
        </is>
      </c>
      <c r="V2" s="22" t="inlineStr">
        <is>
          <t>Sell Window Month End</t>
        </is>
      </c>
      <c r="W2" s="22" t="inlineStr">
        <is>
          <t>Sell Window End</t>
        </is>
      </c>
      <c r="X2" s="22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22" t="inlineStr">
        <is>
          <t>Play Booster CardMarket Profit</t>
        </is>
      </c>
      <c r="AT2" s="18" t="inlineStr">
        <is>
          <t>Play Booster CardMarket Profit Margin (%)</t>
        </is>
      </c>
      <c r="AU2" s="22" t="inlineStr">
        <is>
          <t>Collector Booster Box Cost</t>
        </is>
      </c>
      <c r="AV2" s="22" t="inlineStr">
        <is>
          <t>Collector Booster Box Source Name</t>
        </is>
      </c>
      <c r="AW2" s="13" t="inlineStr">
        <is>
          <t>Collector Booster Box Size</t>
        </is>
      </c>
      <c r="AX2" s="22" t="inlineStr">
        <is>
          <t>Collector Booster Cost</t>
        </is>
      </c>
      <c r="AY2" s="22" t="inlineStr">
        <is>
          <t>Collector Booster Sell Price CardMarket</t>
        </is>
      </c>
      <c r="AZ2" s="22" t="inlineStr">
        <is>
          <t>Collector Booster Sell Price FB Marketplace</t>
        </is>
      </c>
      <c r="BA2" s="22" t="inlineStr">
        <is>
          <t>Collector Booster CardMarket Profit</t>
        </is>
      </c>
      <c r="BB2" s="18" t="inlineStr">
        <is>
          <t>Collector Booster CardMarket Profit Margin (%)</t>
        </is>
      </c>
      <c r="BC2" s="22" t="inlineStr">
        <is>
          <t>EV MTG Stocks Link</t>
        </is>
      </c>
      <c r="BD2" s="16" t="inlineStr">
        <is>
          <t>Play Booster Expected Market Value MTG Stocks</t>
        </is>
      </c>
      <c r="BE2" s="16" t="inlineStr">
        <is>
          <t>Play Booster Sealed Market Value MTG Stocks</t>
        </is>
      </c>
      <c r="BF2" s="16" t="inlineStr">
        <is>
          <t>Play Booster Expected Value MTG Stocks</t>
        </is>
      </c>
      <c r="BG2" s="16" t="inlineStr">
        <is>
          <t>Play Singles CardMarket Profit MTG Stocks</t>
        </is>
      </c>
      <c r="BH2" s="20" t="inlineStr">
        <is>
          <t>Play Singles CardMarket Profit Margin (%) MTG Stocks</t>
        </is>
      </c>
      <c r="BI2" s="16" t="inlineStr">
        <is>
          <t>Split Play? MTG Stocks</t>
        </is>
      </c>
      <c r="BJ2" s="16" t="inlineStr">
        <is>
          <t>EV Play BotBox Link</t>
        </is>
      </c>
      <c r="BK2" s="16" t="inlineStr">
        <is>
          <t>Play Booster Expected Market Value BotBox</t>
        </is>
      </c>
      <c r="BL2" s="16" t="inlineStr">
        <is>
          <t>Play Booster Sealed Market Value BotBox</t>
        </is>
      </c>
      <c r="BM2" s="22" t="inlineStr">
        <is>
          <t>Play Booster Expected Value BotBox</t>
        </is>
      </c>
      <c r="BN2" s="22" t="inlineStr">
        <is>
          <t>Play Singles CardMarket Profit BotBox</t>
        </is>
      </c>
      <c r="BO2" s="18" t="inlineStr">
        <is>
          <t>Play Singles CardMarket Profit Margin (%) BotBox</t>
        </is>
      </c>
      <c r="BP2" s="22" t="inlineStr">
        <is>
          <t>Split Play? BotBox</t>
        </is>
      </c>
      <c r="BQ2" s="22" t="inlineStr">
        <is>
          <t>EV Collector BotBox Link</t>
        </is>
      </c>
      <c r="BR2" s="16" t="inlineStr">
        <is>
          <t>Collector Booster Expected Market Value MTG Stocks</t>
        </is>
      </c>
      <c r="BS2" s="16" t="inlineStr">
        <is>
          <t>Collector Booster Sealed Market Value MTG Stocks</t>
        </is>
      </c>
      <c r="BT2" s="16" t="inlineStr">
        <is>
          <t>Collector Booster Expected Value MTG Stocks</t>
        </is>
      </c>
      <c r="BU2" s="16" t="inlineStr">
        <is>
          <t>Collector Singles CardMarket Profit MTG Stocks</t>
        </is>
      </c>
      <c r="BV2" s="20" t="inlineStr">
        <is>
          <t>Collector Singles CardMarket Profit Margin (%) MTG Stocks</t>
        </is>
      </c>
      <c r="BW2" s="16" t="inlineStr">
        <is>
          <t>Split Collector? MTG Stocks</t>
        </is>
      </c>
      <c r="BX2" s="16" t="inlineStr">
        <is>
          <t>Collector Booster Expected Market Value BotBox</t>
        </is>
      </c>
      <c r="BY2" s="16" t="inlineStr">
        <is>
          <t>Collector Booster Sealed Market Value BotBox</t>
        </is>
      </c>
      <c r="BZ2" s="22" t="inlineStr">
        <is>
          <t>Collector Booster Expected Value BotBox</t>
        </is>
      </c>
      <c r="CA2" s="22" t="inlineStr">
        <is>
          <t>Collector Singles CardMarket Profit BotBox</t>
        </is>
      </c>
      <c r="CB2" s="18" t="inlineStr">
        <is>
          <t>Collector Singles CardMarket Profit Margin (%) BotBox</t>
        </is>
      </c>
      <c r="CC2" s="22" t="inlineStr">
        <is>
          <t>Split Collector? BotBox</t>
        </is>
      </c>
      <c r="CD2" s="22" t="inlineStr">
        <is>
          <t>Buy?</t>
        </is>
      </c>
      <c r="CE2" s="22" t="inlineStr">
        <is>
          <t>Max Profit Option</t>
        </is>
      </c>
      <c r="CF2" s="22" t="inlineStr">
        <is>
          <t>Max Profit</t>
        </is>
      </c>
      <c r="CG2" s="22" t="inlineStr">
        <is>
          <t>Max Profit Margin Option</t>
        </is>
      </c>
      <c r="CH2" s="20" t="inlineStr">
        <is>
          <t>Max Profit Margin (%)</t>
        </is>
      </c>
    </row>
    <row r="3">
      <c r="A3" t="n">
        <v>58</v>
      </c>
      <c r="B3" t="inlineStr">
        <is>
          <t>Aetherdrift DFT</t>
        </is>
      </c>
      <c r="C3" t="n">
        <v>553</v>
      </c>
      <c r="D3" s="3" t="n">
        <v>45702</v>
      </c>
      <c r="E3" t="inlineStr">
        <is>
          <t>Standard Expansion</t>
        </is>
      </c>
      <c r="F3" t="inlineStr">
        <is>
          <t>en es fr de it pt ja ko ru 汉语 漢語</t>
        </is>
      </c>
      <c r="G3" t="n">
        <v>62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Y3" s="10" t="n">
        <v>83</v>
      </c>
      <c r="Z3" s="10" t="n">
        <v>113</v>
      </c>
      <c r="AA3" s="10" t="n">
        <v>100</v>
      </c>
      <c r="AC3" s="10" t="n">
        <v>107</v>
      </c>
      <c r="AD3" s="10">
        <f>(Y3+96/20)/30</f>
        <v/>
      </c>
      <c r="AE3" s="10">
        <f>(Z3+96/20)/30</f>
        <v/>
      </c>
      <c r="AF3" s="10">
        <f>($AA$30+96/20)/30</f>
        <v/>
      </c>
      <c r="AG3" s="10" t="n"/>
      <c r="AH3" s="10" t="n"/>
      <c r="AI3" s="4" t="n">
        <v>70</v>
      </c>
      <c r="AJ3" s="4" t="n">
        <v>25</v>
      </c>
      <c r="AK3" s="4" t="n">
        <v>84</v>
      </c>
      <c r="AL3" s="4" t="n">
        <v>83</v>
      </c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" s="10" t="n">
        <v>4.5</v>
      </c>
      <c r="AS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" s="17">
        <f>tbl_MTG_Set[[#This Row],[Play Booster CardMarket Profit]]/tbl_MTG_Set[[#This Row],[Play Booster Cost]]</f>
        <v/>
      </c>
      <c r="AU3" s="12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2">
        <f t="array" ref="AY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5" t="inlineStr">
        <is>
          <t>https://www.mtgstocks.com/sets/2097-aetherdrift#ev</t>
        </is>
      </c>
      <c r="BD3" s="11" t="n">
        <v>4.63</v>
      </c>
      <c r="BE3" s="11" t="n">
        <v>3.67</v>
      </c>
      <c r="BF3" s="10">
        <f>tbl_MTG_Set[[#This Row],[Play Booster Sell Price CardMarket]]*tbl_MTG_Set[[#This Row],[Play Booster Expected Market Value MTG Stocks]]/tbl_MTG_Set[[#This Row],[Play Booster Sealed Market Value MTG Stocks]]</f>
        <v/>
      </c>
      <c r="BG3" s="10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" s="17">
        <f>tbl_MTG_Set[[#This Row],[Play Singles CardMarket Profit MTG Stocks]]/tbl_MTG_Set[[#This Row],[Play Booster Cost]]</f>
        <v/>
      </c>
      <c r="BI3" s="10">
        <f>tbl_MTG_Set[[#This Row],[Play Singles CardMarket Profit MTG Stocks]]&gt;0</f>
        <v/>
      </c>
      <c r="BJ3" s="21" t="inlineStr">
        <is>
          <t>https://botbox.dev/products/dft/Aetherdrift%20Play%20Booster%20Pack?exc=0</t>
        </is>
      </c>
      <c r="BK3" s="11" t="n">
        <v>2.68</v>
      </c>
      <c r="BL3" s="11" t="n">
        <v>4.98</v>
      </c>
      <c r="BM3" s="10">
        <f>tbl_MTG_Set[[#This Row],[Play Booster Sell Price CardMarket]]*tbl_MTG_Set[[#This Row],[Play Booster Expected Market Value BotBox]]/tbl_MTG_Set[[#This Row],[Play Booster Sealed Market Value BotBox]]</f>
        <v/>
      </c>
      <c r="BN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" s="17">
        <f>tbl_MTG_Set[[#This Row],[Play Singles CardMarket Profit BotBox]]/tbl_MTG_Set[[#This Row],[Play Booster Cost]]</f>
        <v/>
      </c>
      <c r="BP3" s="10">
        <f>tbl_MTG_Set[[#This Row],[Play Singles CardMarket Profit BotBox]]&gt;0</f>
        <v/>
      </c>
      <c r="BQ3" s="15" t="inlineStr">
        <is>
          <t>https://botbox.dev/products/dft/Aetherdrift%20Collector%20Booster%20Pack?exc=0</t>
        </is>
      </c>
      <c r="BR3" s="10" t="n">
        <v>11.09</v>
      </c>
      <c r="BS3" s="10" t="n">
        <v>18</v>
      </c>
      <c r="BT3" s="12">
        <f>tbl_MTG_Set[[#This Row],[Collector Booster Sell Price CardMarket]]*tbl_MTG_Set[[#This Row],[Collector Booster Expected Market Value MTG Stocks]]/tbl_MTG_Set[[#This Row],[Collector Booster Sealed Market Value MTG Stocks]]</f>
        <v/>
      </c>
      <c r="BU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" s="19">
        <f>tbl_MTG_Set[[#This Row],[Collector Singles CardMarket Profit MTG Stocks]]/tbl_MTG_Set[[#This Row],[Collector Booster Cost]]</f>
        <v/>
      </c>
      <c r="BW3" s="10">
        <f>tbl_MTG_Set[[#This Row],[Collector Singles CardMarket Profit MTG Stocks]]&gt;0</f>
        <v/>
      </c>
      <c r="BX3" s="10" t="n">
        <v>19.4</v>
      </c>
      <c r="BY3" s="10" t="n">
        <v>18.08</v>
      </c>
      <c r="BZ3" s="12">
        <f>tbl_MTG_Set[[#This Row],[Collector Booster Sell Price CardMarket]]*tbl_MTG_Set[[#This Row],[Collector Booster Expected Market Value BotBox]]/tbl_MTG_Set[[#This Row],[Collector Booster Sealed Market Value BotBox]]</f>
        <v/>
      </c>
      <c r="CA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" s="17">
        <f>tbl_MTG_Set[[#This Row],[Collector Singles CardMarket Profit BotBox]]/tbl_MTG_Set[[#This Row],[Collector Booster Cost]]</f>
        <v/>
      </c>
      <c r="CC3" s="10">
        <f>tbl_MTG_Set[[#This Row],[Collector Singles CardMarket Profit BotBox]]&gt;0</f>
        <v/>
      </c>
      <c r="CD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" hidden="1" s="6">
      <c r="A4" t="n">
        <v>1</v>
      </c>
      <c r="B4" t="inlineStr">
        <is>
          <t>Marvel Super Heroes MSH</t>
        </is>
      </c>
      <c r="C4" t="n">
        <v>20</v>
      </c>
      <c r="D4" s="3" t="n">
        <v>46199</v>
      </c>
      <c r="E4" t="inlineStr">
        <is>
          <t>Universes Beyond</t>
        </is>
      </c>
      <c r="F4" t="inlineStr">
        <is>
          <t>en es fr de it pt ja ko ru 汉语 漢語</t>
        </is>
      </c>
      <c r="G4" t="n">
        <v>2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AG4" s="10" t="n"/>
      <c r="AH4" s="10" t="n"/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" s="10" t="n"/>
      <c r="AS4" s="10" t="n"/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0" t="n"/>
      <c r="BF4" s="11">
        <f>tbl_MTG_Set[[#This Row],[Play Booster Sell Price CardMarket]]*tbl_MTG_Set[[#This Row],[Play Booster Expected Market Value MTG Stocks]]/tbl_MTG_Set[[#This Row],[Play Booster Sealed Market Value MTG Stocks]]</f>
        <v/>
      </c>
      <c r="BG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" s="11">
        <f>tbl_MTG_Set[[#This Row],[Play Singles CardMarket Profit MTG Stocks]]/tbl_MTG_Set[[#This Row],[Play Booster Cost]]</f>
        <v/>
      </c>
      <c r="BI4" s="11">
        <f>tbl_MTG_Set[[#This Row],[Play Singles CardMarket Profit MTG Stocks]]&gt;0</f>
        <v/>
      </c>
      <c r="BM4" s="10">
        <f>tbl_MTG_Set[[#This Row],[Play Booster Sell Price CardMarket]]*tbl_MTG_Set[[#This Row],[Play Booster Expected Market Value BotBox]]/tbl_MTG_Set[[#This Row],[Play Booster Sealed Market Value BotBox]]</f>
        <v/>
      </c>
      <c r="BN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" s="10">
        <f>tbl_MTG_Set[[#This Row],[Play Singles CardMarket Profit BotBox]]/tbl_MTG_Set[[#This Row],[Play Booster Cost]]</f>
        <v/>
      </c>
      <c r="BP4" s="10">
        <f>tbl_MTG_Set[[#This Row],[Play Singles CardMarket Profit BotBox]]&gt;0</f>
        <v/>
      </c>
      <c r="BQ4" s="10" t="n"/>
      <c r="BR4" s="10" t="n"/>
      <c r="BS4" s="10" t="n"/>
      <c r="BT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" s="19">
        <f>tbl_MTG_Set[[#This Row],[Collector Singles CardMarket Profit MTG Stocks]]/tbl_MTG_Set[[#This Row],[Collector Booster Cost]]</f>
        <v/>
      </c>
      <c r="BW4" s="10">
        <f>tbl_MTG_Set[[#This Row],[Collector Singles CardMarket Profit MTG Stocks]]&gt;0</f>
        <v/>
      </c>
      <c r="BX4" s="10" t="n"/>
      <c r="BY4" s="10" t="n"/>
      <c r="BZ4" s="10">
        <f>tbl_MTG_Set[[#This Row],[Collector Booster Sell Price CardMarket]]*tbl_MTG_Set[[#This Row],[Collector Booster Expected Market Value BotBox]]/tbl_MTG_Set[[#This Row],[Collector Booster Sealed Market Value BotBox]]</f>
        <v/>
      </c>
      <c r="CA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" s="10">
        <f>tbl_MTG_Set[[#This Row],[Collector Singles CardMarket Profit BotBox]]/tbl_MTG_Set[[#This Row],[Collector Booster Cost]]</f>
        <v/>
      </c>
      <c r="CC4" s="10">
        <f>tbl_MTG_Set[[#This Row],[Collector Singles CardMarket Profit BotBox]]&gt;0</f>
        <v/>
      </c>
      <c r="CD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" hidden="1" s="6">
      <c r="A5" t="n">
        <v>2</v>
      </c>
      <c r="B5" t="inlineStr">
        <is>
          <t>Marvel Super Heroes Commander MSC</t>
        </is>
      </c>
      <c r="C5" t="n">
        <v>4</v>
      </c>
      <c r="D5" s="3" t="n">
        <v>46199</v>
      </c>
      <c r="E5" t="inlineStr">
        <is>
          <t>Commander</t>
        </is>
      </c>
      <c r="F5" t="inlineStr">
        <is>
          <t>en es fr de it pt ja ko ru 汉语 漢語</t>
        </is>
      </c>
      <c r="G5" t="n">
        <v>3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AG5" s="10" t="n"/>
      <c r="AH5" s="10" t="n"/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" s="10" t="n"/>
      <c r="AS5" s="10" t="n"/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7">
        <f>tbl_MTG_Set[[#This Row],[Collector Booster CardMarket Profit]]/tbl_MTG_Set[[#This Row],[Collector Booster Cost]]</f>
        <v/>
      </c>
      <c r="BC5" s="10" t="n"/>
      <c r="BF5" s="11">
        <f>tbl_MTG_Set[[#This Row],[Play Booster Sell Price CardMarket]]*tbl_MTG_Set[[#This Row],[Play Booster Expected Market Value MTG Stocks]]/tbl_MTG_Set[[#This Row],[Play Booster Sealed Market Value MTG Stocks]]</f>
        <v/>
      </c>
      <c r="BG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" s="11">
        <f>tbl_MTG_Set[[#This Row],[Play Singles CardMarket Profit MTG Stocks]]/tbl_MTG_Set[[#This Row],[Play Booster Cost]]</f>
        <v/>
      </c>
      <c r="BI5" s="11">
        <f>tbl_MTG_Set[[#This Row],[Play Singles CardMarket Profit MTG Stocks]]&gt;0</f>
        <v/>
      </c>
      <c r="BM5" s="10">
        <f>tbl_MTG_Set[[#This Row],[Play Booster Sell Price CardMarket]]*tbl_MTG_Set[[#This Row],[Play Booster Expected Market Value BotBox]]/tbl_MTG_Set[[#This Row],[Play Booster Sealed Market Value BotBox]]</f>
        <v/>
      </c>
      <c r="BN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" s="10">
        <f>tbl_MTG_Set[[#This Row],[Play Singles CardMarket Profit BotBox]]/tbl_MTG_Set[[#This Row],[Play Booster Cost]]</f>
        <v/>
      </c>
      <c r="BP5" s="10">
        <f>tbl_MTG_Set[[#This Row],[Play Singles CardMarket Profit BotBox]]&gt;0</f>
        <v/>
      </c>
      <c r="BQ5" s="10" t="n"/>
      <c r="BR5" s="10" t="n"/>
      <c r="BS5" s="10" t="n"/>
      <c r="BT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" s="19">
        <f>tbl_MTG_Set[[#This Row],[Collector Singles CardMarket Profit MTG Stocks]]/tbl_MTG_Set[[#This Row],[Collector Booster Cost]]</f>
        <v/>
      </c>
      <c r="BW5" s="10">
        <f>tbl_MTG_Set[[#This Row],[Collector Singles CardMarket Profit MTG Stocks]]&gt;0</f>
        <v/>
      </c>
      <c r="BX5" s="10" t="n"/>
      <c r="BY5" s="10" t="n"/>
      <c r="BZ5" s="10">
        <f>tbl_MTG_Set[[#This Row],[Collector Booster Sell Price CardMarket]]*tbl_MTG_Set[[#This Row],[Collector Booster Expected Market Value BotBox]]/tbl_MTG_Set[[#This Row],[Collector Booster Sealed Market Value BotBox]]</f>
        <v/>
      </c>
      <c r="CA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" s="10">
        <f>tbl_MTG_Set[[#This Row],[Collector Singles CardMarket Profit BotBox]]/tbl_MTG_Set[[#This Row],[Collector Booster Cost]]</f>
        <v/>
      </c>
      <c r="CC5" s="10">
        <f>tbl_MTG_Set[[#This Row],[Collector Singles CardMarket Profit BotBox]]&gt;0</f>
        <v/>
      </c>
      <c r="CD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" hidden="1" s="6">
      <c r="A6" t="n">
        <v>3</v>
      </c>
      <c r="B6" t="inlineStr">
        <is>
          <t>Teenage Mutant Ninja Turtles TMT</t>
        </is>
      </c>
      <c r="C6" t="n">
        <v>20</v>
      </c>
      <c r="D6" s="3" t="n">
        <v>46087</v>
      </c>
      <c r="E6" t="inlineStr">
        <is>
          <t>Universes Beyond</t>
        </is>
      </c>
      <c r="F6" t="inlineStr">
        <is>
          <t>en es fr de it pt ja ko ru 汉语 漢語</t>
        </is>
      </c>
      <c r="G6" t="n">
        <v>4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AB6" s="10" t="n">
        <v>123</v>
      </c>
      <c r="AG6" s="10" t="n"/>
      <c r="AH6" s="10" t="n"/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" s="10" t="n"/>
      <c r="AS6" s="10" t="n"/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0" t="n"/>
      <c r="BF6" s="11">
        <f>tbl_MTG_Set[[#This Row],[Play Booster Sell Price CardMarket]]*tbl_MTG_Set[[#This Row],[Play Booster Expected Market Value MTG Stocks]]/tbl_MTG_Set[[#This Row],[Play Booster Sealed Market Value MTG Stocks]]</f>
        <v/>
      </c>
      <c r="BG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" s="11">
        <f>tbl_MTG_Set[[#This Row],[Play Singles CardMarket Profit MTG Stocks]]/tbl_MTG_Set[[#This Row],[Play Booster Cost]]</f>
        <v/>
      </c>
      <c r="BI6" s="11">
        <f>tbl_MTG_Set[[#This Row],[Play Singles CardMarket Profit MTG Stocks]]&gt;0</f>
        <v/>
      </c>
      <c r="BM6" s="10">
        <f>tbl_MTG_Set[[#This Row],[Play Booster Sell Price CardMarket]]*tbl_MTG_Set[[#This Row],[Play Booster Expected Market Value BotBox]]/tbl_MTG_Set[[#This Row],[Play Booster Sealed Market Value BotBox]]</f>
        <v/>
      </c>
      <c r="BN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" s="10">
        <f>tbl_MTG_Set[[#This Row],[Play Singles CardMarket Profit BotBox]]/tbl_MTG_Set[[#This Row],[Play Booster Cost]]</f>
        <v/>
      </c>
      <c r="BP6" s="10">
        <f>tbl_MTG_Set[[#This Row],[Play Singles CardMarket Profit BotBox]]&gt;0</f>
        <v/>
      </c>
      <c r="BQ6" s="10" t="n"/>
      <c r="BR6" s="10" t="n"/>
      <c r="BS6" s="10" t="n"/>
      <c r="BT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" s="19">
        <f>tbl_MTG_Set[[#This Row],[Collector Singles CardMarket Profit MTG Stocks]]/tbl_MTG_Set[[#This Row],[Collector Booster Cost]]</f>
        <v/>
      </c>
      <c r="BW6" s="10">
        <f>tbl_MTG_Set[[#This Row],[Collector Singles CardMarket Profit MTG Stocks]]&gt;0</f>
        <v/>
      </c>
      <c r="BX6" s="10" t="n"/>
      <c r="BY6" s="10" t="n"/>
      <c r="BZ6" s="10">
        <f>tbl_MTG_Set[[#This Row],[Collector Booster Sell Price CardMarket]]*tbl_MTG_Set[[#This Row],[Collector Booster Expected Market Value BotBox]]/tbl_MTG_Set[[#This Row],[Collector Booster Sealed Market Value BotBox]]</f>
        <v/>
      </c>
      <c r="CA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" s="10">
        <f>tbl_MTG_Set[[#This Row],[Collector Singles CardMarket Profit BotBox]]/tbl_MTG_Set[[#This Row],[Collector Booster Cost]]</f>
        <v/>
      </c>
      <c r="CC6" s="10">
        <f>tbl_MTG_Set[[#This Row],[Collector Singles CardMarket Profit BotBox]]&gt;0</f>
        <v/>
      </c>
      <c r="CD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" hidden="1" s="6">
      <c r="A7" t="n">
        <v>4</v>
      </c>
      <c r="B7" t="inlineStr">
        <is>
          <t>Teenage Mutant Ninja Turtles Source Material PZA</t>
        </is>
      </c>
      <c r="C7" t="n">
        <v>1</v>
      </c>
      <c r="D7" s="3" t="n">
        <v>46087</v>
      </c>
      <c r="E7" t="inlineStr">
        <is>
          <t>Universes Beyond</t>
        </is>
      </c>
      <c r="F7" t="inlineStr">
        <is>
          <t>en es fr de it pt ja ko ru 汉语 漢語</t>
        </is>
      </c>
      <c r="G7" t="n">
        <v>5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AG7" s="10" t="n"/>
      <c r="AH7" s="10" t="n"/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" s="10" t="n"/>
      <c r="AS7" s="10" t="n"/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1">
        <f>tbl_MTG_Set[[#This Row],[Play Booster Sell Price CardMarket]]*tbl_MTG_Set[[#This Row],[Play Booster Expected Market Value MTG Stocks]]/tbl_MTG_Set[[#This Row],[Play Booster Sealed Market Value MTG Stocks]]</f>
        <v/>
      </c>
      <c r="BG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" s="11">
        <f>tbl_MTG_Set[[#This Row],[Play Singles CardMarket Profit MTG Stocks]]/tbl_MTG_Set[[#This Row],[Play Booster Cost]]</f>
        <v/>
      </c>
      <c r="BI7" s="11">
        <f>tbl_MTG_Set[[#This Row],[Play Singles CardMarket Profit MTG Stocks]]&gt;0</f>
        <v/>
      </c>
      <c r="BM7" s="10">
        <f>tbl_MTG_Set[[#This Row],[Play Booster Sell Price CardMarket]]*tbl_MTG_Set[[#This Row],[Play Booster Expected Market Value BotBox]]/tbl_MTG_Set[[#This Row],[Play Booster Sealed Market Value BotBox]]</f>
        <v/>
      </c>
      <c r="BN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" s="10">
        <f>tbl_MTG_Set[[#This Row],[Play Singles CardMarket Profit BotBox]]/tbl_MTG_Set[[#This Row],[Play Booster Cost]]</f>
        <v/>
      </c>
      <c r="BP7" s="10">
        <f>tbl_MTG_Set[[#This Row],[Play Singles CardMarket Profit BotBox]]&gt;0</f>
        <v/>
      </c>
      <c r="BQ7" s="10" t="n"/>
      <c r="BR7" s="10" t="n"/>
      <c r="BS7" s="10" t="n"/>
      <c r="BT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" s="19">
        <f>tbl_MTG_Set[[#This Row],[Collector Singles CardMarket Profit MTG Stocks]]/tbl_MTG_Set[[#This Row],[Collector Booster Cost]]</f>
        <v/>
      </c>
      <c r="BW7" s="10">
        <f>tbl_MTG_Set[[#This Row],[Collector Singles CardMarket Profit MTG Stocks]]&gt;0</f>
        <v/>
      </c>
      <c r="BX7" s="10" t="n"/>
      <c r="BY7" s="10" t="n"/>
      <c r="BZ7" s="10">
        <f>tbl_MTG_Set[[#This Row],[Collector Booster Sell Price CardMarket]]*tbl_MTG_Set[[#This Row],[Collector Booster Expected Market Value BotBox]]/tbl_MTG_Set[[#This Row],[Collector Booster Sealed Market Value BotBox]]</f>
        <v/>
      </c>
      <c r="CA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" s="10">
        <f>tbl_MTG_Set[[#This Row],[Collector Singles CardMarket Profit BotBox]]/tbl_MTG_Set[[#This Row],[Collector Booster Cost]]</f>
        <v/>
      </c>
      <c r="CC7" s="10">
        <f>tbl_MTG_Set[[#This Row],[Collector Singles CardMarket Profit BotBox]]&gt;0</f>
        <v/>
      </c>
      <c r="CD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" hidden="1" s="6">
      <c r="A8" t="n">
        <v>5</v>
      </c>
      <c r="B8" t="inlineStr">
        <is>
          <t>Teenage Mutant Ninja Turtles Tokens TTMT</t>
        </is>
      </c>
      <c r="C8" t="n">
        <v>1</v>
      </c>
      <c r="D8" s="3" t="n">
        <v>46087</v>
      </c>
      <c r="E8" t="inlineStr">
        <is>
          <t>Universes Beyond</t>
        </is>
      </c>
      <c r="F8" t="inlineStr">
        <is>
          <t>en es fr de it pt ja ko ru 汉语 漢語</t>
        </is>
      </c>
      <c r="G8" t="n">
        <v>6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AG8" s="10" t="n"/>
      <c r="AH8" s="10" t="n"/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" s="10" t="n"/>
      <c r="AS8" s="10" t="n"/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0" t="n"/>
      <c r="BF8" s="11">
        <f>tbl_MTG_Set[[#This Row],[Play Booster Sell Price CardMarket]]*tbl_MTG_Set[[#This Row],[Play Booster Expected Market Value MTG Stocks]]/tbl_MTG_Set[[#This Row],[Play Booster Sealed Market Value MTG Stocks]]</f>
        <v/>
      </c>
      <c r="BG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" s="11">
        <f>tbl_MTG_Set[[#This Row],[Play Singles CardMarket Profit MTG Stocks]]/tbl_MTG_Set[[#This Row],[Play Booster Cost]]</f>
        <v/>
      </c>
      <c r="BI8" s="11">
        <f>tbl_MTG_Set[[#This Row],[Play Singles CardMarket Profit MTG Stocks]]&gt;0</f>
        <v/>
      </c>
      <c r="BM8" s="10">
        <f>tbl_MTG_Set[[#This Row],[Play Booster Sell Price CardMarket]]*tbl_MTG_Set[[#This Row],[Play Booster Expected Market Value BotBox]]/tbl_MTG_Set[[#This Row],[Play Booster Sealed Market Value BotBox]]</f>
        <v/>
      </c>
      <c r="BN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" s="10">
        <f>tbl_MTG_Set[[#This Row],[Play Singles CardMarket Profit BotBox]]/tbl_MTG_Set[[#This Row],[Play Booster Cost]]</f>
        <v/>
      </c>
      <c r="BP8" s="10">
        <f>tbl_MTG_Set[[#This Row],[Play Singles CardMarket Profit BotBox]]&gt;0</f>
        <v/>
      </c>
      <c r="BQ8" s="10" t="n"/>
      <c r="BR8" s="10" t="n"/>
      <c r="BS8" s="10" t="n"/>
      <c r="BT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" s="19">
        <f>tbl_MTG_Set[[#This Row],[Collector Singles CardMarket Profit MTG Stocks]]/tbl_MTG_Set[[#This Row],[Collector Booster Cost]]</f>
        <v/>
      </c>
      <c r="BW8" s="10">
        <f>tbl_MTG_Set[[#This Row],[Collector Singles CardMarket Profit MTG Stocks]]&gt;0</f>
        <v/>
      </c>
      <c r="BX8" s="10" t="n"/>
      <c r="BY8" s="10" t="n"/>
      <c r="BZ8" s="10">
        <f>tbl_MTG_Set[[#This Row],[Collector Booster Sell Price CardMarket]]*tbl_MTG_Set[[#This Row],[Collector Booster Expected Market Value BotBox]]/tbl_MTG_Set[[#This Row],[Collector Booster Sealed Market Value BotBox]]</f>
        <v/>
      </c>
      <c r="CA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" s="10">
        <f>tbl_MTG_Set[[#This Row],[Collector Singles CardMarket Profit BotBox]]/tbl_MTG_Set[[#This Row],[Collector Booster Cost]]</f>
        <v/>
      </c>
      <c r="CC8" s="10">
        <f>tbl_MTG_Set[[#This Row],[Collector Singles CardMarket Profit BotBox]]&gt;0</f>
        <v/>
      </c>
      <c r="CD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" hidden="1" s="6">
      <c r="A9" t="n">
        <v>6</v>
      </c>
      <c r="B9" t="inlineStr">
        <is>
          <t>Teenage Mutant Ninja Turtles Eternal TMC</t>
        </is>
      </c>
      <c r="C9" t="n">
        <v>12</v>
      </c>
      <c r="D9" s="3" t="n">
        <v>46087</v>
      </c>
      <c r="E9" t="inlineStr">
        <is>
          <t>Universes Beyond</t>
        </is>
      </c>
      <c r="F9" t="inlineStr">
        <is>
          <t>en es fr de it pt ja ko ru 汉语 漢語</t>
        </is>
      </c>
      <c r="G9" t="n">
        <v>7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AG9" s="10" t="n"/>
      <c r="AH9" s="10" t="n"/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" s="10" t="n"/>
      <c r="AS9" s="10" t="n"/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0" t="n"/>
      <c r="BF9" s="11">
        <f>tbl_MTG_Set[[#This Row],[Play Booster Sell Price CardMarket]]*tbl_MTG_Set[[#This Row],[Play Booster Expected Market Value MTG Stocks]]/tbl_MTG_Set[[#This Row],[Play Booster Sealed Market Value MTG Stocks]]</f>
        <v/>
      </c>
      <c r="BG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" s="11">
        <f>tbl_MTG_Set[[#This Row],[Play Singles CardMarket Profit MTG Stocks]]/tbl_MTG_Set[[#This Row],[Play Booster Cost]]</f>
        <v/>
      </c>
      <c r="BI9" s="11">
        <f>tbl_MTG_Set[[#This Row],[Play Singles CardMarket Profit MTG Stocks]]&gt;0</f>
        <v/>
      </c>
      <c r="BM9" s="10">
        <f>tbl_MTG_Set[[#This Row],[Play Booster Sell Price CardMarket]]*tbl_MTG_Set[[#This Row],[Play Booster Expected Market Value BotBox]]/tbl_MTG_Set[[#This Row],[Play Booster Sealed Market Value BotBox]]</f>
        <v/>
      </c>
      <c r="BN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" s="10">
        <f>tbl_MTG_Set[[#This Row],[Play Singles CardMarket Profit BotBox]]/tbl_MTG_Set[[#This Row],[Play Booster Cost]]</f>
        <v/>
      </c>
      <c r="BP9" s="10">
        <f>tbl_MTG_Set[[#This Row],[Play Singles CardMarket Profit BotBox]]&gt;0</f>
        <v/>
      </c>
      <c r="BQ9" s="10" t="n"/>
      <c r="BR9" s="10" t="n"/>
      <c r="BS9" s="10" t="n"/>
      <c r="BT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" s="19">
        <f>tbl_MTG_Set[[#This Row],[Collector Singles CardMarket Profit MTG Stocks]]/tbl_MTG_Set[[#This Row],[Collector Booster Cost]]</f>
        <v/>
      </c>
      <c r="BW9" s="10">
        <f>tbl_MTG_Set[[#This Row],[Collector Singles CardMarket Profit MTG Stocks]]&gt;0</f>
        <v/>
      </c>
      <c r="BX9" s="10" t="n"/>
      <c r="BY9" s="10" t="n"/>
      <c r="BZ9" s="10">
        <f>tbl_MTG_Set[[#This Row],[Collector Booster Sell Price CardMarket]]*tbl_MTG_Set[[#This Row],[Collector Booster Expected Market Value BotBox]]/tbl_MTG_Set[[#This Row],[Collector Booster Sealed Market Value BotBox]]</f>
        <v/>
      </c>
      <c r="CA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" s="10">
        <f>tbl_MTG_Set[[#This Row],[Collector Singles CardMarket Profit BotBox]]/tbl_MTG_Set[[#This Row],[Collector Booster Cost]]</f>
        <v/>
      </c>
      <c r="CC9" s="10">
        <f>tbl_MTG_Set[[#This Row],[Collector Singles CardMarket Profit BotBox]]&gt;0</f>
        <v/>
      </c>
      <c r="CD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" hidden="1" s="6">
      <c r="A10" t="n">
        <v>7</v>
      </c>
      <c r="B10" t="inlineStr">
        <is>
          <t>Teenage Mutant Ninja Turtles Eternal Tokens TTMC</t>
        </is>
      </c>
      <c r="C10" t="n">
        <v>4</v>
      </c>
      <c r="D10" s="3" t="n">
        <v>46087</v>
      </c>
      <c r="E10" t="inlineStr">
        <is>
          <t>Universes Beyond</t>
        </is>
      </c>
      <c r="F10" t="inlineStr">
        <is>
          <t>en es fr de it pt ja ko ru 汉语 漢語</t>
        </is>
      </c>
      <c r="G10" t="n">
        <v>8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AG10" s="10" t="n"/>
      <c r="AH10" s="10" t="n"/>
      <c r="AM10" s="10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4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" s="10" t="n"/>
      <c r="AS10" s="10" t="n"/>
      <c r="AT10" s="17">
        <f>tbl_MTG_Set[[#This Row],[Play Booster CardMarket Profit]]/tbl_MTG_Set[[#This Row],[Play Booster Cost]]</f>
        <v/>
      </c>
      <c r="AU10" s="10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4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7">
        <f>tbl_MTG_Set[[#This Row],[Collector Booster CardMarket Profit]]/tbl_MTG_Set[[#This Row],[Collector Booster Cost]]</f>
        <v/>
      </c>
      <c r="BC10" s="10" t="n"/>
      <c r="BF10" s="11">
        <f>tbl_MTG_Set[[#This Row],[Play Booster Sell Price CardMarket]]*tbl_MTG_Set[[#This Row],[Play Booster Expected Market Value MTG Stocks]]/tbl_MTG_Set[[#This Row],[Play Booster Sealed Market Value MTG Stocks]]</f>
        <v/>
      </c>
      <c r="BG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" s="11">
        <f>tbl_MTG_Set[[#This Row],[Play Singles CardMarket Profit MTG Stocks]]/tbl_MTG_Set[[#This Row],[Play Booster Cost]]</f>
        <v/>
      </c>
      <c r="BI10" s="11">
        <f>tbl_MTG_Set[[#This Row],[Play Singles CardMarket Profit MTG Stocks]]&gt;0</f>
        <v/>
      </c>
      <c r="BM10" s="10">
        <f>tbl_MTG_Set[[#This Row],[Play Booster Sell Price CardMarket]]*tbl_MTG_Set[[#This Row],[Play Booster Expected Market Value BotBox]]/tbl_MTG_Set[[#This Row],[Play Booster Sealed Market Value BotBox]]</f>
        <v/>
      </c>
      <c r="BN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" s="10">
        <f>tbl_MTG_Set[[#This Row],[Play Singles CardMarket Profit BotBox]]/tbl_MTG_Set[[#This Row],[Play Booster Cost]]</f>
        <v/>
      </c>
      <c r="BP10" s="10">
        <f>tbl_MTG_Set[[#This Row],[Play Singles CardMarket Profit BotBox]]&gt;0</f>
        <v/>
      </c>
      <c r="BQ10" s="10" t="n"/>
      <c r="BR10" s="10" t="n"/>
      <c r="BS10" s="10" t="n"/>
      <c r="BT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" s="19">
        <f>tbl_MTG_Set[[#This Row],[Collector Singles CardMarket Profit MTG Stocks]]/tbl_MTG_Set[[#This Row],[Collector Booster Cost]]</f>
        <v/>
      </c>
      <c r="BW10" s="10">
        <f>tbl_MTG_Set[[#This Row],[Collector Singles CardMarket Profit MTG Stocks]]&gt;0</f>
        <v/>
      </c>
      <c r="BX10" s="10" t="n"/>
      <c r="BY10" s="10" t="n"/>
      <c r="BZ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" s="10">
        <f>tbl_MTG_Set[[#This Row],[Collector Singles CardMarket Profit BotBox]]/tbl_MTG_Set[[#This Row],[Collector Booster Cost]]</f>
        <v/>
      </c>
      <c r="CC10" s="10">
        <f>tbl_MTG_Set[[#This Row],[Collector Singles CardMarket Profit BotBox]]&gt;0</f>
        <v/>
      </c>
      <c r="CD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" hidden="1" s="6">
      <c r="A11" t="n">
        <v>9</v>
      </c>
      <c r="B11" t="inlineStr">
        <is>
          <t>MagicFest 2026 PF26</t>
        </is>
      </c>
      <c r="C11" t="n">
        <v>1</v>
      </c>
      <c r="D11" s="3" t="n">
        <v>46023</v>
      </c>
      <c r="F11" t="inlineStr">
        <is>
          <t>en es fr de it pt ja ko ru 汉语 漢語</t>
        </is>
      </c>
      <c r="G11" t="n">
        <v>10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AG11" s="10" t="n"/>
      <c r="AH11" s="10" t="n"/>
      <c r="AM11" s="10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4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" s="10" t="n"/>
      <c r="AS11" s="10" t="n"/>
      <c r="AT11" s="17">
        <f>tbl_MTG_Set[[#This Row],[Play Booster CardMarket Profit]]/tbl_MTG_Set[[#This Row],[Play Booster Cost]]</f>
        <v/>
      </c>
      <c r="AU11" s="10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4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7">
        <f>tbl_MTG_Set[[#This Row],[Collector Booster CardMarket Profit]]/tbl_MTG_Set[[#This Row],[Collector Booster Cost]]</f>
        <v/>
      </c>
      <c r="BC11" s="10" t="n"/>
      <c r="BF11" s="11">
        <f>tbl_MTG_Set[[#This Row],[Play Booster Sell Price CardMarket]]*tbl_MTG_Set[[#This Row],[Play Booster Expected Market Value MTG Stocks]]/tbl_MTG_Set[[#This Row],[Play Booster Sealed Market Value MTG Stocks]]</f>
        <v/>
      </c>
      <c r="BG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" s="11">
        <f>tbl_MTG_Set[[#This Row],[Play Singles CardMarket Profit MTG Stocks]]/tbl_MTG_Set[[#This Row],[Play Booster Cost]]</f>
        <v/>
      </c>
      <c r="BI11" s="11">
        <f>tbl_MTG_Set[[#This Row],[Play Singles CardMarket Profit MTG Stocks]]&gt;0</f>
        <v/>
      </c>
      <c r="BM11" s="10">
        <f>tbl_MTG_Set[[#This Row],[Play Booster Sell Price CardMarket]]*tbl_MTG_Set[[#This Row],[Play Booster Expected Market Value BotBox]]/tbl_MTG_Set[[#This Row],[Play Booster Sealed Market Value BotBox]]</f>
        <v/>
      </c>
      <c r="BN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" s="10">
        <f>tbl_MTG_Set[[#This Row],[Play Singles CardMarket Profit BotBox]]/tbl_MTG_Set[[#This Row],[Play Booster Cost]]</f>
        <v/>
      </c>
      <c r="BP11" s="10">
        <f>tbl_MTG_Set[[#This Row],[Play Singles CardMarket Profit BotBox]]&gt;0</f>
        <v/>
      </c>
      <c r="BQ11" s="10" t="n"/>
      <c r="BR11" s="10" t="n"/>
      <c r="BS11" s="10" t="n"/>
      <c r="BT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" s="19">
        <f>tbl_MTG_Set[[#This Row],[Collector Singles CardMarket Profit MTG Stocks]]/tbl_MTG_Set[[#This Row],[Collector Booster Cost]]</f>
        <v/>
      </c>
      <c r="BW11" s="10">
        <f>tbl_MTG_Set[[#This Row],[Collector Singles CardMarket Profit MTG Stocks]]&gt;0</f>
        <v/>
      </c>
      <c r="BX11" s="10" t="n"/>
      <c r="BY11" s="10" t="n"/>
      <c r="BZ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" s="10">
        <f>tbl_MTG_Set[[#This Row],[Collector Singles CardMarket Profit BotBox]]/tbl_MTG_Set[[#This Row],[Collector Booster Cost]]</f>
        <v/>
      </c>
      <c r="CC11" s="10">
        <f>tbl_MTG_Set[[#This Row],[Collector Singles CardMarket Profit BotBox]]&gt;0</f>
        <v/>
      </c>
      <c r="CD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" hidden="1" s="6">
      <c r="A12" t="n">
        <v>11</v>
      </c>
      <c r="B12" t="inlineStr">
        <is>
          <t>Avatar: The Last Airbender Tokens TTLA</t>
        </is>
      </c>
      <c r="C12" t="n">
        <v>22</v>
      </c>
      <c r="D12" s="3" t="n">
        <v>45982</v>
      </c>
      <c r="E12" t="inlineStr">
        <is>
          <t>Universes Beyond</t>
        </is>
      </c>
      <c r="F12" t="inlineStr">
        <is>
          <t>en es fr de it pt ja ko ru 汉语 漢語</t>
        </is>
      </c>
      <c r="G12" t="n">
        <v>12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AG12" s="10" t="n"/>
      <c r="AH12" s="10" t="n"/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" s="10" t="n"/>
      <c r="AS12" s="10" t="n"/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0" t="n"/>
      <c r="BF12" s="11">
        <f>tbl_MTG_Set[[#This Row],[Play Booster Sell Price CardMarket]]*tbl_MTG_Set[[#This Row],[Play Booster Expected Market Value MTG Stocks]]/tbl_MTG_Set[[#This Row],[Play Booster Sealed Market Value MTG Stocks]]</f>
        <v/>
      </c>
      <c r="BG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" s="11">
        <f>tbl_MTG_Set[[#This Row],[Play Singles CardMarket Profit MTG Stocks]]/tbl_MTG_Set[[#This Row],[Play Booster Cost]]</f>
        <v/>
      </c>
      <c r="BI12" s="11">
        <f>tbl_MTG_Set[[#This Row],[Play Singles CardMarket Profit MTG Stocks]]&gt;0</f>
        <v/>
      </c>
      <c r="BM12" s="10">
        <f>tbl_MTG_Set[[#This Row],[Play Booster Sell Price CardMarket]]*tbl_MTG_Set[[#This Row],[Play Booster Expected Market Value BotBox]]/tbl_MTG_Set[[#This Row],[Play Booster Sealed Market Value BotBox]]</f>
        <v/>
      </c>
      <c r="BN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" s="10">
        <f>tbl_MTG_Set[[#This Row],[Play Singles CardMarket Profit BotBox]]/tbl_MTG_Set[[#This Row],[Play Booster Cost]]</f>
        <v/>
      </c>
      <c r="BP12" s="10">
        <f>tbl_MTG_Set[[#This Row],[Play Singles CardMarket Profit BotBox]]&gt;0</f>
        <v/>
      </c>
      <c r="BQ12" s="10" t="n"/>
      <c r="BR12" s="10" t="n"/>
      <c r="BS12" s="10" t="n"/>
      <c r="BT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" s="19">
        <f>tbl_MTG_Set[[#This Row],[Collector Singles CardMarket Profit MTG Stocks]]/tbl_MTG_Set[[#This Row],[Collector Booster Cost]]</f>
        <v/>
      </c>
      <c r="BW12" s="10">
        <f>tbl_MTG_Set[[#This Row],[Collector Singles CardMarket Profit MTG Stocks]]&gt;0</f>
        <v/>
      </c>
      <c r="BX12" s="10" t="n"/>
      <c r="BY12" s="10" t="n"/>
      <c r="BZ12" s="10">
        <f>tbl_MTG_Set[[#This Row],[Collector Booster Sell Price CardMarket]]*tbl_MTG_Set[[#This Row],[Collector Booster Expected Market Value BotBox]]/tbl_MTG_Set[[#This Row],[Collector Booster Sealed Market Value BotBox]]</f>
        <v/>
      </c>
      <c r="CA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" s="10">
        <f>tbl_MTG_Set[[#This Row],[Collector Singles CardMarket Profit BotBox]]/tbl_MTG_Set[[#This Row],[Collector Booster Cost]]</f>
        <v/>
      </c>
      <c r="CC12" s="10">
        <f>tbl_MTG_Set[[#This Row],[Collector Singles CardMarket Profit BotBox]]&gt;0</f>
        <v/>
      </c>
      <c r="CD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" hidden="1" s="6">
      <c r="A13" t="n">
        <v>12</v>
      </c>
      <c r="B13" t="inlineStr">
        <is>
          <t>Avatar: The Last Airbender Beginner Box Front Cards FTLA</t>
        </is>
      </c>
      <c r="C13" t="n">
        <v>10</v>
      </c>
      <c r="D13" s="3" t="n">
        <v>45982</v>
      </c>
      <c r="E13" t="inlineStr">
        <is>
          <t>Universes Beyond</t>
        </is>
      </c>
      <c r="F13" t="inlineStr">
        <is>
          <t>en es fr de it pt ja ko ru 汉语 漢語</t>
        </is>
      </c>
      <c r="G13" t="n">
        <v>13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AG13" s="10" t="n"/>
      <c r="AH13" s="10" t="n"/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" s="10" t="n"/>
      <c r="AS13" s="10" t="n"/>
      <c r="AT13" s="17">
        <f>tbl_MTG_Set[[#This Row],[Play Booster CardMarket Profit]]/tbl_MTG_Set[[#This Row],[Play Booster Cost]]</f>
        <v/>
      </c>
      <c r="AU13" s="10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0">
        <f t="array" ref="AY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0" t="n"/>
      <c r="BF13" s="11">
        <f>tbl_MTG_Set[[#This Row],[Play Booster Sell Price CardMarket]]*tbl_MTG_Set[[#This Row],[Play Booster Expected Market Value MTG Stocks]]/tbl_MTG_Set[[#This Row],[Play Booster Sealed Market Value MTG Stocks]]</f>
        <v/>
      </c>
      <c r="BG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" s="11">
        <f>tbl_MTG_Set[[#This Row],[Play Singles CardMarket Profit MTG Stocks]]/tbl_MTG_Set[[#This Row],[Play Booster Cost]]</f>
        <v/>
      </c>
      <c r="BI13" s="11">
        <f>tbl_MTG_Set[[#This Row],[Play Singles CardMarket Profit MTG Stocks]]&gt;0</f>
        <v/>
      </c>
      <c r="BM13" s="10">
        <f>tbl_MTG_Set[[#This Row],[Play Booster Sell Price CardMarket]]*tbl_MTG_Set[[#This Row],[Play Booster Expected Market Value BotBox]]/tbl_MTG_Set[[#This Row],[Play Booster Sealed Market Value BotBox]]</f>
        <v/>
      </c>
      <c r="BN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" s="10">
        <f>tbl_MTG_Set[[#This Row],[Play Singles CardMarket Profit BotBox]]/tbl_MTG_Set[[#This Row],[Play Booster Cost]]</f>
        <v/>
      </c>
      <c r="BP13" s="10">
        <f>tbl_MTG_Set[[#This Row],[Play Singles CardMarket Profit BotBox]]&gt;0</f>
        <v/>
      </c>
      <c r="BQ13" s="10" t="n"/>
      <c r="BR13" s="10" t="n"/>
      <c r="BS13" s="10" t="n"/>
      <c r="BT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" s="19">
        <f>tbl_MTG_Set[[#This Row],[Collector Singles CardMarket Profit MTG Stocks]]/tbl_MTG_Set[[#This Row],[Collector Booster Cost]]</f>
        <v/>
      </c>
      <c r="BW13" s="10">
        <f>tbl_MTG_Set[[#This Row],[Collector Singles CardMarket Profit MTG Stocks]]&gt;0</f>
        <v/>
      </c>
      <c r="BX13" s="10" t="n"/>
      <c r="BY13" s="10" t="n"/>
      <c r="BZ13" s="10">
        <f>tbl_MTG_Set[[#This Row],[Collector Booster Sell Price CardMarket]]*tbl_MTG_Set[[#This Row],[Collector Booster Expected Market Value BotBox]]/tbl_MTG_Set[[#This Row],[Collector Booster Sealed Market Value BotBox]]</f>
        <v/>
      </c>
      <c r="CA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" s="10">
        <f>tbl_MTG_Set[[#This Row],[Collector Singles CardMarket Profit BotBox]]/tbl_MTG_Set[[#This Row],[Collector Booster Cost]]</f>
        <v/>
      </c>
      <c r="CC13" s="10">
        <f>tbl_MTG_Set[[#This Row],[Collector Singles CardMarket Profit BotBox]]&gt;0</f>
        <v/>
      </c>
      <c r="CD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" hidden="1" s="6">
      <c r="A14" t="n">
        <v>13</v>
      </c>
      <c r="B14" t="inlineStr">
        <is>
          <t>Avatar: The Last Airbender Jumpstart Front Cards JTLA</t>
        </is>
      </c>
      <c r="C14" t="n">
        <v>46</v>
      </c>
      <c r="D14" s="3" t="n">
        <v>45982</v>
      </c>
      <c r="E14" t="inlineStr">
        <is>
          <t>Universes Beyond</t>
        </is>
      </c>
      <c r="F14" t="inlineStr">
        <is>
          <t>en es fr de it pt ja ko ru 汉语 漢語</t>
        </is>
      </c>
      <c r="G14" t="n">
        <v>14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AG14" s="10" t="n"/>
      <c r="AH14" s="10" t="n"/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" s="10" t="n"/>
      <c r="AS14" s="10" t="n"/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0" t="n"/>
      <c r="BF14" s="11">
        <f>tbl_MTG_Set[[#This Row],[Play Booster Sell Price CardMarket]]*tbl_MTG_Set[[#This Row],[Play Booster Expected Market Value MTG Stocks]]/tbl_MTG_Set[[#This Row],[Play Booster Sealed Market Value MTG Stocks]]</f>
        <v/>
      </c>
      <c r="BG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" s="11">
        <f>tbl_MTG_Set[[#This Row],[Play Singles CardMarket Profit MTG Stocks]]/tbl_MTG_Set[[#This Row],[Play Booster Cost]]</f>
        <v/>
      </c>
      <c r="BI14" s="11">
        <f>tbl_MTG_Set[[#This Row],[Play Singles CardMarket Profit MTG Stocks]]&gt;0</f>
        <v/>
      </c>
      <c r="BM14" s="10">
        <f>tbl_MTG_Set[[#This Row],[Play Booster Sell Price CardMarket]]*tbl_MTG_Set[[#This Row],[Play Booster Expected Market Value BotBox]]/tbl_MTG_Set[[#This Row],[Play Booster Sealed Market Value BotBox]]</f>
        <v/>
      </c>
      <c r="BN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" s="10">
        <f>tbl_MTG_Set[[#This Row],[Play Singles CardMarket Profit BotBox]]/tbl_MTG_Set[[#This Row],[Play Booster Cost]]</f>
        <v/>
      </c>
      <c r="BP14" s="10">
        <f>tbl_MTG_Set[[#This Row],[Play Singles CardMarket Profit BotBox]]&gt;0</f>
        <v/>
      </c>
      <c r="BQ14" s="10" t="n"/>
      <c r="BR14" s="10" t="n"/>
      <c r="BS14" s="10" t="n"/>
      <c r="BT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" s="19">
        <f>tbl_MTG_Set[[#This Row],[Collector Singles CardMarket Profit MTG Stocks]]/tbl_MTG_Set[[#This Row],[Collector Booster Cost]]</f>
        <v/>
      </c>
      <c r="BW14" s="10">
        <f>tbl_MTG_Set[[#This Row],[Collector Singles CardMarket Profit MTG Stocks]]&gt;0</f>
        <v/>
      </c>
      <c r="BX14" s="10" t="n"/>
      <c r="BY14" s="10" t="n"/>
      <c r="BZ14" s="10">
        <f>tbl_MTG_Set[[#This Row],[Collector Booster Sell Price CardMarket]]*tbl_MTG_Set[[#This Row],[Collector Booster Expected Market Value BotBox]]/tbl_MTG_Set[[#This Row],[Collector Booster Sealed Market Value BotBox]]</f>
        <v/>
      </c>
      <c r="CA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" s="10">
        <f>tbl_MTG_Set[[#This Row],[Collector Singles CardMarket Profit BotBox]]/tbl_MTG_Set[[#This Row],[Collector Booster Cost]]</f>
        <v/>
      </c>
      <c r="CC14" s="10">
        <f>tbl_MTG_Set[[#This Row],[Collector Singles CardMarket Profit BotBox]]&gt;0</f>
        <v/>
      </c>
      <c r="CD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" hidden="1" s="6">
      <c r="A15" t="n">
        <v>14</v>
      </c>
      <c r="B15" t="inlineStr">
        <is>
          <t>Avatar: The Last Airbender Eternal TLE</t>
        </is>
      </c>
      <c r="C15" t="n">
        <v>317</v>
      </c>
      <c r="D15" s="3" t="n">
        <v>45982</v>
      </c>
      <c r="E15" t="inlineStr">
        <is>
          <t>Universes Beyond</t>
        </is>
      </c>
      <c r="F15" t="inlineStr">
        <is>
          <t>en es fr de it pt ja ko ru 汉语 漢語</t>
        </is>
      </c>
      <c r="G15" t="n">
        <v>15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AG15" s="10" t="n"/>
      <c r="AH15" s="10" t="n"/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" s="10" t="n"/>
      <c r="AS15" s="10" t="n"/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0" t="n"/>
      <c r="BF15" s="11">
        <f>tbl_MTG_Set[[#This Row],[Play Booster Sell Price CardMarket]]*tbl_MTG_Set[[#This Row],[Play Booster Expected Market Value MTG Stocks]]/tbl_MTG_Set[[#This Row],[Play Booster Sealed Market Value MTG Stocks]]</f>
        <v/>
      </c>
      <c r="BG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" s="11">
        <f>tbl_MTG_Set[[#This Row],[Play Singles CardMarket Profit MTG Stocks]]/tbl_MTG_Set[[#This Row],[Play Booster Cost]]</f>
        <v/>
      </c>
      <c r="BI15" s="11">
        <f>tbl_MTG_Set[[#This Row],[Play Singles CardMarket Profit MTG Stocks]]&gt;0</f>
        <v/>
      </c>
      <c r="BM15" s="10">
        <f>tbl_MTG_Set[[#This Row],[Play Booster Sell Price CardMarket]]*tbl_MTG_Set[[#This Row],[Play Booster Expected Market Value BotBox]]/tbl_MTG_Set[[#This Row],[Play Booster Sealed Market Value BotBox]]</f>
        <v/>
      </c>
      <c r="BN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" s="10">
        <f>tbl_MTG_Set[[#This Row],[Play Singles CardMarket Profit BotBox]]/tbl_MTG_Set[[#This Row],[Play Booster Cost]]</f>
        <v/>
      </c>
      <c r="BP15" s="10">
        <f>tbl_MTG_Set[[#This Row],[Play Singles CardMarket Profit BotBox]]&gt;0</f>
        <v/>
      </c>
      <c r="BQ15" s="10" t="n"/>
      <c r="BR15" s="10" t="n"/>
      <c r="BS15" s="10" t="n"/>
      <c r="BT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" s="19">
        <f>tbl_MTG_Set[[#This Row],[Collector Singles CardMarket Profit MTG Stocks]]/tbl_MTG_Set[[#This Row],[Collector Booster Cost]]</f>
        <v/>
      </c>
      <c r="BW15" s="10">
        <f>tbl_MTG_Set[[#This Row],[Collector Singles CardMarket Profit MTG Stocks]]&gt;0</f>
        <v/>
      </c>
      <c r="BX15" s="10" t="n"/>
      <c r="BY15" s="10" t="n"/>
      <c r="BZ15" s="10">
        <f>tbl_MTG_Set[[#This Row],[Collector Booster Sell Price CardMarket]]*tbl_MTG_Set[[#This Row],[Collector Booster Expected Market Value BotBox]]/tbl_MTG_Set[[#This Row],[Collector Booster Sealed Market Value BotBox]]</f>
        <v/>
      </c>
      <c r="CA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" s="10">
        <f>tbl_MTG_Set[[#This Row],[Collector Singles CardMarket Profit BotBox]]/tbl_MTG_Set[[#This Row],[Collector Booster Cost]]</f>
        <v/>
      </c>
      <c r="CC15" s="10">
        <f>tbl_MTG_Set[[#This Row],[Collector Singles CardMarket Profit BotBox]]&gt;0</f>
        <v/>
      </c>
      <c r="CD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" hidden="1" s="6">
      <c r="A16" t="n">
        <v>15</v>
      </c>
      <c r="B16" t="inlineStr">
        <is>
          <t>Avatar: The Last Airbender Eternal Tokens TTLE</t>
        </is>
      </c>
      <c r="C16" t="n">
        <v>2</v>
      </c>
      <c r="D16" s="3" t="n">
        <v>45982</v>
      </c>
      <c r="E16" t="inlineStr">
        <is>
          <t>Universes Beyond</t>
        </is>
      </c>
      <c r="F16" t="inlineStr">
        <is>
          <t>en es fr de it pt ja ko ru 汉语 漢語</t>
        </is>
      </c>
      <c r="G16" t="n">
        <v>16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AG16" s="10" t="n"/>
      <c r="AH16" s="10" t="n"/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" s="10" t="n"/>
      <c r="AS16" s="10" t="n"/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0" t="n"/>
      <c r="BF16" s="11">
        <f>tbl_MTG_Set[[#This Row],[Play Booster Sell Price CardMarket]]*tbl_MTG_Set[[#This Row],[Play Booster Expected Market Value MTG Stocks]]/tbl_MTG_Set[[#This Row],[Play Booster Sealed Market Value MTG Stocks]]</f>
        <v/>
      </c>
      <c r="BG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" s="11">
        <f>tbl_MTG_Set[[#This Row],[Play Singles CardMarket Profit MTG Stocks]]/tbl_MTG_Set[[#This Row],[Play Booster Cost]]</f>
        <v/>
      </c>
      <c r="BI16" s="11">
        <f>tbl_MTG_Set[[#This Row],[Play Singles CardMarket Profit MTG Stocks]]&gt;0</f>
        <v/>
      </c>
      <c r="BM16" s="10">
        <f>tbl_MTG_Set[[#This Row],[Play Booster Sell Price CardMarket]]*tbl_MTG_Set[[#This Row],[Play Booster Expected Market Value BotBox]]/tbl_MTG_Set[[#This Row],[Play Booster Sealed Market Value BotBox]]</f>
        <v/>
      </c>
      <c r="BN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" s="10">
        <f>tbl_MTG_Set[[#This Row],[Play Singles CardMarket Profit BotBox]]/tbl_MTG_Set[[#This Row],[Play Booster Cost]]</f>
        <v/>
      </c>
      <c r="BP16" s="10">
        <f>tbl_MTG_Set[[#This Row],[Play Singles CardMarket Profit BotBox]]&gt;0</f>
        <v/>
      </c>
      <c r="BQ16" s="10" t="n"/>
      <c r="BR16" s="10" t="n"/>
      <c r="BS16" s="10" t="n"/>
      <c r="BT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" s="19">
        <f>tbl_MTG_Set[[#This Row],[Collector Singles CardMarket Profit MTG Stocks]]/tbl_MTG_Set[[#This Row],[Collector Booster Cost]]</f>
        <v/>
      </c>
      <c r="BW16" s="10">
        <f>tbl_MTG_Set[[#This Row],[Collector Singles CardMarket Profit MTG Stocks]]&gt;0</f>
        <v/>
      </c>
      <c r="BX16" s="10" t="n"/>
      <c r="BY16" s="10" t="n"/>
      <c r="BZ16" s="10">
        <f>tbl_MTG_Set[[#This Row],[Collector Booster Sell Price CardMarket]]*tbl_MTG_Set[[#This Row],[Collector Booster Expected Market Value BotBox]]/tbl_MTG_Set[[#This Row],[Collector Booster Sealed Market Value BotBox]]</f>
        <v/>
      </c>
      <c r="CA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" s="10">
        <f>tbl_MTG_Set[[#This Row],[Collector Singles CardMarket Profit BotBox]]/tbl_MTG_Set[[#This Row],[Collector Booster Cost]]</f>
        <v/>
      </c>
      <c r="CC16" s="10">
        <f>tbl_MTG_Set[[#This Row],[Collector Singles CardMarket Profit BotBox]]&gt;0</f>
        <v/>
      </c>
      <c r="CD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" hidden="1" s="6">
      <c r="A17" t="n">
        <v>16</v>
      </c>
      <c r="B17" t="inlineStr">
        <is>
          <t>Arena Powered Cube APCUBE</t>
        </is>
      </c>
      <c r="C17" t="n">
        <v>540</v>
      </c>
      <c r="D17" s="3" t="n">
        <v>45953</v>
      </c>
      <c r="F17" t="n">
        <v>0</v>
      </c>
      <c r="G17" t="n">
        <v>17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AG17" s="10" t="n"/>
      <c r="AH17" s="10" t="n"/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" s="10" t="n"/>
      <c r="AS17" s="10" t="n"/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0" t="n"/>
      <c r="BF17" s="11">
        <f>tbl_MTG_Set[[#This Row],[Play Booster Sell Price CardMarket]]*tbl_MTG_Set[[#This Row],[Play Booster Expected Market Value MTG Stocks]]/tbl_MTG_Set[[#This Row],[Play Booster Sealed Market Value MTG Stocks]]</f>
        <v/>
      </c>
      <c r="BG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" s="11">
        <f>tbl_MTG_Set[[#This Row],[Play Singles CardMarket Profit MTG Stocks]]/tbl_MTG_Set[[#This Row],[Play Booster Cost]]</f>
        <v/>
      </c>
      <c r="BI17" s="11">
        <f>tbl_MTG_Set[[#This Row],[Play Singles CardMarket Profit MTG Stocks]]&gt;0</f>
        <v/>
      </c>
      <c r="BM17" s="10">
        <f>tbl_MTG_Set[[#This Row],[Play Booster Sell Price CardMarket]]*tbl_MTG_Set[[#This Row],[Play Booster Expected Market Value BotBox]]/tbl_MTG_Set[[#This Row],[Play Booster Sealed Market Value BotBox]]</f>
        <v/>
      </c>
      <c r="BN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" s="10">
        <f>tbl_MTG_Set[[#This Row],[Play Singles CardMarket Profit BotBox]]/tbl_MTG_Set[[#This Row],[Play Booster Cost]]</f>
        <v/>
      </c>
      <c r="BP17" s="10">
        <f>tbl_MTG_Set[[#This Row],[Play Singles CardMarket Profit BotBox]]&gt;0</f>
        <v/>
      </c>
      <c r="BQ17" s="10" t="n"/>
      <c r="BR17" s="10" t="n"/>
      <c r="BS17" s="10" t="n"/>
      <c r="BT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" s="19">
        <f>tbl_MTG_Set[[#This Row],[Collector Singles CardMarket Profit MTG Stocks]]/tbl_MTG_Set[[#This Row],[Collector Booster Cost]]</f>
        <v/>
      </c>
      <c r="BW17" s="10">
        <f>tbl_MTG_Set[[#This Row],[Collector Singles CardMarket Profit MTG Stocks]]&gt;0</f>
        <v/>
      </c>
      <c r="BX17" s="10" t="n"/>
      <c r="BY17" s="10" t="n"/>
      <c r="BZ17" s="10">
        <f>tbl_MTG_Set[[#This Row],[Collector Booster Sell Price CardMarket]]*tbl_MTG_Set[[#This Row],[Collector Booster Expected Market Value BotBox]]/tbl_MTG_Set[[#This Row],[Collector Booster Sealed Market Value BotBox]]</f>
        <v/>
      </c>
      <c r="CA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" s="10">
        <f>tbl_MTG_Set[[#This Row],[Collector Singles CardMarket Profit BotBox]]/tbl_MTG_Set[[#This Row],[Collector Booster Cost]]</f>
        <v/>
      </c>
      <c r="CC17" s="10">
        <f>tbl_MTG_Set[[#This Row],[Collector Singles CardMarket Profit BotBox]]&gt;0</f>
        <v/>
      </c>
      <c r="CD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" hidden="1" s="6">
      <c r="A18" t="n">
        <v>17</v>
      </c>
      <c r="B18" t="inlineStr">
        <is>
          <t>Marvel Universe MAR</t>
        </is>
      </c>
      <c r="C18" t="n">
        <v>53</v>
      </c>
      <c r="D18" s="3" t="n">
        <v>45926</v>
      </c>
      <c r="E18" t="inlineStr">
        <is>
          <t>Universes Beyond</t>
        </is>
      </c>
      <c r="F18" t="inlineStr">
        <is>
          <t>en es fr de it pt ja ko ru 汉语 漢語</t>
        </is>
      </c>
      <c r="G18" t="n">
        <v>18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AG18" s="10" t="n"/>
      <c r="AH18" s="10" t="n"/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" s="10" t="n"/>
      <c r="AS18" s="10" t="n"/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0" t="n"/>
      <c r="BF18" s="11">
        <f>tbl_MTG_Set[[#This Row],[Play Booster Sell Price CardMarket]]*tbl_MTG_Set[[#This Row],[Play Booster Expected Market Value MTG Stocks]]/tbl_MTG_Set[[#This Row],[Play Booster Sealed Market Value MTG Stocks]]</f>
        <v/>
      </c>
      <c r="BG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" s="11">
        <f>tbl_MTG_Set[[#This Row],[Play Singles CardMarket Profit MTG Stocks]]/tbl_MTG_Set[[#This Row],[Play Booster Cost]]</f>
        <v/>
      </c>
      <c r="BI18" s="11">
        <f>tbl_MTG_Set[[#This Row],[Play Singles CardMarket Profit MTG Stocks]]&gt;0</f>
        <v/>
      </c>
      <c r="BM18" s="10">
        <f>tbl_MTG_Set[[#This Row],[Play Booster Sell Price CardMarket]]*tbl_MTG_Set[[#This Row],[Play Booster Expected Market Value BotBox]]/tbl_MTG_Set[[#This Row],[Play Booster Sealed Market Value BotBox]]</f>
        <v/>
      </c>
      <c r="BN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" s="10">
        <f>tbl_MTG_Set[[#This Row],[Play Singles CardMarket Profit BotBox]]/tbl_MTG_Set[[#This Row],[Play Booster Cost]]</f>
        <v/>
      </c>
      <c r="BP18" s="10">
        <f>tbl_MTG_Set[[#This Row],[Play Singles CardMarket Profit BotBox]]&gt;0</f>
        <v/>
      </c>
      <c r="BQ18" s="10" t="n"/>
      <c r="BR18" s="10" t="n"/>
      <c r="BS18" s="10" t="n"/>
      <c r="BT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" s="19">
        <f>tbl_MTG_Set[[#This Row],[Collector Singles CardMarket Profit MTG Stocks]]/tbl_MTG_Set[[#This Row],[Collector Booster Cost]]</f>
        <v/>
      </c>
      <c r="BW18" s="10">
        <f>tbl_MTG_Set[[#This Row],[Collector Singles CardMarket Profit MTG Stocks]]&gt;0</f>
        <v/>
      </c>
      <c r="BX18" s="10" t="n"/>
      <c r="BY18" s="10" t="n"/>
      <c r="BZ18" s="10">
        <f>tbl_MTG_Set[[#This Row],[Collector Booster Sell Price CardMarket]]*tbl_MTG_Set[[#This Row],[Collector Booster Expected Market Value BotBox]]/tbl_MTG_Set[[#This Row],[Collector Booster Sealed Market Value BotBox]]</f>
        <v/>
      </c>
      <c r="CA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" s="10">
        <f>tbl_MTG_Set[[#This Row],[Collector Singles CardMarket Profit BotBox]]/tbl_MTG_Set[[#This Row],[Collector Booster Cost]]</f>
        <v/>
      </c>
      <c r="CC18" s="10">
        <f>tbl_MTG_Set[[#This Row],[Collector Singles CardMarket Profit BotBox]]&gt;0</f>
        <v/>
      </c>
      <c r="CD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" hidden="1" s="6">
      <c r="A19" t="n">
        <v>18</v>
      </c>
      <c r="B19" t="inlineStr">
        <is>
          <t>Through the Omenpaths Bonus Sheet OMB</t>
        </is>
      </c>
      <c r="C19" t="n">
        <v>40</v>
      </c>
      <c r="D19" s="3" t="n">
        <v>45923</v>
      </c>
      <c r="F19" t="inlineStr">
        <is>
          <t>en es fr de it pt ja ko ru 汉语 漢語</t>
        </is>
      </c>
      <c r="G19" t="n">
        <v>19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AG19" s="10" t="n"/>
      <c r="AH19" s="10" t="n"/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" s="10" t="n"/>
      <c r="AS19" s="10" t="n"/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0" t="n"/>
      <c r="BF19" s="11">
        <f>tbl_MTG_Set[[#This Row],[Play Booster Sell Price CardMarket]]*tbl_MTG_Set[[#This Row],[Play Booster Expected Market Value MTG Stocks]]/tbl_MTG_Set[[#This Row],[Play Booster Sealed Market Value MTG Stocks]]</f>
        <v/>
      </c>
      <c r="BG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" s="11">
        <f>tbl_MTG_Set[[#This Row],[Play Singles CardMarket Profit MTG Stocks]]/tbl_MTG_Set[[#This Row],[Play Booster Cost]]</f>
        <v/>
      </c>
      <c r="BI19" s="11">
        <f>tbl_MTG_Set[[#This Row],[Play Singles CardMarket Profit MTG Stocks]]&gt;0</f>
        <v/>
      </c>
      <c r="BM19" s="10">
        <f>tbl_MTG_Set[[#This Row],[Play Booster Sell Price CardMarket]]*tbl_MTG_Set[[#This Row],[Play Booster Expected Market Value BotBox]]/tbl_MTG_Set[[#This Row],[Play Booster Sealed Market Value BotBox]]</f>
        <v/>
      </c>
      <c r="BN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" s="10">
        <f>tbl_MTG_Set[[#This Row],[Play Singles CardMarket Profit BotBox]]/tbl_MTG_Set[[#This Row],[Play Booster Cost]]</f>
        <v/>
      </c>
      <c r="BP19" s="10">
        <f>tbl_MTG_Set[[#This Row],[Play Singles CardMarket Profit BotBox]]&gt;0</f>
        <v/>
      </c>
      <c r="BQ19" s="10" t="n"/>
      <c r="BR19" s="10" t="n"/>
      <c r="BS19" s="10" t="n"/>
      <c r="BT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" s="19">
        <f>tbl_MTG_Set[[#This Row],[Collector Singles CardMarket Profit MTG Stocks]]/tbl_MTG_Set[[#This Row],[Collector Booster Cost]]</f>
        <v/>
      </c>
      <c r="BW19" s="10">
        <f>tbl_MTG_Set[[#This Row],[Collector Singles CardMarket Profit MTG Stocks]]&gt;0</f>
        <v/>
      </c>
      <c r="BX19" s="10" t="n"/>
      <c r="BY19" s="10" t="n"/>
      <c r="BZ19" s="10">
        <f>tbl_MTG_Set[[#This Row],[Collector Booster Sell Price CardMarket]]*tbl_MTG_Set[[#This Row],[Collector Booster Expected Market Value BotBox]]/tbl_MTG_Set[[#This Row],[Collector Booster Sealed Market Value BotBox]]</f>
        <v/>
      </c>
      <c r="CA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" s="10">
        <f>tbl_MTG_Set[[#This Row],[Collector Singles CardMarket Profit BotBox]]/tbl_MTG_Set[[#This Row],[Collector Booster Cost]]</f>
        <v/>
      </c>
      <c r="CC19" s="10">
        <f>tbl_MTG_Set[[#This Row],[Collector Singles CardMarket Profit BotBox]]&gt;0</f>
        <v/>
      </c>
      <c r="CD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" hidden="1" s="6">
      <c r="A20" t="n">
        <v>19</v>
      </c>
      <c r="B20" t="inlineStr">
        <is>
          <t>Marvel Legends Series Inserts LMAR</t>
        </is>
      </c>
      <c r="C20" t="n">
        <v>4</v>
      </c>
      <c r="D20" s="3" t="n">
        <v>45930</v>
      </c>
      <c r="E20" t="inlineStr">
        <is>
          <t>Universes Beyond</t>
        </is>
      </c>
      <c r="F20" t="inlineStr">
        <is>
          <t>en es fr de it pt ja ko ru 汉语 漢語</t>
        </is>
      </c>
      <c r="G20" t="n">
        <v>20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AG20" s="10" t="n"/>
      <c r="AH20" s="10" t="n"/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" s="10" t="n"/>
      <c r="AS20" s="10" t="n"/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1">
        <f>tbl_MTG_Set[[#This Row],[Play Booster Sell Price CardMarket]]*tbl_MTG_Set[[#This Row],[Play Booster Expected Market Value MTG Stocks]]/tbl_MTG_Set[[#This Row],[Play Booster Sealed Market Value MTG Stocks]]</f>
        <v/>
      </c>
      <c r="BG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" s="11">
        <f>tbl_MTG_Set[[#This Row],[Play Singles CardMarket Profit MTG Stocks]]/tbl_MTG_Set[[#This Row],[Play Booster Cost]]</f>
        <v/>
      </c>
      <c r="BI20" s="11">
        <f>tbl_MTG_Set[[#This Row],[Play Singles CardMarket Profit MTG Stocks]]&gt;0</f>
        <v/>
      </c>
      <c r="BM20" s="10">
        <f>tbl_MTG_Set[[#This Row],[Play Booster Sell Price CardMarket]]*tbl_MTG_Set[[#This Row],[Play Booster Expected Market Value BotBox]]/tbl_MTG_Set[[#This Row],[Play Booster Sealed Market Value BotBox]]</f>
        <v/>
      </c>
      <c r="BN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" s="10">
        <f>tbl_MTG_Set[[#This Row],[Play Singles CardMarket Profit BotBox]]/tbl_MTG_Set[[#This Row],[Play Booster Cost]]</f>
        <v/>
      </c>
      <c r="BP20" s="10">
        <f>tbl_MTG_Set[[#This Row],[Play Singles CardMarket Profit BotBox]]&gt;0</f>
        <v/>
      </c>
      <c r="BQ20" s="10" t="n"/>
      <c r="BR20" s="10" t="n"/>
      <c r="BS20" s="10" t="n"/>
      <c r="BT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" s="19">
        <f>tbl_MTG_Set[[#This Row],[Collector Singles CardMarket Profit MTG Stocks]]/tbl_MTG_Set[[#This Row],[Collector Booster Cost]]</f>
        <v/>
      </c>
      <c r="BW20" s="10">
        <f>tbl_MTG_Set[[#This Row],[Collector Singles CardMarket Profit MTG Stocks]]&gt;0</f>
        <v/>
      </c>
      <c r="BX20" s="10" t="n"/>
      <c r="BY20" s="10" t="n"/>
      <c r="BZ20" s="10">
        <f>tbl_MTG_Set[[#This Row],[Collector Booster Sell Price CardMarket]]*tbl_MTG_Set[[#This Row],[Collector Booster Expected Market Value BotBox]]/tbl_MTG_Set[[#This Row],[Collector Booster Sealed Market Value BotBox]]</f>
        <v/>
      </c>
      <c r="CA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" s="10">
        <f>tbl_MTG_Set[[#This Row],[Collector Singles CardMarket Profit BotBox]]/tbl_MTG_Set[[#This Row],[Collector Booster Cost]]</f>
        <v/>
      </c>
      <c r="CC20" s="10">
        <f>tbl_MTG_Set[[#This Row],[Collector Singles CardMarket Profit BotBox]]&gt;0</f>
        <v/>
      </c>
      <c r="CD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" hidden="1" s="6">
      <c r="A21" t="n">
        <v>21</v>
      </c>
      <c r="B21" t="inlineStr">
        <is>
          <t>Marvel's Spider-Man Promos PSPM</t>
        </is>
      </c>
      <c r="C21" t="n">
        <v>68</v>
      </c>
      <c r="D21" s="3" t="n">
        <v>45926</v>
      </c>
      <c r="E21" t="inlineStr">
        <is>
          <t>Universes Beyond</t>
        </is>
      </c>
      <c r="F21" t="inlineStr">
        <is>
          <t>en es fr de it pt ja ko ru 汉语 漢語</t>
        </is>
      </c>
      <c r="G21" t="n">
        <v>22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AG21" s="10" t="n"/>
      <c r="AH21" s="10" t="n"/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" s="10" t="n"/>
      <c r="AS21" s="10" t="n"/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1">
        <f>tbl_MTG_Set[[#This Row],[Play Booster Sell Price CardMarket]]*tbl_MTG_Set[[#This Row],[Play Booster Expected Market Value MTG Stocks]]/tbl_MTG_Set[[#This Row],[Play Booster Sealed Market Value MTG Stocks]]</f>
        <v/>
      </c>
      <c r="BG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" s="11">
        <f>tbl_MTG_Set[[#This Row],[Play Singles CardMarket Profit MTG Stocks]]/tbl_MTG_Set[[#This Row],[Play Booster Cost]]</f>
        <v/>
      </c>
      <c r="BI21" s="11">
        <f>tbl_MTG_Set[[#This Row],[Play Singles CardMarket Profit MTG Stocks]]&gt;0</f>
        <v/>
      </c>
      <c r="BM21" s="10">
        <f>tbl_MTG_Set[[#This Row],[Play Booster Sell Price CardMarket]]*tbl_MTG_Set[[#This Row],[Play Booster Expected Market Value BotBox]]/tbl_MTG_Set[[#This Row],[Play Booster Sealed Market Value BotBox]]</f>
        <v/>
      </c>
      <c r="BN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" s="10">
        <f>tbl_MTG_Set[[#This Row],[Play Singles CardMarket Profit BotBox]]/tbl_MTG_Set[[#This Row],[Play Booster Cost]]</f>
        <v/>
      </c>
      <c r="BP21" s="10">
        <f>tbl_MTG_Set[[#This Row],[Play Singles CardMarket Profit BotBox]]&gt;0</f>
        <v/>
      </c>
      <c r="BQ21" s="10" t="n"/>
      <c r="BR21" s="10" t="n"/>
      <c r="BS21" s="10" t="n"/>
      <c r="BT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" s="19">
        <f>tbl_MTG_Set[[#This Row],[Collector Singles CardMarket Profit MTG Stocks]]/tbl_MTG_Set[[#This Row],[Collector Booster Cost]]</f>
        <v/>
      </c>
      <c r="BW21" s="10">
        <f>tbl_MTG_Set[[#This Row],[Collector Singles CardMarket Profit MTG Stocks]]&gt;0</f>
        <v/>
      </c>
      <c r="BX21" s="10" t="n"/>
      <c r="BY21" s="10" t="n"/>
      <c r="BZ21" s="10">
        <f>tbl_MTG_Set[[#This Row],[Collector Booster Sell Price CardMarket]]*tbl_MTG_Set[[#This Row],[Collector Booster Expected Market Value BotBox]]/tbl_MTG_Set[[#This Row],[Collector Booster Sealed Market Value BotBox]]</f>
        <v/>
      </c>
      <c r="CA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" s="10">
        <f>tbl_MTG_Set[[#This Row],[Collector Singles CardMarket Profit BotBox]]/tbl_MTG_Set[[#This Row],[Collector Booster Cost]]</f>
        <v/>
      </c>
      <c r="CC21" s="10">
        <f>tbl_MTG_Set[[#This Row],[Collector Singles CardMarket Profit BotBox]]&gt;0</f>
        <v/>
      </c>
      <c r="CD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" hidden="1" s="6">
      <c r="A22" t="n">
        <v>22</v>
      </c>
      <c r="B22" t="inlineStr">
        <is>
          <t>Marvel's Spider-Man Tokens TSPM</t>
        </is>
      </c>
      <c r="C22" t="n">
        <v>7</v>
      </c>
      <c r="D22" s="3" t="n">
        <v>45926</v>
      </c>
      <c r="E22" t="inlineStr">
        <is>
          <t>Universes Beyond</t>
        </is>
      </c>
      <c r="F22" t="inlineStr">
        <is>
          <t>en es fr de it pt ja ko ru 汉语 漢語</t>
        </is>
      </c>
      <c r="G22" t="n">
        <v>23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AG22" s="10" t="n"/>
      <c r="AH22" s="10" t="n"/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" s="10" t="n"/>
      <c r="AS22" s="10" t="n"/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0" t="n"/>
      <c r="BF22" s="11">
        <f>tbl_MTG_Set[[#This Row],[Play Booster Sell Price CardMarket]]*tbl_MTG_Set[[#This Row],[Play Booster Expected Market Value MTG Stocks]]/tbl_MTG_Set[[#This Row],[Play Booster Sealed Market Value MTG Stocks]]</f>
        <v/>
      </c>
      <c r="BG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" s="11">
        <f>tbl_MTG_Set[[#This Row],[Play Singles CardMarket Profit MTG Stocks]]/tbl_MTG_Set[[#This Row],[Play Booster Cost]]</f>
        <v/>
      </c>
      <c r="BI22" s="11">
        <f>tbl_MTG_Set[[#This Row],[Play Singles CardMarket Profit MTG Stocks]]&gt;0</f>
        <v/>
      </c>
      <c r="BM22" s="10">
        <f>tbl_MTG_Set[[#This Row],[Play Booster Sell Price CardMarket]]*tbl_MTG_Set[[#This Row],[Play Booster Expected Market Value BotBox]]/tbl_MTG_Set[[#This Row],[Play Booster Sealed Market Value BotBox]]</f>
        <v/>
      </c>
      <c r="BN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" s="10">
        <f>tbl_MTG_Set[[#This Row],[Play Singles CardMarket Profit BotBox]]/tbl_MTG_Set[[#This Row],[Play Booster Cost]]</f>
        <v/>
      </c>
      <c r="BP22" s="10">
        <f>tbl_MTG_Set[[#This Row],[Play Singles CardMarket Profit BotBox]]&gt;0</f>
        <v/>
      </c>
      <c r="BQ22" s="10" t="n"/>
      <c r="BR22" s="10" t="n"/>
      <c r="BS22" s="10" t="n"/>
      <c r="BT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" s="19">
        <f>tbl_MTG_Set[[#This Row],[Collector Singles CardMarket Profit MTG Stocks]]/tbl_MTG_Set[[#This Row],[Collector Booster Cost]]</f>
        <v/>
      </c>
      <c r="BW22" s="10">
        <f>tbl_MTG_Set[[#This Row],[Collector Singles CardMarket Profit MTG Stocks]]&gt;0</f>
        <v/>
      </c>
      <c r="BX22" s="10" t="n"/>
      <c r="BY22" s="10" t="n"/>
      <c r="BZ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" s="10">
        <f>tbl_MTG_Set[[#This Row],[Collector Singles CardMarket Profit BotBox]]/tbl_MTG_Set[[#This Row],[Collector Booster Cost]]</f>
        <v/>
      </c>
      <c r="CC22" s="10">
        <f>tbl_MTG_Set[[#This Row],[Collector Singles CardMarket Profit BotBox]]&gt;0</f>
        <v/>
      </c>
      <c r="CD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" hidden="1" s="6">
      <c r="A23" t="n">
        <v>23</v>
      </c>
      <c r="B23" t="inlineStr">
        <is>
          <t>Marvel's Spider-Man Eternal SPE</t>
        </is>
      </c>
      <c r="C23" t="n">
        <v>26</v>
      </c>
      <c r="D23" s="3" t="n">
        <v>45926</v>
      </c>
      <c r="E23" t="inlineStr">
        <is>
          <t>Universes Beyond</t>
        </is>
      </c>
      <c r="F23" t="inlineStr">
        <is>
          <t>en es fr de it pt ja ko ru 汉语 漢語</t>
        </is>
      </c>
      <c r="G23" t="n">
        <v>24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AG23" s="10" t="n"/>
      <c r="AH23" s="10" t="n"/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" s="10" t="n"/>
      <c r="AS23" s="10" t="n"/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1">
        <f>tbl_MTG_Set[[#This Row],[Play Booster Sell Price CardMarket]]*tbl_MTG_Set[[#This Row],[Play Booster Expected Market Value MTG Stocks]]/tbl_MTG_Set[[#This Row],[Play Booster Sealed Market Value MTG Stocks]]</f>
        <v/>
      </c>
      <c r="BG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" s="11">
        <f>tbl_MTG_Set[[#This Row],[Play Singles CardMarket Profit MTG Stocks]]/tbl_MTG_Set[[#This Row],[Play Booster Cost]]</f>
        <v/>
      </c>
      <c r="BI23" s="11">
        <f>tbl_MTG_Set[[#This Row],[Play Singles CardMarket Profit MTG Stocks]]&gt;0</f>
        <v/>
      </c>
      <c r="BM23" s="10">
        <f>tbl_MTG_Set[[#This Row],[Play Booster Sell Price CardMarket]]*tbl_MTG_Set[[#This Row],[Play Booster Expected Market Value BotBox]]/tbl_MTG_Set[[#This Row],[Play Booster Sealed Market Value BotBox]]</f>
        <v/>
      </c>
      <c r="BN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" s="10">
        <f>tbl_MTG_Set[[#This Row],[Play Singles CardMarket Profit BotBox]]/tbl_MTG_Set[[#This Row],[Play Booster Cost]]</f>
        <v/>
      </c>
      <c r="BP23" s="10">
        <f>tbl_MTG_Set[[#This Row],[Play Singles CardMarket Profit BotBox]]&gt;0</f>
        <v/>
      </c>
      <c r="BQ23" s="10" t="n"/>
      <c r="BR23" s="10" t="n"/>
      <c r="BS23" s="10" t="n"/>
      <c r="BT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" s="19">
        <f>tbl_MTG_Set[[#This Row],[Collector Singles CardMarket Profit MTG Stocks]]/tbl_MTG_Set[[#This Row],[Collector Booster Cost]]</f>
        <v/>
      </c>
      <c r="BW23" s="10">
        <f>tbl_MTG_Set[[#This Row],[Collector Singles CardMarket Profit MTG Stocks]]&gt;0</f>
        <v/>
      </c>
      <c r="BX23" s="10" t="n"/>
      <c r="BY23" s="10" t="n"/>
      <c r="BZ23" s="10">
        <f>tbl_MTG_Set[[#This Row],[Collector Booster Sell Price CardMarket]]*tbl_MTG_Set[[#This Row],[Collector Booster Expected Market Value BotBox]]/tbl_MTG_Set[[#This Row],[Collector Booster Sealed Market Value BotBox]]</f>
        <v/>
      </c>
      <c r="CA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" s="10">
        <f>tbl_MTG_Set[[#This Row],[Collector Singles CardMarket Profit BotBox]]/tbl_MTG_Set[[#This Row],[Collector Booster Cost]]</f>
        <v/>
      </c>
      <c r="CC23" s="10">
        <f>tbl_MTG_Set[[#This Row],[Collector Singles CardMarket Profit BotBox]]&gt;0</f>
        <v/>
      </c>
      <c r="CD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" hidden="1" s="6">
      <c r="A24" t="n">
        <v>24</v>
      </c>
      <c r="B24" t="inlineStr">
        <is>
          <t>Through the Omenpaths OM1</t>
        </is>
      </c>
      <c r="C24" t="n">
        <v>189</v>
      </c>
      <c r="D24" s="3" t="n">
        <v>45923</v>
      </c>
      <c r="F24" t="inlineStr">
        <is>
          <t>en es fr de it pt ja ko ru 汉语 漢語</t>
        </is>
      </c>
      <c r="G24" t="n">
        <v>25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AG24" s="10" t="n"/>
      <c r="AH24" s="10" t="n"/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" s="10" t="n"/>
      <c r="AS24" s="10" t="n"/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1">
        <f>tbl_MTG_Set[[#This Row],[Play Booster Sell Price CardMarket]]*tbl_MTG_Set[[#This Row],[Play Booster Expected Market Value MTG Stocks]]/tbl_MTG_Set[[#This Row],[Play Booster Sealed Market Value MTG Stocks]]</f>
        <v/>
      </c>
      <c r="BG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" s="11">
        <f>tbl_MTG_Set[[#This Row],[Play Singles CardMarket Profit MTG Stocks]]/tbl_MTG_Set[[#This Row],[Play Booster Cost]]</f>
        <v/>
      </c>
      <c r="BI24" s="11">
        <f>tbl_MTG_Set[[#This Row],[Play Singles CardMarket Profit MTG Stocks]]&gt;0</f>
        <v/>
      </c>
      <c r="BM24" s="10">
        <f>tbl_MTG_Set[[#This Row],[Play Booster Sell Price CardMarket]]*tbl_MTG_Set[[#This Row],[Play Booster Expected Market Value BotBox]]/tbl_MTG_Set[[#This Row],[Play Booster Sealed Market Value BotBox]]</f>
        <v/>
      </c>
      <c r="BN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" s="10">
        <f>tbl_MTG_Set[[#This Row],[Play Singles CardMarket Profit BotBox]]/tbl_MTG_Set[[#This Row],[Play Booster Cost]]</f>
        <v/>
      </c>
      <c r="BP24" s="10">
        <f>tbl_MTG_Set[[#This Row],[Play Singles CardMarket Profit BotBox]]&gt;0</f>
        <v/>
      </c>
      <c r="BQ24" s="10" t="n"/>
      <c r="BR24" s="10" t="n"/>
      <c r="BS24" s="10" t="n"/>
      <c r="BT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" s="19">
        <f>tbl_MTG_Set[[#This Row],[Collector Singles CardMarket Profit MTG Stocks]]/tbl_MTG_Set[[#This Row],[Collector Booster Cost]]</f>
        <v/>
      </c>
      <c r="BW24" s="10">
        <f>tbl_MTG_Set[[#This Row],[Collector Singles CardMarket Profit MTG Stocks]]&gt;0</f>
        <v/>
      </c>
      <c r="BX24" s="10" t="n"/>
      <c r="BY24" s="10" t="n"/>
      <c r="BZ24" s="10">
        <f>tbl_MTG_Set[[#This Row],[Collector Booster Sell Price CardMarket]]*tbl_MTG_Set[[#This Row],[Collector Booster Expected Market Value BotBox]]/tbl_MTG_Set[[#This Row],[Collector Booster Sealed Market Value BotBox]]</f>
        <v/>
      </c>
      <c r="CA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" s="10">
        <f>tbl_MTG_Set[[#This Row],[Collector Singles CardMarket Profit BotBox]]/tbl_MTG_Set[[#This Row],[Collector Booster Cost]]</f>
        <v/>
      </c>
      <c r="CC24" s="10">
        <f>tbl_MTG_Set[[#This Row],[Collector Singles CardMarket Profit BotBox]]&gt;0</f>
        <v/>
      </c>
      <c r="CD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" hidden="1" s="6">
      <c r="A25" t="n">
        <v>25</v>
      </c>
      <c r="B25" t="inlineStr">
        <is>
          <t>Arena Anthology 4 AA4</t>
        </is>
      </c>
      <c r="C25" t="n">
        <v>28</v>
      </c>
      <c r="D25" s="3" t="n">
        <v>45923</v>
      </c>
      <c r="F25" t="inlineStr">
        <is>
          <t>en es fr de it pt ja ko ru 汉语 漢語</t>
        </is>
      </c>
      <c r="G25" t="n">
        <v>26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AG25" s="10" t="n"/>
      <c r="AH25" s="10" t="n"/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" s="10" t="n"/>
      <c r="AS25" s="10" t="n"/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0" t="n"/>
      <c r="BF25" s="11">
        <f>tbl_MTG_Set[[#This Row],[Play Booster Sell Price CardMarket]]*tbl_MTG_Set[[#This Row],[Play Booster Expected Market Value MTG Stocks]]/tbl_MTG_Set[[#This Row],[Play Booster Sealed Market Value MTG Stocks]]</f>
        <v/>
      </c>
      <c r="BG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" s="11">
        <f>tbl_MTG_Set[[#This Row],[Play Singles CardMarket Profit MTG Stocks]]/tbl_MTG_Set[[#This Row],[Play Booster Cost]]</f>
        <v/>
      </c>
      <c r="BI25" s="11">
        <f>tbl_MTG_Set[[#This Row],[Play Singles CardMarket Profit MTG Stocks]]&gt;0</f>
        <v/>
      </c>
      <c r="BM25" s="10">
        <f>tbl_MTG_Set[[#This Row],[Play Booster Sell Price CardMarket]]*tbl_MTG_Set[[#This Row],[Play Booster Expected Market Value BotBox]]/tbl_MTG_Set[[#This Row],[Play Booster Sealed Market Value BotBox]]</f>
        <v/>
      </c>
      <c r="BN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" s="10">
        <f>tbl_MTG_Set[[#This Row],[Play Singles CardMarket Profit BotBox]]/tbl_MTG_Set[[#This Row],[Play Booster Cost]]</f>
        <v/>
      </c>
      <c r="BP25" s="10">
        <f>tbl_MTG_Set[[#This Row],[Play Singles CardMarket Profit BotBox]]&gt;0</f>
        <v/>
      </c>
      <c r="BQ25" s="10" t="n"/>
      <c r="BR25" s="10" t="n"/>
      <c r="BS25" s="10" t="n"/>
      <c r="BT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" s="19">
        <f>tbl_MTG_Set[[#This Row],[Collector Singles CardMarket Profit MTG Stocks]]/tbl_MTG_Set[[#This Row],[Collector Booster Cost]]</f>
        <v/>
      </c>
      <c r="BW25" s="10">
        <f>tbl_MTG_Set[[#This Row],[Collector Singles CardMarket Profit MTG Stocks]]&gt;0</f>
        <v/>
      </c>
      <c r="BX25" s="10" t="n"/>
      <c r="BY25" s="10" t="n"/>
      <c r="BZ25" s="10">
        <f>tbl_MTG_Set[[#This Row],[Collector Booster Sell Price CardMarket]]*tbl_MTG_Set[[#This Row],[Collector Booster Expected Market Value BotBox]]/tbl_MTG_Set[[#This Row],[Collector Booster Sealed Market Value BotBox]]</f>
        <v/>
      </c>
      <c r="CA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" s="10">
        <f>tbl_MTG_Set[[#This Row],[Collector Singles CardMarket Profit BotBox]]/tbl_MTG_Set[[#This Row],[Collector Booster Cost]]</f>
        <v/>
      </c>
      <c r="CC25" s="10">
        <f>tbl_MTG_Set[[#This Row],[Collector Singles CardMarket Profit BotBox]]&gt;0</f>
        <v/>
      </c>
      <c r="CD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" hidden="1" s="6">
      <c r="A26" t="n">
        <v>26</v>
      </c>
      <c r="B26" t="inlineStr">
        <is>
          <t>Arena Anthology 3 AA3</t>
        </is>
      </c>
      <c r="C26" t="n">
        <v>25</v>
      </c>
      <c r="D26" s="3" t="n">
        <v>45923</v>
      </c>
      <c r="F26" t="inlineStr">
        <is>
          <t>en es fr de it pt ja ko ru 汉语 漢語</t>
        </is>
      </c>
      <c r="G26" t="n">
        <v>27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AG26" s="10" t="n"/>
      <c r="AH26" s="10" t="n"/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" s="10" t="n"/>
      <c r="AS26" s="10" t="n"/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0" t="n"/>
      <c r="BF26" s="11">
        <f>tbl_MTG_Set[[#This Row],[Play Booster Sell Price CardMarket]]*tbl_MTG_Set[[#This Row],[Play Booster Expected Market Value MTG Stocks]]/tbl_MTG_Set[[#This Row],[Play Booster Sealed Market Value MTG Stocks]]</f>
        <v/>
      </c>
      <c r="BG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" s="11">
        <f>tbl_MTG_Set[[#This Row],[Play Singles CardMarket Profit MTG Stocks]]/tbl_MTG_Set[[#This Row],[Play Booster Cost]]</f>
        <v/>
      </c>
      <c r="BI26" s="11">
        <f>tbl_MTG_Set[[#This Row],[Play Singles CardMarket Profit MTG Stocks]]&gt;0</f>
        <v/>
      </c>
      <c r="BM26" s="10">
        <f>tbl_MTG_Set[[#This Row],[Play Booster Sell Price CardMarket]]*tbl_MTG_Set[[#This Row],[Play Booster Expected Market Value BotBox]]/tbl_MTG_Set[[#This Row],[Play Booster Sealed Market Value BotBox]]</f>
        <v/>
      </c>
      <c r="BN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" s="10">
        <f>tbl_MTG_Set[[#This Row],[Play Singles CardMarket Profit BotBox]]/tbl_MTG_Set[[#This Row],[Play Booster Cost]]</f>
        <v/>
      </c>
      <c r="BP26" s="10">
        <f>tbl_MTG_Set[[#This Row],[Play Singles CardMarket Profit BotBox]]&gt;0</f>
        <v/>
      </c>
      <c r="BQ26" s="10" t="n"/>
      <c r="BR26" s="10" t="n"/>
      <c r="BS26" s="10" t="n"/>
      <c r="BT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" s="19">
        <f>tbl_MTG_Set[[#This Row],[Collector Singles CardMarket Profit MTG Stocks]]/tbl_MTG_Set[[#This Row],[Collector Booster Cost]]</f>
        <v/>
      </c>
      <c r="BW26" s="10">
        <f>tbl_MTG_Set[[#This Row],[Collector Singles CardMarket Profit MTG Stocks]]&gt;0</f>
        <v/>
      </c>
      <c r="BX26" s="10" t="n"/>
      <c r="BY26" s="10" t="n"/>
      <c r="BZ26" s="10">
        <f>tbl_MTG_Set[[#This Row],[Collector Booster Sell Price CardMarket]]*tbl_MTG_Set[[#This Row],[Collector Booster Expected Market Value BotBox]]/tbl_MTG_Set[[#This Row],[Collector Booster Sealed Market Value BotBox]]</f>
        <v/>
      </c>
      <c r="CA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" s="10">
        <f>tbl_MTG_Set[[#This Row],[Collector Singles CardMarket Profit BotBox]]/tbl_MTG_Set[[#This Row],[Collector Booster Cost]]</f>
        <v/>
      </c>
      <c r="CC26" s="10">
        <f>tbl_MTG_Set[[#This Row],[Collector Singles CardMarket Profit BotBox]]&gt;0</f>
        <v/>
      </c>
      <c r="CD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" hidden="1" s="6">
      <c r="A27" t="n">
        <v>27</v>
      </c>
      <c r="B27" t="inlineStr">
        <is>
          <t>2023 Heroes of the Realm PH23</t>
        </is>
      </c>
      <c r="C27" t="n">
        <v>1</v>
      </c>
      <c r="D27" s="3" t="n">
        <v>45893</v>
      </c>
      <c r="F27" t="inlineStr">
        <is>
          <t>en es fr de it pt ja ko ru 汉语 漢語</t>
        </is>
      </c>
      <c r="G27" t="n">
        <v>28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AG27" s="10" t="n"/>
      <c r="AH27" s="10" t="n"/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" s="10" t="n"/>
      <c r="AS27" s="10" t="n"/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0" t="n"/>
      <c r="BF27" s="11">
        <f>tbl_MTG_Set[[#This Row],[Play Booster Sell Price CardMarket]]*tbl_MTG_Set[[#This Row],[Play Booster Expected Market Value MTG Stocks]]/tbl_MTG_Set[[#This Row],[Play Booster Sealed Market Value MTG Stocks]]</f>
        <v/>
      </c>
      <c r="BG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" s="11">
        <f>tbl_MTG_Set[[#This Row],[Play Singles CardMarket Profit MTG Stocks]]/tbl_MTG_Set[[#This Row],[Play Booster Cost]]</f>
        <v/>
      </c>
      <c r="BI27" s="11">
        <f>tbl_MTG_Set[[#This Row],[Play Singles CardMarket Profit MTG Stocks]]&gt;0</f>
        <v/>
      </c>
      <c r="BM27" s="10">
        <f>tbl_MTG_Set[[#This Row],[Play Booster Sell Price CardMarket]]*tbl_MTG_Set[[#This Row],[Play Booster Expected Market Value BotBox]]/tbl_MTG_Set[[#This Row],[Play Booster Sealed Market Value BotBox]]</f>
        <v/>
      </c>
      <c r="BN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" s="10">
        <f>tbl_MTG_Set[[#This Row],[Play Singles CardMarket Profit BotBox]]/tbl_MTG_Set[[#This Row],[Play Booster Cost]]</f>
        <v/>
      </c>
      <c r="BP27" s="10">
        <f>tbl_MTG_Set[[#This Row],[Play Singles CardMarket Profit BotBox]]&gt;0</f>
        <v/>
      </c>
      <c r="BQ27" s="10" t="n"/>
      <c r="BR27" s="10" t="n"/>
      <c r="BS27" s="10" t="n"/>
      <c r="BT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" s="19">
        <f>tbl_MTG_Set[[#This Row],[Collector Singles CardMarket Profit MTG Stocks]]/tbl_MTG_Set[[#This Row],[Collector Booster Cost]]</f>
        <v/>
      </c>
      <c r="BW27" s="10">
        <f>tbl_MTG_Set[[#This Row],[Collector Singles CardMarket Profit MTG Stocks]]&gt;0</f>
        <v/>
      </c>
      <c r="BX27" s="10" t="n"/>
      <c r="BY27" s="10" t="n"/>
      <c r="BZ27" s="10">
        <f>tbl_MTG_Set[[#This Row],[Collector Booster Sell Price CardMarket]]*tbl_MTG_Set[[#This Row],[Collector Booster Expected Market Value BotBox]]/tbl_MTG_Set[[#This Row],[Collector Booster Sealed Market Value BotBox]]</f>
        <v/>
      </c>
      <c r="CA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" s="10">
        <f>tbl_MTG_Set[[#This Row],[Collector Singles CardMarket Profit BotBox]]/tbl_MTG_Set[[#This Row],[Collector Booster Cost]]</f>
        <v/>
      </c>
      <c r="CC27" s="10">
        <f>tbl_MTG_Set[[#This Row],[Collector Singles CardMarket Profit BotBox]]&gt;0</f>
        <v/>
      </c>
      <c r="CD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" hidden="1" s="6">
      <c r="A28" t="n">
        <v>28</v>
      </c>
      <c r="B28" t="inlineStr">
        <is>
          <t>Arena Anthology 2 AA2</t>
        </is>
      </c>
      <c r="C28" t="n">
        <v>25</v>
      </c>
      <c r="D28" s="3" t="n">
        <v>45888</v>
      </c>
      <c r="F28" t="inlineStr">
        <is>
          <t>en es fr de it pt ja ko ru 汉语 漢語</t>
        </is>
      </c>
      <c r="G28" t="n">
        <v>29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AG28" s="10" t="n"/>
      <c r="AH28" s="10" t="n"/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" s="10" t="n"/>
      <c r="AS28" s="10" t="n"/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0" t="n"/>
      <c r="BF28" s="11">
        <f>tbl_MTG_Set[[#This Row],[Play Booster Sell Price CardMarket]]*tbl_MTG_Set[[#This Row],[Play Booster Expected Market Value MTG Stocks]]/tbl_MTG_Set[[#This Row],[Play Booster Sealed Market Value MTG Stocks]]</f>
        <v/>
      </c>
      <c r="BG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" s="11">
        <f>tbl_MTG_Set[[#This Row],[Play Singles CardMarket Profit MTG Stocks]]/tbl_MTG_Set[[#This Row],[Play Booster Cost]]</f>
        <v/>
      </c>
      <c r="BI28" s="11">
        <f>tbl_MTG_Set[[#This Row],[Play Singles CardMarket Profit MTG Stocks]]&gt;0</f>
        <v/>
      </c>
      <c r="BM28" s="10">
        <f>tbl_MTG_Set[[#This Row],[Play Booster Sell Price CardMarket]]*tbl_MTG_Set[[#This Row],[Play Booster Expected Market Value BotBox]]/tbl_MTG_Set[[#This Row],[Play Booster Sealed Market Value BotBox]]</f>
        <v/>
      </c>
      <c r="BN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" s="10">
        <f>tbl_MTG_Set[[#This Row],[Play Singles CardMarket Profit BotBox]]/tbl_MTG_Set[[#This Row],[Play Booster Cost]]</f>
        <v/>
      </c>
      <c r="BP28" s="10">
        <f>tbl_MTG_Set[[#This Row],[Play Singles CardMarket Profit BotBox]]&gt;0</f>
        <v/>
      </c>
      <c r="BQ28" s="10" t="n"/>
      <c r="BR28" s="10" t="n"/>
      <c r="BS28" s="10" t="n"/>
      <c r="BT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" s="19">
        <f>tbl_MTG_Set[[#This Row],[Collector Singles CardMarket Profit MTG Stocks]]/tbl_MTG_Set[[#This Row],[Collector Booster Cost]]</f>
        <v/>
      </c>
      <c r="BW28" s="10">
        <f>tbl_MTG_Set[[#This Row],[Collector Singles CardMarket Profit MTG Stocks]]&gt;0</f>
        <v/>
      </c>
      <c r="BX28" s="10" t="n"/>
      <c r="BY28" s="10" t="n"/>
      <c r="BZ28" s="10">
        <f>tbl_MTG_Set[[#This Row],[Collector Booster Sell Price CardMarket]]*tbl_MTG_Set[[#This Row],[Collector Booster Expected Market Value BotBox]]/tbl_MTG_Set[[#This Row],[Collector Booster Sealed Market Value BotBox]]</f>
        <v/>
      </c>
      <c r="CA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" s="10">
        <f>tbl_MTG_Set[[#This Row],[Collector Singles CardMarket Profit BotBox]]/tbl_MTG_Set[[#This Row],[Collector Booster Cost]]</f>
        <v/>
      </c>
      <c r="CC28" s="10">
        <f>tbl_MTG_Set[[#This Row],[Collector Singles CardMarket Profit BotBox]]&gt;0</f>
        <v/>
      </c>
      <c r="CD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" hidden="1" s="6">
      <c r="A29" t="n">
        <v>29</v>
      </c>
      <c r="B29" t="inlineStr">
        <is>
          <t>Arena Anthology 1 AA1</t>
        </is>
      </c>
      <c r="C29" t="n">
        <v>26</v>
      </c>
      <c r="D29" s="3" t="n">
        <v>45888</v>
      </c>
      <c r="F29" t="inlineStr">
        <is>
          <t>en es fr de it pt ja ko ru 汉语 漢語</t>
        </is>
      </c>
      <c r="G29" t="n">
        <v>30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AG29" s="10" t="n"/>
      <c r="AH29" s="10" t="n"/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" s="10" t="n"/>
      <c r="AS29" s="10" t="n"/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1">
        <f>tbl_MTG_Set[[#This Row],[Play Booster Sell Price CardMarket]]*tbl_MTG_Set[[#This Row],[Play Booster Expected Market Value MTG Stocks]]/tbl_MTG_Set[[#This Row],[Play Booster Sealed Market Value MTG Stocks]]</f>
        <v/>
      </c>
      <c r="BG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" s="11">
        <f>tbl_MTG_Set[[#This Row],[Play Singles CardMarket Profit MTG Stocks]]/tbl_MTG_Set[[#This Row],[Play Booster Cost]]</f>
        <v/>
      </c>
      <c r="BI29" s="11">
        <f>tbl_MTG_Set[[#This Row],[Play Singles CardMarket Profit MTG Stocks]]&gt;0</f>
        <v/>
      </c>
      <c r="BM29" s="10">
        <f>tbl_MTG_Set[[#This Row],[Play Booster Sell Price CardMarket]]*tbl_MTG_Set[[#This Row],[Play Booster Expected Market Value BotBox]]/tbl_MTG_Set[[#This Row],[Play Booster Sealed Market Value BotBox]]</f>
        <v/>
      </c>
      <c r="BN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" s="10">
        <f>tbl_MTG_Set[[#This Row],[Play Singles CardMarket Profit BotBox]]/tbl_MTG_Set[[#This Row],[Play Booster Cost]]</f>
        <v/>
      </c>
      <c r="BP29" s="10">
        <f>tbl_MTG_Set[[#This Row],[Play Singles CardMarket Profit BotBox]]&gt;0</f>
        <v/>
      </c>
      <c r="BQ29" s="10" t="n"/>
      <c r="BR29" s="10" t="n"/>
      <c r="BS29" s="10" t="n"/>
      <c r="BT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" s="19">
        <f>tbl_MTG_Set[[#This Row],[Collector Singles CardMarket Profit MTG Stocks]]/tbl_MTG_Set[[#This Row],[Collector Booster Cost]]</f>
        <v/>
      </c>
      <c r="BW29" s="10">
        <f>tbl_MTG_Set[[#This Row],[Collector Singles CardMarket Profit MTG Stocks]]&gt;0</f>
        <v/>
      </c>
      <c r="BX29" s="10" t="n"/>
      <c r="BY29" s="10" t="n"/>
      <c r="BZ29" s="10">
        <f>tbl_MTG_Set[[#This Row],[Collector Booster Sell Price CardMarket]]*tbl_MTG_Set[[#This Row],[Collector Booster Expected Market Value BotBox]]/tbl_MTG_Set[[#This Row],[Collector Booster Sealed Market Value BotBox]]</f>
        <v/>
      </c>
      <c r="CA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" s="10">
        <f>tbl_MTG_Set[[#This Row],[Collector Singles CardMarket Profit BotBox]]/tbl_MTG_Set[[#This Row],[Collector Booster Cost]]</f>
        <v/>
      </c>
      <c r="CC29" s="10">
        <f>tbl_MTG_Set[[#This Row],[Collector Singles CardMarket Profit BotBox]]&gt;0</f>
        <v/>
      </c>
      <c r="CD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" hidden="1" s="6">
      <c r="A30" t="n">
        <v>31</v>
      </c>
      <c r="B30" t="inlineStr">
        <is>
          <t>Edge of Eternities: Stellar Sights EOS</t>
        </is>
      </c>
      <c r="C30" t="n">
        <v>180</v>
      </c>
      <c r="D30" s="3" t="n">
        <v>45870</v>
      </c>
      <c r="E30" t="inlineStr">
        <is>
          <t>Standard Expansion</t>
        </is>
      </c>
      <c r="F30" t="inlineStr">
        <is>
          <t>en es fr de it pt ja ko ru 汉语 漢語</t>
        </is>
      </c>
      <c r="G30" t="n">
        <v>32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AG30" s="10" t="n"/>
      <c r="AH30" s="10" t="n"/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" s="10" t="n"/>
      <c r="AS30" s="10" t="n"/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1">
        <f>tbl_MTG_Set[[#This Row],[Play Booster Sell Price CardMarket]]*tbl_MTG_Set[[#This Row],[Play Booster Expected Market Value MTG Stocks]]/tbl_MTG_Set[[#This Row],[Play Booster Sealed Market Value MTG Stocks]]</f>
        <v/>
      </c>
      <c r="BG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" s="11">
        <f>tbl_MTG_Set[[#This Row],[Play Singles CardMarket Profit MTG Stocks]]/tbl_MTG_Set[[#This Row],[Play Booster Cost]]</f>
        <v/>
      </c>
      <c r="BI30" s="11">
        <f>tbl_MTG_Set[[#This Row],[Play Singles CardMarket Profit MTG Stocks]]&gt;0</f>
        <v/>
      </c>
      <c r="BM30" s="10">
        <f>tbl_MTG_Set[[#This Row],[Play Booster Sell Price CardMarket]]*tbl_MTG_Set[[#This Row],[Play Booster Expected Market Value BotBox]]/tbl_MTG_Set[[#This Row],[Play Booster Sealed Market Value BotBox]]</f>
        <v/>
      </c>
      <c r="BN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" s="10">
        <f>tbl_MTG_Set[[#This Row],[Play Singles CardMarket Profit BotBox]]/tbl_MTG_Set[[#This Row],[Play Booster Cost]]</f>
        <v/>
      </c>
      <c r="BP30" s="10">
        <f>tbl_MTG_Set[[#This Row],[Play Singles CardMarket Profit BotBox]]&gt;0</f>
        <v/>
      </c>
      <c r="BQ30" s="10" t="n"/>
      <c r="BR30" s="10" t="n"/>
      <c r="BS30" s="10" t="n"/>
      <c r="BT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" s="19">
        <f>tbl_MTG_Set[[#This Row],[Collector Singles CardMarket Profit MTG Stocks]]/tbl_MTG_Set[[#This Row],[Collector Booster Cost]]</f>
        <v/>
      </c>
      <c r="BW30" s="10">
        <f>tbl_MTG_Set[[#This Row],[Collector Singles CardMarket Profit MTG Stocks]]&gt;0</f>
        <v/>
      </c>
      <c r="BX30" s="10" t="n"/>
      <c r="BY30" s="10" t="n"/>
      <c r="BZ30" s="10">
        <f>tbl_MTG_Set[[#This Row],[Collector Booster Sell Price CardMarket]]*tbl_MTG_Set[[#This Row],[Collector Booster Expected Market Value BotBox]]/tbl_MTG_Set[[#This Row],[Collector Booster Sealed Market Value BotBox]]</f>
        <v/>
      </c>
      <c r="CA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" s="10">
        <f>tbl_MTG_Set[[#This Row],[Collector Singles CardMarket Profit BotBox]]/tbl_MTG_Set[[#This Row],[Collector Booster Cost]]</f>
        <v/>
      </c>
      <c r="CC30" s="10">
        <f>tbl_MTG_Set[[#This Row],[Collector Singles CardMarket Profit BotBox]]&gt;0</f>
        <v/>
      </c>
      <c r="CD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" hidden="1" s="6">
      <c r="A31" t="n">
        <v>32</v>
      </c>
      <c r="B31" t="inlineStr">
        <is>
          <t>Edge of Eternities Promos PEOE</t>
        </is>
      </c>
      <c r="C31" t="n">
        <v>160</v>
      </c>
      <c r="D31" s="3" t="n">
        <v>45870</v>
      </c>
      <c r="E31" t="inlineStr">
        <is>
          <t>Standard Expansion</t>
        </is>
      </c>
      <c r="F31" t="inlineStr">
        <is>
          <t>en es fr de it pt ja ko ru 汉语 漢語</t>
        </is>
      </c>
      <c r="G31" t="n">
        <v>33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AG31" s="10" t="n"/>
      <c r="AH31" s="10" t="n"/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" s="10" t="n"/>
      <c r="AS31" s="10" t="n"/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1">
        <f>tbl_MTG_Set[[#This Row],[Play Booster Sell Price CardMarket]]*tbl_MTG_Set[[#This Row],[Play Booster Expected Market Value MTG Stocks]]/tbl_MTG_Set[[#This Row],[Play Booster Sealed Market Value MTG Stocks]]</f>
        <v/>
      </c>
      <c r="BG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" s="11">
        <f>tbl_MTG_Set[[#This Row],[Play Singles CardMarket Profit MTG Stocks]]/tbl_MTG_Set[[#This Row],[Play Booster Cost]]</f>
        <v/>
      </c>
      <c r="BI31" s="11">
        <f>tbl_MTG_Set[[#This Row],[Play Singles CardMarket Profit MTG Stocks]]&gt;0</f>
        <v/>
      </c>
      <c r="BM31" s="10">
        <f>tbl_MTG_Set[[#This Row],[Play Booster Sell Price CardMarket]]*tbl_MTG_Set[[#This Row],[Play Booster Expected Market Value BotBox]]/tbl_MTG_Set[[#This Row],[Play Booster Sealed Market Value BotBox]]</f>
        <v/>
      </c>
      <c r="BN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" s="10">
        <f>tbl_MTG_Set[[#This Row],[Play Singles CardMarket Profit BotBox]]/tbl_MTG_Set[[#This Row],[Play Booster Cost]]</f>
        <v/>
      </c>
      <c r="BP31" s="10">
        <f>tbl_MTG_Set[[#This Row],[Play Singles CardMarket Profit BotBox]]&gt;0</f>
        <v/>
      </c>
      <c r="BQ31" s="10" t="n"/>
      <c r="BR31" s="10" t="n"/>
      <c r="BS31" s="10" t="n"/>
      <c r="BT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" s="19">
        <f>tbl_MTG_Set[[#This Row],[Collector Singles CardMarket Profit MTG Stocks]]/tbl_MTG_Set[[#This Row],[Collector Booster Cost]]</f>
        <v/>
      </c>
      <c r="BW31" s="10">
        <f>tbl_MTG_Set[[#This Row],[Collector Singles CardMarket Profit MTG Stocks]]&gt;0</f>
        <v/>
      </c>
      <c r="BX31" s="10" t="n"/>
      <c r="BY31" s="10" t="n"/>
      <c r="BZ31" s="10">
        <f>tbl_MTG_Set[[#This Row],[Collector Booster Sell Price CardMarket]]*tbl_MTG_Set[[#This Row],[Collector Booster Expected Market Value BotBox]]/tbl_MTG_Set[[#This Row],[Collector Booster Sealed Market Value BotBox]]</f>
        <v/>
      </c>
      <c r="CA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" s="10">
        <f>tbl_MTG_Set[[#This Row],[Collector Singles CardMarket Profit BotBox]]/tbl_MTG_Set[[#This Row],[Collector Booster Cost]]</f>
        <v/>
      </c>
      <c r="CC31" s="10">
        <f>tbl_MTG_Set[[#This Row],[Collector Singles CardMarket Profit BotBox]]&gt;0</f>
        <v/>
      </c>
      <c r="CD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" hidden="1" s="6">
      <c r="A32" t="n">
        <v>33</v>
      </c>
      <c r="B32" t="inlineStr">
        <is>
          <t>Edge of Eternities Tokens TEOE</t>
        </is>
      </c>
      <c r="C32" t="n">
        <v>12</v>
      </c>
      <c r="D32" s="3" t="n">
        <v>45870</v>
      </c>
      <c r="E32" t="inlineStr">
        <is>
          <t>Standard Expansion</t>
        </is>
      </c>
      <c r="F32" t="inlineStr">
        <is>
          <t>en es fr de it pt ja ko ru 汉语 漢語</t>
        </is>
      </c>
      <c r="G32" t="n">
        <v>34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AG32" s="10" t="n"/>
      <c r="AH32" s="10" t="n"/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" s="10" t="n"/>
      <c r="AS32" s="10" t="n"/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0" t="n"/>
      <c r="BF32" s="11">
        <f>tbl_MTG_Set[[#This Row],[Play Booster Sell Price CardMarket]]*tbl_MTG_Set[[#This Row],[Play Booster Expected Market Value MTG Stocks]]/tbl_MTG_Set[[#This Row],[Play Booster Sealed Market Value MTG Stocks]]</f>
        <v/>
      </c>
      <c r="BG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" s="11">
        <f>tbl_MTG_Set[[#This Row],[Play Singles CardMarket Profit MTG Stocks]]/tbl_MTG_Set[[#This Row],[Play Booster Cost]]</f>
        <v/>
      </c>
      <c r="BI32" s="11">
        <f>tbl_MTG_Set[[#This Row],[Play Singles CardMarket Profit MTG Stocks]]&gt;0</f>
        <v/>
      </c>
      <c r="BM32" s="10">
        <f>tbl_MTG_Set[[#This Row],[Play Booster Sell Price CardMarket]]*tbl_MTG_Set[[#This Row],[Play Booster Expected Market Value BotBox]]/tbl_MTG_Set[[#This Row],[Play Booster Sealed Market Value BotBox]]</f>
        <v/>
      </c>
      <c r="BN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" s="10">
        <f>tbl_MTG_Set[[#This Row],[Play Singles CardMarket Profit BotBox]]/tbl_MTG_Set[[#This Row],[Play Booster Cost]]</f>
        <v/>
      </c>
      <c r="BP32" s="10">
        <f>tbl_MTG_Set[[#This Row],[Play Singles CardMarket Profit BotBox]]&gt;0</f>
        <v/>
      </c>
      <c r="BQ32" s="10" t="n"/>
      <c r="BR32" s="10" t="n"/>
      <c r="BS32" s="10" t="n"/>
      <c r="BT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" s="19">
        <f>tbl_MTG_Set[[#This Row],[Collector Singles CardMarket Profit MTG Stocks]]/tbl_MTG_Set[[#This Row],[Collector Booster Cost]]</f>
        <v/>
      </c>
      <c r="BW32" s="10">
        <f>tbl_MTG_Set[[#This Row],[Collector Singles CardMarket Profit MTG Stocks]]&gt;0</f>
        <v/>
      </c>
      <c r="BX32" s="10" t="n"/>
      <c r="BY32" s="10" t="n"/>
      <c r="BZ32" s="10">
        <f>tbl_MTG_Set[[#This Row],[Collector Booster Sell Price CardMarket]]*tbl_MTG_Set[[#This Row],[Collector Booster Expected Market Value BotBox]]/tbl_MTG_Set[[#This Row],[Collector Booster Sealed Market Value BotBox]]</f>
        <v/>
      </c>
      <c r="CA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" s="10">
        <f>tbl_MTG_Set[[#This Row],[Collector Singles CardMarket Profit BotBox]]/tbl_MTG_Set[[#This Row],[Collector Booster Cost]]</f>
        <v/>
      </c>
      <c r="CC32" s="10">
        <f>tbl_MTG_Set[[#This Row],[Collector Singles CardMarket Profit BotBox]]&gt;0</f>
        <v/>
      </c>
      <c r="CD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" hidden="1" s="6">
      <c r="A33" t="n">
        <v>34</v>
      </c>
      <c r="B33" t="inlineStr">
        <is>
          <t>Alchemy: Edge of Eternities YEOE</t>
        </is>
      </c>
      <c r="C33" t="n">
        <v>40</v>
      </c>
      <c r="D33" s="3" t="n">
        <v>45888</v>
      </c>
      <c r="E33" t="inlineStr">
        <is>
          <t>Standard Expansion</t>
        </is>
      </c>
      <c r="F33" t="inlineStr">
        <is>
          <t>en es fr de it pt ja ko ru 汉语 漢語</t>
        </is>
      </c>
      <c r="G33" t="n">
        <v>35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AG33" s="10" t="n"/>
      <c r="AH33" s="10" t="n"/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" s="10" t="n"/>
      <c r="AS33" s="10" t="n"/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1">
        <f>tbl_MTG_Set[[#This Row],[Play Booster Sell Price CardMarket]]*tbl_MTG_Set[[#This Row],[Play Booster Expected Market Value MTG Stocks]]/tbl_MTG_Set[[#This Row],[Play Booster Sealed Market Value MTG Stocks]]</f>
        <v/>
      </c>
      <c r="BG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" s="11">
        <f>tbl_MTG_Set[[#This Row],[Play Singles CardMarket Profit MTG Stocks]]/tbl_MTG_Set[[#This Row],[Play Booster Cost]]</f>
        <v/>
      </c>
      <c r="BI33" s="11">
        <f>tbl_MTG_Set[[#This Row],[Play Singles CardMarket Profit MTG Stocks]]&gt;0</f>
        <v/>
      </c>
      <c r="BM33" s="10">
        <f>tbl_MTG_Set[[#This Row],[Play Booster Sell Price CardMarket]]*tbl_MTG_Set[[#This Row],[Play Booster Expected Market Value BotBox]]/tbl_MTG_Set[[#This Row],[Play Booster Sealed Market Value BotBox]]</f>
        <v/>
      </c>
      <c r="BN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" s="10">
        <f>tbl_MTG_Set[[#This Row],[Play Singles CardMarket Profit BotBox]]/tbl_MTG_Set[[#This Row],[Play Booster Cost]]</f>
        <v/>
      </c>
      <c r="BP33" s="10">
        <f>tbl_MTG_Set[[#This Row],[Play Singles CardMarket Profit BotBox]]&gt;0</f>
        <v/>
      </c>
      <c r="BQ33" s="10" t="n"/>
      <c r="BR33" s="10" t="n"/>
      <c r="BS33" s="10" t="n"/>
      <c r="BT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" s="19">
        <f>tbl_MTG_Set[[#This Row],[Collector Singles CardMarket Profit MTG Stocks]]/tbl_MTG_Set[[#This Row],[Collector Booster Cost]]</f>
        <v/>
      </c>
      <c r="BW33" s="10">
        <f>tbl_MTG_Set[[#This Row],[Collector Singles CardMarket Profit MTG Stocks]]&gt;0</f>
        <v/>
      </c>
      <c r="BX33" s="10" t="n"/>
      <c r="BY33" s="10" t="n"/>
      <c r="BZ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" s="10">
        <f>tbl_MTG_Set[[#This Row],[Collector Singles CardMarket Profit BotBox]]/tbl_MTG_Set[[#This Row],[Collector Booster Cost]]</f>
        <v/>
      </c>
      <c r="CC33" s="10">
        <f>tbl_MTG_Set[[#This Row],[Collector Singles CardMarket Profit BotBox]]&gt;0</f>
        <v/>
      </c>
      <c r="CD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" hidden="1" s="6">
      <c r="A34" t="n">
        <v>35</v>
      </c>
      <c r="B34" t="inlineStr">
        <is>
          <t>Edge of Eternities Art Series AEOE</t>
        </is>
      </c>
      <c r="C34" t="n">
        <v>54</v>
      </c>
      <c r="D34" s="3" t="n">
        <v>45870</v>
      </c>
      <c r="E34" t="inlineStr">
        <is>
          <t>Standard Expansion</t>
        </is>
      </c>
      <c r="F34" t="inlineStr">
        <is>
          <t>en es fr de it pt ja ko ru 汉语 漢語</t>
        </is>
      </c>
      <c r="G34" t="n">
        <v>36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AG34" s="10" t="n"/>
      <c r="AH34" s="10" t="n"/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" s="10" t="n"/>
      <c r="AS34" s="10" t="n"/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1">
        <f>tbl_MTG_Set[[#This Row],[Play Booster Sell Price CardMarket]]*tbl_MTG_Set[[#This Row],[Play Booster Expected Market Value MTG Stocks]]/tbl_MTG_Set[[#This Row],[Play Booster Sealed Market Value MTG Stocks]]</f>
        <v/>
      </c>
      <c r="BG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" s="11">
        <f>tbl_MTG_Set[[#This Row],[Play Singles CardMarket Profit MTG Stocks]]/tbl_MTG_Set[[#This Row],[Play Booster Cost]]</f>
        <v/>
      </c>
      <c r="BI34" s="11">
        <f>tbl_MTG_Set[[#This Row],[Play Singles CardMarket Profit MTG Stocks]]&gt;0</f>
        <v/>
      </c>
      <c r="BM34" s="10">
        <f>tbl_MTG_Set[[#This Row],[Play Booster Sell Price CardMarket]]*tbl_MTG_Set[[#This Row],[Play Booster Expected Market Value BotBox]]/tbl_MTG_Set[[#This Row],[Play Booster Sealed Market Value BotBox]]</f>
        <v/>
      </c>
      <c r="BN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" s="10">
        <f>tbl_MTG_Set[[#This Row],[Play Singles CardMarket Profit BotBox]]/tbl_MTG_Set[[#This Row],[Play Booster Cost]]</f>
        <v/>
      </c>
      <c r="BP34" s="10">
        <f>tbl_MTG_Set[[#This Row],[Play Singles CardMarket Profit BotBox]]&gt;0</f>
        <v/>
      </c>
      <c r="BQ34" s="10" t="n"/>
      <c r="BR34" s="10" t="n"/>
      <c r="BS34" s="10" t="n"/>
      <c r="BT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" s="19">
        <f>tbl_MTG_Set[[#This Row],[Collector Singles CardMarket Profit MTG Stocks]]/tbl_MTG_Set[[#This Row],[Collector Booster Cost]]</f>
        <v/>
      </c>
      <c r="BW34" s="10">
        <f>tbl_MTG_Set[[#This Row],[Collector Singles CardMarket Profit MTG Stocks]]&gt;0</f>
        <v/>
      </c>
      <c r="BX34" s="10" t="n"/>
      <c r="BY34" s="10" t="n"/>
      <c r="BZ34" s="10">
        <f>tbl_MTG_Set[[#This Row],[Collector Booster Sell Price CardMarket]]*tbl_MTG_Set[[#This Row],[Collector Booster Expected Market Value BotBox]]/tbl_MTG_Set[[#This Row],[Collector Booster Sealed Market Value BotBox]]</f>
        <v/>
      </c>
      <c r="CA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" s="10">
        <f>tbl_MTG_Set[[#This Row],[Collector Singles CardMarket Profit BotBox]]/tbl_MTG_Set[[#This Row],[Collector Booster Cost]]</f>
        <v/>
      </c>
      <c r="CC34" s="10">
        <f>tbl_MTG_Set[[#This Row],[Collector Singles CardMarket Profit BotBox]]&gt;0</f>
        <v/>
      </c>
      <c r="CD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" hidden="1" s="6">
      <c r="A35" t="n">
        <v>36</v>
      </c>
      <c r="B35" t="inlineStr">
        <is>
          <t>Edge of Eternities Commander EOC</t>
        </is>
      </c>
      <c r="C35" t="n">
        <v>191</v>
      </c>
      <c r="D35" s="3" t="n">
        <v>45870</v>
      </c>
      <c r="E35" t="inlineStr">
        <is>
          <t>Commander</t>
        </is>
      </c>
      <c r="F35" t="inlineStr">
        <is>
          <t>en es fr de it pt ja ko ru 汉语 漢語</t>
        </is>
      </c>
      <c r="G35" t="n">
        <v>37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AG35" s="10" t="n"/>
      <c r="AH35" s="10" t="n"/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" s="10" t="n"/>
      <c r="AS35" s="10" t="n"/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1">
        <f>tbl_MTG_Set[[#This Row],[Play Booster Sell Price CardMarket]]*tbl_MTG_Set[[#This Row],[Play Booster Expected Market Value MTG Stocks]]/tbl_MTG_Set[[#This Row],[Play Booster Sealed Market Value MTG Stocks]]</f>
        <v/>
      </c>
      <c r="BG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" s="11">
        <f>tbl_MTG_Set[[#This Row],[Play Singles CardMarket Profit MTG Stocks]]/tbl_MTG_Set[[#This Row],[Play Booster Cost]]</f>
        <v/>
      </c>
      <c r="BI35" s="11">
        <f>tbl_MTG_Set[[#This Row],[Play Singles CardMarket Profit MTG Stocks]]&gt;0</f>
        <v/>
      </c>
      <c r="BM35" s="10">
        <f>tbl_MTG_Set[[#This Row],[Play Booster Sell Price CardMarket]]*tbl_MTG_Set[[#This Row],[Play Booster Expected Market Value BotBox]]/tbl_MTG_Set[[#This Row],[Play Booster Sealed Market Value BotBox]]</f>
        <v/>
      </c>
      <c r="BN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" s="10">
        <f>tbl_MTG_Set[[#This Row],[Play Singles CardMarket Profit BotBox]]/tbl_MTG_Set[[#This Row],[Play Booster Cost]]</f>
        <v/>
      </c>
      <c r="BP35" s="10">
        <f>tbl_MTG_Set[[#This Row],[Play Singles CardMarket Profit BotBox]]&gt;0</f>
        <v/>
      </c>
      <c r="BQ35" s="10" t="n"/>
      <c r="BR35" s="10" t="n"/>
      <c r="BS35" s="10" t="n"/>
      <c r="BT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" s="19">
        <f>tbl_MTG_Set[[#This Row],[Collector Singles CardMarket Profit MTG Stocks]]/tbl_MTG_Set[[#This Row],[Collector Booster Cost]]</f>
        <v/>
      </c>
      <c r="BW35" s="10">
        <f>tbl_MTG_Set[[#This Row],[Collector Singles CardMarket Profit MTG Stocks]]&gt;0</f>
        <v/>
      </c>
      <c r="BX35" s="10" t="n"/>
      <c r="BY35" s="10" t="n"/>
      <c r="BZ35" s="10">
        <f>tbl_MTG_Set[[#This Row],[Collector Booster Sell Price CardMarket]]*tbl_MTG_Set[[#This Row],[Collector Booster Expected Market Value BotBox]]/tbl_MTG_Set[[#This Row],[Collector Booster Sealed Market Value BotBox]]</f>
        <v/>
      </c>
      <c r="CA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" s="10">
        <f>tbl_MTG_Set[[#This Row],[Collector Singles CardMarket Profit BotBox]]/tbl_MTG_Set[[#This Row],[Collector Booster Cost]]</f>
        <v/>
      </c>
      <c r="CC35" s="10">
        <f>tbl_MTG_Set[[#This Row],[Collector Singles CardMarket Profit BotBox]]&gt;0</f>
        <v/>
      </c>
      <c r="CD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" hidden="1" s="6">
      <c r="A36" t="n">
        <v>37</v>
      </c>
      <c r="B36" t="inlineStr">
        <is>
          <t>Edge of Eternities Commander Tokens TEOC</t>
        </is>
      </c>
      <c r="C36" t="n">
        <v>16</v>
      </c>
      <c r="D36" s="3" t="n">
        <v>45870</v>
      </c>
      <c r="E36" t="inlineStr">
        <is>
          <t>Commander</t>
        </is>
      </c>
      <c r="F36" t="inlineStr">
        <is>
          <t>en es fr de it pt ja ko ru 汉语 漢語</t>
        </is>
      </c>
      <c r="G36" t="n">
        <v>38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AG36" s="10" t="n"/>
      <c r="AH36" s="10" t="n"/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" s="10" t="n"/>
      <c r="AS36" s="10" t="n"/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0" t="n"/>
      <c r="BF36" s="11">
        <f>tbl_MTG_Set[[#This Row],[Play Booster Sell Price CardMarket]]*tbl_MTG_Set[[#This Row],[Play Booster Expected Market Value MTG Stocks]]/tbl_MTG_Set[[#This Row],[Play Booster Sealed Market Value MTG Stocks]]</f>
        <v/>
      </c>
      <c r="BG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" s="11">
        <f>tbl_MTG_Set[[#This Row],[Play Singles CardMarket Profit MTG Stocks]]/tbl_MTG_Set[[#This Row],[Play Booster Cost]]</f>
        <v/>
      </c>
      <c r="BI36" s="11">
        <f>tbl_MTG_Set[[#This Row],[Play Singles CardMarket Profit MTG Stocks]]&gt;0</f>
        <v/>
      </c>
      <c r="BM36" s="10">
        <f>tbl_MTG_Set[[#This Row],[Play Booster Sell Price CardMarket]]*tbl_MTG_Set[[#This Row],[Play Booster Expected Market Value BotBox]]/tbl_MTG_Set[[#This Row],[Play Booster Sealed Market Value BotBox]]</f>
        <v/>
      </c>
      <c r="BN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" s="10">
        <f>tbl_MTG_Set[[#This Row],[Play Singles CardMarket Profit BotBox]]/tbl_MTG_Set[[#This Row],[Play Booster Cost]]</f>
        <v/>
      </c>
      <c r="BP36" s="10">
        <f>tbl_MTG_Set[[#This Row],[Play Singles CardMarket Profit BotBox]]&gt;0</f>
        <v/>
      </c>
      <c r="BQ36" s="10" t="n"/>
      <c r="BR36" s="10" t="n"/>
      <c r="BS36" s="10" t="n"/>
      <c r="BT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" s="19">
        <f>tbl_MTG_Set[[#This Row],[Collector Singles CardMarket Profit MTG Stocks]]/tbl_MTG_Set[[#This Row],[Collector Booster Cost]]</f>
        <v/>
      </c>
      <c r="BW36" s="10">
        <f>tbl_MTG_Set[[#This Row],[Collector Singles CardMarket Profit MTG Stocks]]&gt;0</f>
        <v/>
      </c>
      <c r="BX36" s="10" t="n"/>
      <c r="BY36" s="10" t="n"/>
      <c r="BZ36" s="10">
        <f>tbl_MTG_Set[[#This Row],[Collector Booster Sell Price CardMarket]]*tbl_MTG_Set[[#This Row],[Collector Booster Expected Market Value BotBox]]/tbl_MTG_Set[[#This Row],[Collector Booster Sealed Market Value BotBox]]</f>
        <v/>
      </c>
      <c r="CA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" s="10">
        <f>tbl_MTG_Set[[#This Row],[Collector Singles CardMarket Profit BotBox]]/tbl_MTG_Set[[#This Row],[Collector Booster Cost]]</f>
        <v/>
      </c>
      <c r="CC36" s="10">
        <f>tbl_MTG_Set[[#This Row],[Collector Singles CardMarket Profit BotBox]]&gt;0</f>
        <v/>
      </c>
      <c r="CD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" hidden="1" s="6">
      <c r="A37" t="n">
        <v>39</v>
      </c>
      <c r="B37" t="inlineStr">
        <is>
          <t>Final Fantasy: Through the Ages FCA</t>
        </is>
      </c>
      <c r="C37" t="n">
        <v>66</v>
      </c>
      <c r="D37" s="3" t="n">
        <v>45821</v>
      </c>
      <c r="E37" t="inlineStr">
        <is>
          <t>Universes Beyond</t>
        </is>
      </c>
      <c r="F37" t="inlineStr">
        <is>
          <t>en es fr de it pt ja ko ru 汉语 漢語</t>
        </is>
      </c>
      <c r="G37" t="n">
        <v>40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AG37" s="10" t="n"/>
      <c r="AH37" s="10" t="n"/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" s="10" t="n"/>
      <c r="AS37" s="10" t="n"/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7">
        <f>tbl_MTG_Set[[#This Row],[Collector Booster CardMarket Profit]]/tbl_MTG_Set[[#This Row],[Collector Booster Cost]]</f>
        <v/>
      </c>
      <c r="BC37" s="10" t="n"/>
      <c r="BF37" s="11">
        <f>tbl_MTG_Set[[#This Row],[Play Booster Sell Price CardMarket]]*tbl_MTG_Set[[#This Row],[Play Booster Expected Market Value MTG Stocks]]/tbl_MTG_Set[[#This Row],[Play Booster Sealed Market Value MTG Stocks]]</f>
        <v/>
      </c>
      <c r="BG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" s="11">
        <f>tbl_MTG_Set[[#This Row],[Play Singles CardMarket Profit MTG Stocks]]/tbl_MTG_Set[[#This Row],[Play Booster Cost]]</f>
        <v/>
      </c>
      <c r="BI37" s="11">
        <f>tbl_MTG_Set[[#This Row],[Play Singles CardMarket Profit MTG Stocks]]&gt;0</f>
        <v/>
      </c>
      <c r="BM37" s="10">
        <f>tbl_MTG_Set[[#This Row],[Play Booster Sell Price CardMarket]]*tbl_MTG_Set[[#This Row],[Play Booster Expected Market Value BotBox]]/tbl_MTG_Set[[#This Row],[Play Booster Sealed Market Value BotBox]]</f>
        <v/>
      </c>
      <c r="BN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" s="10">
        <f>tbl_MTG_Set[[#This Row],[Play Singles CardMarket Profit BotBox]]/tbl_MTG_Set[[#This Row],[Play Booster Cost]]</f>
        <v/>
      </c>
      <c r="BP37" s="10">
        <f>tbl_MTG_Set[[#This Row],[Play Singles CardMarket Profit BotBox]]&gt;0</f>
        <v/>
      </c>
      <c r="BQ37" s="10" t="n"/>
      <c r="BR37" s="10" t="n"/>
      <c r="BS37" s="10" t="n"/>
      <c r="BT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" s="19">
        <f>tbl_MTG_Set[[#This Row],[Collector Singles CardMarket Profit MTG Stocks]]/tbl_MTG_Set[[#This Row],[Collector Booster Cost]]</f>
        <v/>
      </c>
      <c r="BW37" s="10">
        <f>tbl_MTG_Set[[#This Row],[Collector Singles CardMarket Profit MTG Stocks]]&gt;0</f>
        <v/>
      </c>
      <c r="BX37" s="10" t="n"/>
      <c r="BY37" s="10" t="n"/>
      <c r="BZ37" s="10">
        <f>tbl_MTG_Set[[#This Row],[Collector Booster Sell Price CardMarket]]*tbl_MTG_Set[[#This Row],[Collector Booster Expected Market Value BotBox]]/tbl_MTG_Set[[#This Row],[Collector Booster Sealed Market Value BotBox]]</f>
        <v/>
      </c>
      <c r="CA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" s="10">
        <f>tbl_MTG_Set[[#This Row],[Collector Singles CardMarket Profit BotBox]]/tbl_MTG_Set[[#This Row],[Collector Booster Cost]]</f>
        <v/>
      </c>
      <c r="CC37" s="10">
        <f>tbl_MTG_Set[[#This Row],[Collector Singles CardMarket Profit BotBox]]&gt;0</f>
        <v/>
      </c>
      <c r="CD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" hidden="1" s="6">
      <c r="A38" t="n">
        <v>40</v>
      </c>
      <c r="B38" t="inlineStr">
        <is>
          <t>Final Fantasy Promos PFIN</t>
        </is>
      </c>
      <c r="C38" t="n">
        <v>94</v>
      </c>
      <c r="D38" s="3" t="n">
        <v>45821</v>
      </c>
      <c r="E38" t="inlineStr">
        <is>
          <t>Universes Beyond</t>
        </is>
      </c>
      <c r="F38" t="inlineStr">
        <is>
          <t>en es fr de it pt ja ko ru 汉语 漢語</t>
        </is>
      </c>
      <c r="G38" t="n">
        <v>41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1">
        <f>tbl_MTG_Set[[#This Row],[Play Booster Sell Price CardMarket]]*tbl_MTG_Set[[#This Row],[Play Booster Expected Market Value MTG Stocks]]/tbl_MTG_Set[[#This Row],[Play Booster Sealed Market Value MTG Stocks]]</f>
        <v/>
      </c>
      <c r="BG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" s="11">
        <f>tbl_MTG_Set[[#This Row],[Play Singles CardMarket Profit MTG Stocks]]/tbl_MTG_Set[[#This Row],[Play Booster Cost]]</f>
        <v/>
      </c>
      <c r="BI38" s="11">
        <f>tbl_MTG_Set[[#This Row],[Play Singles CardMarket Profit MTG Stocks]]&gt;0</f>
        <v/>
      </c>
      <c r="BM38" s="10">
        <f>tbl_MTG_Set[[#This Row],[Play Booster Sell Price CardMarket]]*tbl_MTG_Set[[#This Row],[Play Booster Expected Market Value BotBox]]/tbl_MTG_Set[[#This Row],[Play Booster Sealed Market Value BotBox]]</f>
        <v/>
      </c>
      <c r="BN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" s="10">
        <f>tbl_MTG_Set[[#This Row],[Play Singles CardMarket Profit BotBox]]/tbl_MTG_Set[[#This Row],[Play Booster Cost]]</f>
        <v/>
      </c>
      <c r="BP38" s="10">
        <f>tbl_MTG_Set[[#This Row],[Play Singles CardMarket Profit BotBox]]&gt;0</f>
        <v/>
      </c>
      <c r="BQ38" s="10" t="n"/>
      <c r="BR38" s="10" t="n"/>
      <c r="BS38" s="10" t="n"/>
      <c r="BT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" s="19">
        <f>tbl_MTG_Set[[#This Row],[Collector Singles CardMarket Profit MTG Stocks]]/tbl_MTG_Set[[#This Row],[Collector Booster Cost]]</f>
        <v/>
      </c>
      <c r="BW38" s="10">
        <f>tbl_MTG_Set[[#This Row],[Collector Singles CardMarket Profit MTG Stocks]]&gt;0</f>
        <v/>
      </c>
      <c r="BX38" s="10" t="n"/>
      <c r="BY38" s="10" t="n"/>
      <c r="BZ38" s="10">
        <f>tbl_MTG_Set[[#This Row],[Collector Booster Sell Price CardMarket]]*tbl_MTG_Set[[#This Row],[Collector Booster Expected Market Value BotBox]]/tbl_MTG_Set[[#This Row],[Collector Booster Sealed Market Value BotBox]]</f>
        <v/>
      </c>
      <c r="CA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" s="10">
        <f>tbl_MTG_Set[[#This Row],[Collector Singles CardMarket Profit BotBox]]/tbl_MTG_Set[[#This Row],[Collector Booster Cost]]</f>
        <v/>
      </c>
      <c r="CC38" s="10">
        <f>tbl_MTG_Set[[#This Row],[Collector Singles CardMarket Profit BotBox]]&gt;0</f>
        <v/>
      </c>
      <c r="CD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" hidden="1" s="6">
      <c r="A39" t="n">
        <v>41</v>
      </c>
      <c r="B39" t="inlineStr">
        <is>
          <t>Final Fantasy Tokens TFIN</t>
        </is>
      </c>
      <c r="C39" t="n">
        <v>37</v>
      </c>
      <c r="D39" s="3" t="n">
        <v>45821</v>
      </c>
      <c r="E39" t="inlineStr">
        <is>
          <t>Universes Beyond</t>
        </is>
      </c>
      <c r="F39" t="inlineStr">
        <is>
          <t>en es fr de it pt ja ko ru 汉语 漢語</t>
        </is>
      </c>
      <c r="G39" t="n">
        <v>42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1">
        <f>tbl_MTG_Set[[#This Row],[Play Booster Sell Price CardMarket]]*tbl_MTG_Set[[#This Row],[Play Booster Expected Market Value MTG Stocks]]/tbl_MTG_Set[[#This Row],[Play Booster Sealed Market Value MTG Stocks]]</f>
        <v/>
      </c>
      <c r="BG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" s="11">
        <f>tbl_MTG_Set[[#This Row],[Play Singles CardMarket Profit MTG Stocks]]/tbl_MTG_Set[[#This Row],[Play Booster Cost]]</f>
        <v/>
      </c>
      <c r="BI39" s="11">
        <f>tbl_MTG_Set[[#This Row],[Play Singles CardMarket Profit MTG Stocks]]&gt;0</f>
        <v/>
      </c>
      <c r="BM39" s="10">
        <f>tbl_MTG_Set[[#This Row],[Play Booster Sell Price CardMarket]]*tbl_MTG_Set[[#This Row],[Play Booster Expected Market Value BotBox]]/tbl_MTG_Set[[#This Row],[Play Booster Sealed Market Value BotBox]]</f>
        <v/>
      </c>
      <c r="BN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" s="10">
        <f>tbl_MTG_Set[[#This Row],[Play Singles CardMarket Profit BotBox]]/tbl_MTG_Set[[#This Row],[Play Booster Cost]]</f>
        <v/>
      </c>
      <c r="BP39" s="10">
        <f>tbl_MTG_Set[[#This Row],[Play Singles CardMarket Profit BotBox]]&gt;0</f>
        <v/>
      </c>
      <c r="BQ39" s="10" t="n"/>
      <c r="BR39" s="10" t="n"/>
      <c r="BS39" s="10" t="n"/>
      <c r="BT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" s="19">
        <f>tbl_MTG_Set[[#This Row],[Collector Singles CardMarket Profit MTG Stocks]]/tbl_MTG_Set[[#This Row],[Collector Booster Cost]]</f>
        <v/>
      </c>
      <c r="BW39" s="10">
        <f>tbl_MTG_Set[[#This Row],[Collector Singles CardMarket Profit MTG Stocks]]&gt;0</f>
        <v/>
      </c>
      <c r="BX39" s="10" t="n"/>
      <c r="BY39" s="10" t="n"/>
      <c r="BZ39" s="10">
        <f>tbl_MTG_Set[[#This Row],[Collector Booster Sell Price CardMarket]]*tbl_MTG_Set[[#This Row],[Collector Booster Expected Market Value BotBox]]/tbl_MTG_Set[[#This Row],[Collector Booster Sealed Market Value BotBox]]</f>
        <v/>
      </c>
      <c r="CA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" s="10">
        <f>tbl_MTG_Set[[#This Row],[Collector Singles CardMarket Profit BotBox]]/tbl_MTG_Set[[#This Row],[Collector Booster Cost]]</f>
        <v/>
      </c>
      <c r="CC39" s="10">
        <f>tbl_MTG_Set[[#This Row],[Collector Singles CardMarket Profit BotBox]]&gt;0</f>
        <v/>
      </c>
      <c r="CD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" hidden="1" s="6">
      <c r="A40" t="n">
        <v>42</v>
      </c>
      <c r="B40" t="inlineStr">
        <is>
          <t>Final Fantasy Regional Promos RFIN</t>
        </is>
      </c>
      <c r="C40" t="n">
        <v>2</v>
      </c>
      <c r="D40" s="3" t="n">
        <v>45821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43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AG40" s="10" t="n"/>
      <c r="AH40" s="10" t="n"/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" s="10" t="n"/>
      <c r="AS40" s="10" t="n"/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0" t="n"/>
      <c r="BF40" s="11">
        <f>tbl_MTG_Set[[#This Row],[Play Booster Sell Price CardMarket]]*tbl_MTG_Set[[#This Row],[Play Booster Expected Market Value MTG Stocks]]/tbl_MTG_Set[[#This Row],[Play Booster Sealed Market Value MTG Stocks]]</f>
        <v/>
      </c>
      <c r="BG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" s="11">
        <f>tbl_MTG_Set[[#This Row],[Play Singles CardMarket Profit MTG Stocks]]/tbl_MTG_Set[[#This Row],[Play Booster Cost]]</f>
        <v/>
      </c>
      <c r="BI40" s="11">
        <f>tbl_MTG_Set[[#This Row],[Play Singles CardMarket Profit MTG Stocks]]&gt;0</f>
        <v/>
      </c>
      <c r="BM40" s="10">
        <f>tbl_MTG_Set[[#This Row],[Play Booster Sell Price CardMarket]]*tbl_MTG_Set[[#This Row],[Play Booster Expected Market Value BotBox]]/tbl_MTG_Set[[#This Row],[Play Booster Sealed Market Value BotBox]]</f>
        <v/>
      </c>
      <c r="BN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" s="10">
        <f>tbl_MTG_Set[[#This Row],[Play Singles CardMarket Profit BotBox]]/tbl_MTG_Set[[#This Row],[Play Booster Cost]]</f>
        <v/>
      </c>
      <c r="BP40" s="10">
        <f>tbl_MTG_Set[[#This Row],[Play Singles CardMarket Profit BotBox]]&gt;0</f>
        <v/>
      </c>
      <c r="BQ40" s="10" t="n"/>
      <c r="BR40" s="10" t="n"/>
      <c r="BS40" s="10" t="n"/>
      <c r="BT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" s="19">
        <f>tbl_MTG_Set[[#This Row],[Collector Singles CardMarket Profit MTG Stocks]]/tbl_MTG_Set[[#This Row],[Collector Booster Cost]]</f>
        <v/>
      </c>
      <c r="BW40" s="10">
        <f>tbl_MTG_Set[[#This Row],[Collector Singles CardMarket Profit MTG Stocks]]&gt;0</f>
        <v/>
      </c>
      <c r="BX40" s="10" t="n"/>
      <c r="BY40" s="10" t="n"/>
      <c r="BZ40" s="10">
        <f>tbl_MTG_Set[[#This Row],[Collector Booster Sell Price CardMarket]]*tbl_MTG_Set[[#This Row],[Collector Booster Expected Market Value BotBox]]/tbl_MTG_Set[[#This Row],[Collector Booster Sealed Market Value BotBox]]</f>
        <v/>
      </c>
      <c r="CA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" s="10">
        <f>tbl_MTG_Set[[#This Row],[Collector Singles CardMarket Profit BotBox]]/tbl_MTG_Set[[#This Row],[Collector Booster Cost]]</f>
        <v/>
      </c>
      <c r="CC40" s="10">
        <f>tbl_MTG_Set[[#This Row],[Collector Singles CardMarket Profit BotBox]]&gt;0</f>
        <v/>
      </c>
      <c r="CD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" hidden="1" s="6">
      <c r="A41" t="n">
        <v>43</v>
      </c>
      <c r="B41" t="inlineStr">
        <is>
          <t>Final Fantasy Art Series AFIN</t>
        </is>
      </c>
      <c r="C41" t="n">
        <v>53</v>
      </c>
      <c r="D41" s="3" t="n">
        <v>45821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44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1">
        <f>tbl_MTG_Set[[#This Row],[Play Booster Sell Price CardMarket]]*tbl_MTG_Set[[#This Row],[Play Booster Expected Market Value MTG Stocks]]/tbl_MTG_Set[[#This Row],[Play Booster Sealed Market Value MTG Stocks]]</f>
        <v/>
      </c>
      <c r="BG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" s="11">
        <f>tbl_MTG_Set[[#This Row],[Play Singles CardMarket Profit MTG Stocks]]/tbl_MTG_Set[[#This Row],[Play Booster Cost]]</f>
        <v/>
      </c>
      <c r="BI41" s="11">
        <f>tbl_MTG_Set[[#This Row],[Play Singles CardMarket Profit MTG Stocks]]&gt;0</f>
        <v/>
      </c>
      <c r="BM41" s="10">
        <f>tbl_MTG_Set[[#This Row],[Play Booster Sell Price CardMarket]]*tbl_MTG_Set[[#This Row],[Play Booster Expected Market Value BotBox]]/tbl_MTG_Set[[#This Row],[Play Booster Sealed Market Value BotBox]]</f>
        <v/>
      </c>
      <c r="BN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" s="10">
        <f>tbl_MTG_Set[[#This Row],[Play Singles CardMarket Profit BotBox]]/tbl_MTG_Set[[#This Row],[Play Booster Cost]]</f>
        <v/>
      </c>
      <c r="BP41" s="10">
        <f>tbl_MTG_Set[[#This Row],[Play Singles CardMarket Profit BotBox]]&gt;0</f>
        <v/>
      </c>
      <c r="BQ41" s="10" t="n"/>
      <c r="BR41" s="10" t="n"/>
      <c r="BS41" s="10" t="n"/>
      <c r="BT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" s="19">
        <f>tbl_MTG_Set[[#This Row],[Collector Singles CardMarket Profit MTG Stocks]]/tbl_MTG_Set[[#This Row],[Collector Booster Cost]]</f>
        <v/>
      </c>
      <c r="BW41" s="10">
        <f>tbl_MTG_Set[[#This Row],[Collector Singles CardMarket Profit MTG Stocks]]&gt;0</f>
        <v/>
      </c>
      <c r="BX41" s="10" t="n"/>
      <c r="BY41" s="10" t="n"/>
      <c r="BZ41" s="10">
        <f>tbl_MTG_Set[[#This Row],[Collector Booster Sell Price CardMarket]]*tbl_MTG_Set[[#This Row],[Collector Booster Expected Market Value BotBox]]/tbl_MTG_Set[[#This Row],[Collector Booster Sealed Market Value BotBox]]</f>
        <v/>
      </c>
      <c r="CA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" s="10">
        <f>tbl_MTG_Set[[#This Row],[Collector Singles CardMarket Profit BotBox]]/tbl_MTG_Set[[#This Row],[Collector Booster Cost]]</f>
        <v/>
      </c>
      <c r="CC41" s="10">
        <f>tbl_MTG_Set[[#This Row],[Collector Singles CardMarket Profit BotBox]]&gt;0</f>
        <v/>
      </c>
      <c r="CD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" hidden="1" s="6">
      <c r="A42" t="n">
        <v>44</v>
      </c>
      <c r="B42" t="inlineStr">
        <is>
          <t>Final Fantasy Commander FIC</t>
        </is>
      </c>
      <c r="C42" t="n">
        <v>486</v>
      </c>
      <c r="D42" s="3" t="n">
        <v>45821</v>
      </c>
      <c r="E42" t="inlineStr">
        <is>
          <t>Commander</t>
        </is>
      </c>
      <c r="F42" t="inlineStr">
        <is>
          <t>en es fr de it pt ja ko ru 汉语 漢語</t>
        </is>
      </c>
      <c r="G42" t="n">
        <v>45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1">
        <f>tbl_MTG_Set[[#This Row],[Play Booster Sell Price CardMarket]]*tbl_MTG_Set[[#This Row],[Play Booster Expected Market Value MTG Stocks]]/tbl_MTG_Set[[#This Row],[Play Booster Sealed Market Value MTG Stocks]]</f>
        <v/>
      </c>
      <c r="BG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" s="11">
        <f>tbl_MTG_Set[[#This Row],[Play Singles CardMarket Profit MTG Stocks]]/tbl_MTG_Set[[#This Row],[Play Booster Cost]]</f>
        <v/>
      </c>
      <c r="BI42" s="11">
        <f>tbl_MTG_Set[[#This Row],[Play Singles CardMarket Profit MTG Stocks]]&gt;0</f>
        <v/>
      </c>
      <c r="BM42" s="10">
        <f>tbl_MTG_Set[[#This Row],[Play Booster Sell Price CardMarket]]*tbl_MTG_Set[[#This Row],[Play Booster Expected Market Value BotBox]]/tbl_MTG_Set[[#This Row],[Play Booster Sealed Market Value BotBox]]</f>
        <v/>
      </c>
      <c r="BN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" s="10">
        <f>tbl_MTG_Set[[#This Row],[Play Singles CardMarket Profit BotBox]]/tbl_MTG_Set[[#This Row],[Play Booster Cost]]</f>
        <v/>
      </c>
      <c r="BP42" s="10">
        <f>tbl_MTG_Set[[#This Row],[Play Singles CardMarket Profit BotBox]]&gt;0</f>
        <v/>
      </c>
      <c r="BQ42" s="10" t="n"/>
      <c r="BR42" s="10" t="n"/>
      <c r="BS42" s="10" t="n"/>
      <c r="BT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" s="19">
        <f>tbl_MTG_Set[[#This Row],[Collector Singles CardMarket Profit MTG Stocks]]/tbl_MTG_Set[[#This Row],[Collector Booster Cost]]</f>
        <v/>
      </c>
      <c r="BW42" s="10">
        <f>tbl_MTG_Set[[#This Row],[Collector Singles CardMarket Profit MTG Stocks]]&gt;0</f>
        <v/>
      </c>
      <c r="BX42" s="10" t="n"/>
      <c r="BY42" s="10" t="n"/>
      <c r="BZ42" s="10">
        <f>tbl_MTG_Set[[#This Row],[Collector Booster Sell Price CardMarket]]*tbl_MTG_Set[[#This Row],[Collector Booster Expected Market Value BotBox]]/tbl_MTG_Set[[#This Row],[Collector Booster Sealed Market Value BotBox]]</f>
        <v/>
      </c>
      <c r="CA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" s="10">
        <f>tbl_MTG_Set[[#This Row],[Collector Singles CardMarket Profit BotBox]]/tbl_MTG_Set[[#This Row],[Collector Booster Cost]]</f>
        <v/>
      </c>
      <c r="CC42" s="10">
        <f>tbl_MTG_Set[[#This Row],[Collector Singles CardMarket Profit BotBox]]&gt;0</f>
        <v/>
      </c>
      <c r="CD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" hidden="1" s="6">
      <c r="A43" t="n">
        <v>45</v>
      </c>
      <c r="B43" t="inlineStr">
        <is>
          <t>Final Fantasy Commander Tokens TFIC</t>
        </is>
      </c>
      <c r="C43" t="n">
        <v>11</v>
      </c>
      <c r="D43" s="3" t="n">
        <v>45821</v>
      </c>
      <c r="E43" t="inlineStr">
        <is>
          <t>Commander</t>
        </is>
      </c>
      <c r="F43" t="inlineStr">
        <is>
          <t>en es fr de it pt ja ko ru 汉语 漢語</t>
        </is>
      </c>
      <c r="G43" t="n">
        <v>46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1">
        <f>tbl_MTG_Set[[#This Row],[Play Booster Sell Price CardMarket]]*tbl_MTG_Set[[#This Row],[Play Booster Expected Market Value MTG Stocks]]/tbl_MTG_Set[[#This Row],[Play Booster Sealed Market Value MTG Stocks]]</f>
        <v/>
      </c>
      <c r="BG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" s="11">
        <f>tbl_MTG_Set[[#This Row],[Play Singles CardMarket Profit MTG Stocks]]/tbl_MTG_Set[[#This Row],[Play Booster Cost]]</f>
        <v/>
      </c>
      <c r="BI43" s="11">
        <f>tbl_MTG_Set[[#This Row],[Play Singles CardMarket Profit MTG Stocks]]&gt;0</f>
        <v/>
      </c>
      <c r="BM43" s="10">
        <f>tbl_MTG_Set[[#This Row],[Play Booster Sell Price CardMarket]]*tbl_MTG_Set[[#This Row],[Play Booster Expected Market Value BotBox]]/tbl_MTG_Set[[#This Row],[Play Booster Sealed Market Value BotBox]]</f>
        <v/>
      </c>
      <c r="BN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" s="10">
        <f>tbl_MTG_Set[[#This Row],[Play Singles CardMarket Profit BotBox]]/tbl_MTG_Set[[#This Row],[Play Booster Cost]]</f>
        <v/>
      </c>
      <c r="BP43" s="10">
        <f>tbl_MTG_Set[[#This Row],[Play Singles CardMarket Profit BotBox]]&gt;0</f>
        <v/>
      </c>
      <c r="BQ43" s="10" t="n"/>
      <c r="BR43" s="10" t="n"/>
      <c r="BS43" s="10" t="n"/>
      <c r="BT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" s="19">
        <f>tbl_MTG_Set[[#This Row],[Collector Singles CardMarket Profit MTG Stocks]]/tbl_MTG_Set[[#This Row],[Collector Booster Cost]]</f>
        <v/>
      </c>
      <c r="BW43" s="10">
        <f>tbl_MTG_Set[[#This Row],[Collector Singles CardMarket Profit MTG Stocks]]&gt;0</f>
        <v/>
      </c>
      <c r="BX43" s="10" t="n"/>
      <c r="BY43" s="10" t="n"/>
      <c r="BZ43" s="10">
        <f>tbl_MTG_Set[[#This Row],[Collector Booster Sell Price CardMarket]]*tbl_MTG_Set[[#This Row],[Collector Booster Expected Market Value BotBox]]/tbl_MTG_Set[[#This Row],[Collector Booster Sealed Market Value BotBox]]</f>
        <v/>
      </c>
      <c r="CA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" s="10">
        <f>tbl_MTG_Set[[#This Row],[Collector Singles CardMarket Profit BotBox]]/tbl_MTG_Set[[#This Row],[Collector Booster Cost]]</f>
        <v/>
      </c>
      <c r="CC43" s="10">
        <f>tbl_MTG_Set[[#This Row],[Collector Singles CardMarket Profit BotBox]]&gt;0</f>
        <v/>
      </c>
      <c r="CD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" hidden="1" s="6">
      <c r="A44" t="n">
        <v>46</v>
      </c>
      <c r="B44" t="inlineStr">
        <is>
          <t>FIN Asia WPN Promo Tokens WFIN</t>
        </is>
      </c>
      <c r="C44" t="n">
        <v>3</v>
      </c>
      <c r="D44" s="3" t="n">
        <v>45821</v>
      </c>
      <c r="E44" t="inlineStr">
        <is>
          <t>Universes Beyond</t>
        </is>
      </c>
      <c r="F44" t="inlineStr">
        <is>
          <t>en es fr de it pt ja ko ru 汉语 漢語</t>
        </is>
      </c>
      <c r="G44" t="n">
        <v>47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1">
        <f>tbl_MTG_Set[[#This Row],[Play Booster Sell Price CardMarket]]*tbl_MTG_Set[[#This Row],[Play Booster Expected Market Value MTG Stocks]]/tbl_MTG_Set[[#This Row],[Play Booster Sealed Market Value MTG Stocks]]</f>
        <v/>
      </c>
      <c r="BG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" s="11">
        <f>tbl_MTG_Set[[#This Row],[Play Singles CardMarket Profit MTG Stocks]]/tbl_MTG_Set[[#This Row],[Play Booster Cost]]</f>
        <v/>
      </c>
      <c r="BI44" s="11">
        <f>tbl_MTG_Set[[#This Row],[Play Singles CardMarket Profit MTG Stocks]]&gt;0</f>
        <v/>
      </c>
      <c r="BM44" s="10">
        <f>tbl_MTG_Set[[#This Row],[Play Booster Sell Price CardMarket]]*tbl_MTG_Set[[#This Row],[Play Booster Expected Market Value BotBox]]/tbl_MTG_Set[[#This Row],[Play Booster Sealed Market Value BotBox]]</f>
        <v/>
      </c>
      <c r="BN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" s="10">
        <f>tbl_MTG_Set[[#This Row],[Play Singles CardMarket Profit BotBox]]/tbl_MTG_Set[[#This Row],[Play Booster Cost]]</f>
        <v/>
      </c>
      <c r="BP44" s="10">
        <f>tbl_MTG_Set[[#This Row],[Play Singles CardMarket Profit BotBox]]&gt;0</f>
        <v/>
      </c>
      <c r="BQ44" s="10" t="n"/>
      <c r="BR44" s="10" t="n"/>
      <c r="BS44" s="10" t="n"/>
      <c r="BT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" s="19">
        <f>tbl_MTG_Set[[#This Row],[Collector Singles CardMarket Profit MTG Stocks]]/tbl_MTG_Set[[#This Row],[Collector Booster Cost]]</f>
        <v/>
      </c>
      <c r="BW44" s="10">
        <f>tbl_MTG_Set[[#This Row],[Collector Singles CardMarket Profit MTG Stocks]]&gt;0</f>
        <v/>
      </c>
      <c r="BX44" s="10" t="n"/>
      <c r="BY44" s="10" t="n"/>
      <c r="BZ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" s="10">
        <f>tbl_MTG_Set[[#This Row],[Collector Singles CardMarket Profit BotBox]]/tbl_MTG_Set[[#This Row],[Collector Booster Cost]]</f>
        <v/>
      </c>
      <c r="CC44" s="10">
        <f>tbl_MTG_Set[[#This Row],[Collector Singles CardMarket Profit BotBox]]&gt;0</f>
        <v/>
      </c>
      <c r="CD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" hidden="1" s="6">
      <c r="A45" t="n">
        <v>47</v>
      </c>
      <c r="B45" t="inlineStr">
        <is>
          <t>FIN Standard Showdown PSS5</t>
        </is>
      </c>
      <c r="C45" t="n">
        <v>2</v>
      </c>
      <c r="D45" s="3" t="n">
        <v>45821</v>
      </c>
      <c r="E45" t="inlineStr">
        <is>
          <t>Universes Beyond</t>
        </is>
      </c>
      <c r="F45" t="inlineStr">
        <is>
          <t>en es fr de it pt ja ko ru 汉语 漢語</t>
        </is>
      </c>
      <c r="G45" t="n">
        <v>48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1">
        <f>tbl_MTG_Set[[#This Row],[Play Booster Sell Price CardMarket]]*tbl_MTG_Set[[#This Row],[Play Booster Expected Market Value MTG Stocks]]/tbl_MTG_Set[[#This Row],[Play Booster Sealed Market Value MTG Stocks]]</f>
        <v/>
      </c>
      <c r="BG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" s="11">
        <f>tbl_MTG_Set[[#This Row],[Play Singles CardMarket Profit MTG Stocks]]/tbl_MTG_Set[[#This Row],[Play Booster Cost]]</f>
        <v/>
      </c>
      <c r="BI45" s="11">
        <f>tbl_MTG_Set[[#This Row],[Play Singles CardMarket Profit MTG Stocks]]&gt;0</f>
        <v/>
      </c>
      <c r="BM45" s="10">
        <f>tbl_MTG_Set[[#This Row],[Play Booster Sell Price CardMarket]]*tbl_MTG_Set[[#This Row],[Play Booster Expected Market Value BotBox]]/tbl_MTG_Set[[#This Row],[Play Booster Sealed Market Value BotBox]]</f>
        <v/>
      </c>
      <c r="BN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" s="10">
        <f>tbl_MTG_Set[[#This Row],[Play Singles CardMarket Profit BotBox]]/tbl_MTG_Set[[#This Row],[Play Booster Cost]]</f>
        <v/>
      </c>
      <c r="BP45" s="10">
        <f>tbl_MTG_Set[[#This Row],[Play Singles CardMarket Profit BotBox]]&gt;0</f>
        <v/>
      </c>
      <c r="BQ45" s="10" t="n"/>
      <c r="BR45" s="10" t="n"/>
      <c r="BS45" s="10" t="n"/>
      <c r="BT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" s="19">
        <f>tbl_MTG_Set[[#This Row],[Collector Singles CardMarket Profit MTG Stocks]]/tbl_MTG_Set[[#This Row],[Collector Booster Cost]]</f>
        <v/>
      </c>
      <c r="BW45" s="10">
        <f>tbl_MTG_Set[[#This Row],[Collector Singles CardMarket Profit MTG Stocks]]&gt;0</f>
        <v/>
      </c>
      <c r="BX45" s="10" t="n"/>
      <c r="BY45" s="10" t="n"/>
      <c r="BZ45" s="10">
        <f>tbl_MTG_Set[[#This Row],[Collector Booster Sell Price CardMarket]]*tbl_MTG_Set[[#This Row],[Collector Booster Expected Market Value BotBox]]/tbl_MTG_Set[[#This Row],[Collector Booster Sealed Market Value BotBox]]</f>
        <v/>
      </c>
      <c r="CA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" s="10">
        <f>tbl_MTG_Set[[#This Row],[Collector Singles CardMarket Profit BotBox]]/tbl_MTG_Set[[#This Row],[Collector Booster Cost]]</f>
        <v/>
      </c>
      <c r="CC45" s="10">
        <f>tbl_MTG_Set[[#This Row],[Collector Singles CardMarket Profit BotBox]]&gt;0</f>
        <v/>
      </c>
      <c r="CD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" hidden="1" s="6">
      <c r="A46" t="n">
        <v>48</v>
      </c>
      <c r="B46" t="inlineStr">
        <is>
          <t>Pioneer Anthology 1 PA1</t>
        </is>
      </c>
      <c r="C46" t="n">
        <v>11</v>
      </c>
      <c r="D46" s="3" t="n">
        <v>45782</v>
      </c>
      <c r="F46" t="inlineStr">
        <is>
          <t>en es fr de it pt ja ko ru 汉语 漢語</t>
        </is>
      </c>
      <c r="G46" t="n">
        <v>49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1">
        <f>tbl_MTG_Set[[#This Row],[Play Booster Sell Price CardMarket]]*tbl_MTG_Set[[#This Row],[Play Booster Expected Market Value MTG Stocks]]/tbl_MTG_Set[[#This Row],[Play Booster Sealed Market Value MTG Stocks]]</f>
        <v/>
      </c>
      <c r="BG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" s="11">
        <f>tbl_MTG_Set[[#This Row],[Play Singles CardMarket Profit MTG Stocks]]/tbl_MTG_Set[[#This Row],[Play Booster Cost]]</f>
        <v/>
      </c>
      <c r="BI46" s="11">
        <f>tbl_MTG_Set[[#This Row],[Play Singles CardMarket Profit MTG Stocks]]&gt;0</f>
        <v/>
      </c>
      <c r="BM46" s="10">
        <f>tbl_MTG_Set[[#This Row],[Play Booster Sell Price CardMarket]]*tbl_MTG_Set[[#This Row],[Play Booster Expected Market Value BotBox]]/tbl_MTG_Set[[#This Row],[Play Booster Sealed Market Value BotBox]]</f>
        <v/>
      </c>
      <c r="BN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" s="10">
        <f>tbl_MTG_Set[[#This Row],[Play Singles CardMarket Profit BotBox]]/tbl_MTG_Set[[#This Row],[Play Booster Cost]]</f>
        <v/>
      </c>
      <c r="BP46" s="10">
        <f>tbl_MTG_Set[[#This Row],[Play Singles CardMarket Profit BotBox]]&gt;0</f>
        <v/>
      </c>
      <c r="BQ46" s="10" t="n"/>
      <c r="BR46" s="10" t="n"/>
      <c r="BS46" s="10" t="n"/>
      <c r="BT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" s="19">
        <f>tbl_MTG_Set[[#This Row],[Collector Singles CardMarket Profit MTG Stocks]]/tbl_MTG_Set[[#This Row],[Collector Booster Cost]]</f>
        <v/>
      </c>
      <c r="BW46" s="10">
        <f>tbl_MTG_Set[[#This Row],[Collector Singles CardMarket Profit MTG Stocks]]&gt;0</f>
        <v/>
      </c>
      <c r="BX46" s="10" t="n"/>
      <c r="BY46" s="10" t="n"/>
      <c r="BZ46" s="10">
        <f>tbl_MTG_Set[[#This Row],[Collector Booster Sell Price CardMarket]]*tbl_MTG_Set[[#This Row],[Collector Booster Expected Market Value BotBox]]/tbl_MTG_Set[[#This Row],[Collector Booster Sealed Market Value BotBox]]</f>
        <v/>
      </c>
      <c r="CA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" s="10">
        <f>tbl_MTG_Set[[#This Row],[Collector Singles CardMarket Profit BotBox]]/tbl_MTG_Set[[#This Row],[Collector Booster Cost]]</f>
        <v/>
      </c>
      <c r="CC46" s="10">
        <f>tbl_MTG_Set[[#This Row],[Collector Singles CardMarket Profit BotBox]]&gt;0</f>
        <v/>
      </c>
      <c r="CD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" hidden="1" s="6">
      <c r="A47" t="n">
        <v>50</v>
      </c>
      <c r="B47" t="inlineStr">
        <is>
          <t>Tarkir: Dragonstorm Promos PTDM</t>
        </is>
      </c>
      <c r="C47" t="n">
        <v>160</v>
      </c>
      <c r="D47" s="3" t="n">
        <v>45758</v>
      </c>
      <c r="E47" t="inlineStr">
        <is>
          <t>Standard Expansion</t>
        </is>
      </c>
      <c r="F47" t="inlineStr">
        <is>
          <t>en es fr de it pt ja ko ru 汉语 漢語</t>
        </is>
      </c>
      <c r="G47" t="n">
        <v>51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1">
        <f>tbl_MTG_Set[[#This Row],[Play Booster Sell Price CardMarket]]*tbl_MTG_Set[[#This Row],[Play Booster Expected Market Value MTG Stocks]]/tbl_MTG_Set[[#This Row],[Play Booster Sealed Market Value MTG Stocks]]</f>
        <v/>
      </c>
      <c r="BG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" s="11">
        <f>tbl_MTG_Set[[#This Row],[Play Singles CardMarket Profit MTG Stocks]]/tbl_MTG_Set[[#This Row],[Play Booster Cost]]</f>
        <v/>
      </c>
      <c r="BI47" s="11">
        <f>tbl_MTG_Set[[#This Row],[Play Singles CardMarket Profit MTG Stocks]]&gt;0</f>
        <v/>
      </c>
      <c r="BM47" s="10">
        <f>tbl_MTG_Set[[#This Row],[Play Booster Sell Price CardMarket]]*tbl_MTG_Set[[#This Row],[Play Booster Expected Market Value BotBox]]/tbl_MTG_Set[[#This Row],[Play Booster Sealed Market Value BotBox]]</f>
        <v/>
      </c>
      <c r="BN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" s="10">
        <f>tbl_MTG_Set[[#This Row],[Play Singles CardMarket Profit BotBox]]/tbl_MTG_Set[[#This Row],[Play Booster Cost]]</f>
        <v/>
      </c>
      <c r="BP47" s="10">
        <f>tbl_MTG_Set[[#This Row],[Play Singles CardMarket Profit BotBox]]&gt;0</f>
        <v/>
      </c>
      <c r="BQ47" s="10" t="n"/>
      <c r="BR47" s="10" t="n"/>
      <c r="BS47" s="10" t="n"/>
      <c r="BT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" s="19">
        <f>tbl_MTG_Set[[#This Row],[Collector Singles CardMarket Profit MTG Stocks]]/tbl_MTG_Set[[#This Row],[Collector Booster Cost]]</f>
        <v/>
      </c>
      <c r="BW47" s="10">
        <f>tbl_MTG_Set[[#This Row],[Collector Singles CardMarket Profit MTG Stocks]]&gt;0</f>
        <v/>
      </c>
      <c r="BX47" s="10" t="n"/>
      <c r="BY47" s="10" t="n"/>
      <c r="BZ47" s="10">
        <f>tbl_MTG_Set[[#This Row],[Collector Booster Sell Price CardMarket]]*tbl_MTG_Set[[#This Row],[Collector Booster Expected Market Value BotBox]]/tbl_MTG_Set[[#This Row],[Collector Booster Sealed Market Value BotBox]]</f>
        <v/>
      </c>
      <c r="CA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" s="10">
        <f>tbl_MTG_Set[[#This Row],[Collector Singles CardMarket Profit BotBox]]/tbl_MTG_Set[[#This Row],[Collector Booster Cost]]</f>
        <v/>
      </c>
      <c r="CC47" s="10">
        <f>tbl_MTG_Set[[#This Row],[Collector Singles CardMarket Profit BotBox]]&gt;0</f>
        <v/>
      </c>
      <c r="CD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" hidden="1" s="6">
      <c r="A48" t="n">
        <v>51</v>
      </c>
      <c r="B48" t="inlineStr">
        <is>
          <t>Tarkir: Dragonstorm Tokens TTDM</t>
        </is>
      </c>
      <c r="C48" t="n">
        <v>16</v>
      </c>
      <c r="D48" s="3" t="n">
        <v>45758</v>
      </c>
      <c r="E48" t="inlineStr">
        <is>
          <t>Standard Expansion</t>
        </is>
      </c>
      <c r="F48" t="inlineStr">
        <is>
          <t>en es fr de it pt ja ko ru 汉语 漢語</t>
        </is>
      </c>
      <c r="G48" t="n">
        <v>52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1">
        <f>tbl_MTG_Set[[#This Row],[Play Booster Sell Price CardMarket]]*tbl_MTG_Set[[#This Row],[Play Booster Expected Market Value MTG Stocks]]/tbl_MTG_Set[[#This Row],[Play Booster Sealed Market Value MTG Stocks]]</f>
        <v/>
      </c>
      <c r="BG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" s="11">
        <f>tbl_MTG_Set[[#This Row],[Play Singles CardMarket Profit MTG Stocks]]/tbl_MTG_Set[[#This Row],[Play Booster Cost]]</f>
        <v/>
      </c>
      <c r="BI48" s="11">
        <f>tbl_MTG_Set[[#This Row],[Play Singles CardMarket Profit MTG Stocks]]&gt;0</f>
        <v/>
      </c>
      <c r="BM48" s="10">
        <f>tbl_MTG_Set[[#This Row],[Play Booster Sell Price CardMarket]]*tbl_MTG_Set[[#This Row],[Play Booster Expected Market Value BotBox]]/tbl_MTG_Set[[#This Row],[Play Booster Sealed Market Value BotBox]]</f>
        <v/>
      </c>
      <c r="BN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" s="10">
        <f>tbl_MTG_Set[[#This Row],[Play Singles CardMarket Profit BotBox]]/tbl_MTG_Set[[#This Row],[Play Booster Cost]]</f>
        <v/>
      </c>
      <c r="BP48" s="10">
        <f>tbl_MTG_Set[[#This Row],[Play Singles CardMarket Profit BotBox]]&gt;0</f>
        <v/>
      </c>
      <c r="BQ48" s="10" t="n"/>
      <c r="BR48" s="10" t="n"/>
      <c r="BS48" s="10" t="n"/>
      <c r="BT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" s="19">
        <f>tbl_MTG_Set[[#This Row],[Collector Singles CardMarket Profit MTG Stocks]]/tbl_MTG_Set[[#This Row],[Collector Booster Cost]]</f>
        <v/>
      </c>
      <c r="BW48" s="10">
        <f>tbl_MTG_Set[[#This Row],[Collector Singles CardMarket Profit MTG Stocks]]&gt;0</f>
        <v/>
      </c>
      <c r="BX48" s="10" t="n"/>
      <c r="BY48" s="10" t="n"/>
      <c r="BZ48" s="10">
        <f>tbl_MTG_Set[[#This Row],[Collector Booster Sell Price CardMarket]]*tbl_MTG_Set[[#This Row],[Collector Booster Expected Market Value BotBox]]/tbl_MTG_Set[[#This Row],[Collector Booster Sealed Market Value BotBox]]</f>
        <v/>
      </c>
      <c r="CA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" s="10">
        <f>tbl_MTG_Set[[#This Row],[Collector Singles CardMarket Profit BotBox]]/tbl_MTG_Set[[#This Row],[Collector Booster Cost]]</f>
        <v/>
      </c>
      <c r="CC48" s="10">
        <f>tbl_MTG_Set[[#This Row],[Collector Singles CardMarket Profit BotBox]]&gt;0</f>
        <v/>
      </c>
      <c r="CD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" hidden="1" s="6">
      <c r="A49" t="n">
        <v>52</v>
      </c>
      <c r="B49" t="inlineStr">
        <is>
          <t>Alchemy: Tarkir YTDM</t>
        </is>
      </c>
      <c r="C49" t="n">
        <v>30</v>
      </c>
      <c r="D49" s="3" t="n">
        <v>45776</v>
      </c>
      <c r="E49" t="inlineStr">
        <is>
          <t>Standard Expansion</t>
        </is>
      </c>
      <c r="F49" t="inlineStr">
        <is>
          <t>en es fr de it pt ja ko ru 汉语 漢語</t>
        </is>
      </c>
      <c r="G49" t="n">
        <v>53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1">
        <f>tbl_MTG_Set[[#This Row],[Play Booster Sell Price CardMarket]]*tbl_MTG_Set[[#This Row],[Play Booster Expected Market Value MTG Stocks]]/tbl_MTG_Set[[#This Row],[Play Booster Sealed Market Value MTG Stocks]]</f>
        <v/>
      </c>
      <c r="BG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" s="11">
        <f>tbl_MTG_Set[[#This Row],[Play Singles CardMarket Profit MTG Stocks]]/tbl_MTG_Set[[#This Row],[Play Booster Cost]]</f>
        <v/>
      </c>
      <c r="BI49" s="11">
        <f>tbl_MTG_Set[[#This Row],[Play Singles CardMarket Profit MTG Stocks]]&gt;0</f>
        <v/>
      </c>
      <c r="BM49" s="10">
        <f>tbl_MTG_Set[[#This Row],[Play Booster Sell Price CardMarket]]*tbl_MTG_Set[[#This Row],[Play Booster Expected Market Value BotBox]]/tbl_MTG_Set[[#This Row],[Play Booster Sealed Market Value BotBox]]</f>
        <v/>
      </c>
      <c r="BN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" s="10">
        <f>tbl_MTG_Set[[#This Row],[Play Singles CardMarket Profit BotBox]]/tbl_MTG_Set[[#This Row],[Play Booster Cost]]</f>
        <v/>
      </c>
      <c r="BP49" s="10">
        <f>tbl_MTG_Set[[#This Row],[Play Singles CardMarket Profit BotBox]]&gt;0</f>
        <v/>
      </c>
      <c r="BQ49" s="10" t="n"/>
      <c r="BR49" s="10" t="n"/>
      <c r="BS49" s="10" t="n"/>
      <c r="BT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" s="19">
        <f>tbl_MTG_Set[[#This Row],[Collector Singles CardMarket Profit MTG Stocks]]/tbl_MTG_Set[[#This Row],[Collector Booster Cost]]</f>
        <v/>
      </c>
      <c r="BW49" s="10">
        <f>tbl_MTG_Set[[#This Row],[Collector Singles CardMarket Profit MTG Stocks]]&gt;0</f>
        <v/>
      </c>
      <c r="BX49" s="10" t="n"/>
      <c r="BY49" s="10" t="n"/>
      <c r="BZ49" s="10">
        <f>tbl_MTG_Set[[#This Row],[Collector Booster Sell Price CardMarket]]*tbl_MTG_Set[[#This Row],[Collector Booster Expected Market Value BotBox]]/tbl_MTG_Set[[#This Row],[Collector Booster Sealed Market Value BotBox]]</f>
        <v/>
      </c>
      <c r="CA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" s="10">
        <f>tbl_MTG_Set[[#This Row],[Collector Singles CardMarket Profit BotBox]]/tbl_MTG_Set[[#This Row],[Collector Booster Cost]]</f>
        <v/>
      </c>
      <c r="CC49" s="10">
        <f>tbl_MTG_Set[[#This Row],[Collector Singles CardMarket Profit BotBox]]&gt;0</f>
        <v/>
      </c>
      <c r="CD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" hidden="1" s="6">
      <c r="A50" t="n">
        <v>53</v>
      </c>
      <c r="B50" t="inlineStr">
        <is>
          <t>Tarkir: Dragonstorm Art Series ATDM</t>
        </is>
      </c>
      <c r="C50" t="n">
        <v>54</v>
      </c>
      <c r="D50" s="3" t="n">
        <v>45758</v>
      </c>
      <c r="E50" t="inlineStr">
        <is>
          <t>Standard Expansion</t>
        </is>
      </c>
      <c r="F50" t="inlineStr">
        <is>
          <t>en es fr de it pt ja ko ru 汉语 漢語</t>
        </is>
      </c>
      <c r="G50" t="n">
        <v>54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1">
        <f>tbl_MTG_Set[[#This Row],[Play Booster Sell Price CardMarket]]*tbl_MTG_Set[[#This Row],[Play Booster Expected Market Value MTG Stocks]]/tbl_MTG_Set[[#This Row],[Play Booster Sealed Market Value MTG Stocks]]</f>
        <v/>
      </c>
      <c r="BG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" s="11">
        <f>tbl_MTG_Set[[#This Row],[Play Singles CardMarket Profit MTG Stocks]]/tbl_MTG_Set[[#This Row],[Play Booster Cost]]</f>
        <v/>
      </c>
      <c r="BI50" s="11">
        <f>tbl_MTG_Set[[#This Row],[Play Singles CardMarket Profit MTG Stocks]]&gt;0</f>
        <v/>
      </c>
      <c r="BM50" s="10">
        <f>tbl_MTG_Set[[#This Row],[Play Booster Sell Price CardMarket]]*tbl_MTG_Set[[#This Row],[Play Booster Expected Market Value BotBox]]/tbl_MTG_Set[[#This Row],[Play Booster Sealed Market Value BotBox]]</f>
        <v/>
      </c>
      <c r="BN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" s="10">
        <f>tbl_MTG_Set[[#This Row],[Play Singles CardMarket Profit BotBox]]/tbl_MTG_Set[[#This Row],[Play Booster Cost]]</f>
        <v/>
      </c>
      <c r="BP50" s="10">
        <f>tbl_MTG_Set[[#This Row],[Play Singles CardMarket Profit BotBox]]&gt;0</f>
        <v/>
      </c>
      <c r="BQ50" s="10" t="n"/>
      <c r="BR50" s="10" t="n"/>
      <c r="BS50" s="10" t="n"/>
      <c r="BT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" s="19">
        <f>tbl_MTG_Set[[#This Row],[Collector Singles CardMarket Profit MTG Stocks]]/tbl_MTG_Set[[#This Row],[Collector Booster Cost]]</f>
        <v/>
      </c>
      <c r="BW50" s="10">
        <f>tbl_MTG_Set[[#This Row],[Collector Singles CardMarket Profit MTG Stocks]]&gt;0</f>
        <v/>
      </c>
      <c r="BX50" s="10" t="n"/>
      <c r="BY50" s="10" t="n"/>
      <c r="BZ50" s="10">
        <f>tbl_MTG_Set[[#This Row],[Collector Booster Sell Price CardMarket]]*tbl_MTG_Set[[#This Row],[Collector Booster Expected Market Value BotBox]]/tbl_MTG_Set[[#This Row],[Collector Booster Sealed Market Value BotBox]]</f>
        <v/>
      </c>
      <c r="CA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" s="10">
        <f>tbl_MTG_Set[[#This Row],[Collector Singles CardMarket Profit BotBox]]/tbl_MTG_Set[[#This Row],[Collector Booster Cost]]</f>
        <v/>
      </c>
      <c r="CC50" s="10">
        <f>tbl_MTG_Set[[#This Row],[Collector Singles CardMarket Profit BotBox]]&gt;0</f>
        <v/>
      </c>
      <c r="CD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" hidden="1" s="6">
      <c r="A51" t="n">
        <v>54</v>
      </c>
      <c r="B51" t="inlineStr">
        <is>
          <t>Tarkir: Dragonstorm Commander TDC</t>
        </is>
      </c>
      <c r="C51" t="n">
        <v>413</v>
      </c>
      <c r="D51" s="3" t="n">
        <v>45758</v>
      </c>
      <c r="E51" t="inlineStr">
        <is>
          <t>Commander</t>
        </is>
      </c>
      <c r="F51" t="inlineStr">
        <is>
          <t>en es fr de it pt ja ko ru 汉语 漢語</t>
        </is>
      </c>
      <c r="G51" t="n">
        <v>55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AG51" s="10" t="n"/>
      <c r="AH51" s="10" t="n"/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" s="10" t="n"/>
      <c r="AS51" s="10" t="n"/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0" t="n"/>
      <c r="BF51" s="11">
        <f>tbl_MTG_Set[[#This Row],[Play Booster Sell Price CardMarket]]*tbl_MTG_Set[[#This Row],[Play Booster Expected Market Value MTG Stocks]]/tbl_MTG_Set[[#This Row],[Play Booster Sealed Market Value MTG Stocks]]</f>
        <v/>
      </c>
      <c r="BG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" s="11">
        <f>tbl_MTG_Set[[#This Row],[Play Singles CardMarket Profit MTG Stocks]]/tbl_MTG_Set[[#This Row],[Play Booster Cost]]</f>
        <v/>
      </c>
      <c r="BI51" s="11">
        <f>tbl_MTG_Set[[#This Row],[Play Singles CardMarket Profit MTG Stocks]]&gt;0</f>
        <v/>
      </c>
      <c r="BM51" s="10">
        <f>tbl_MTG_Set[[#This Row],[Play Booster Sell Price CardMarket]]*tbl_MTG_Set[[#This Row],[Play Booster Expected Market Value BotBox]]/tbl_MTG_Set[[#This Row],[Play Booster Sealed Market Value BotBox]]</f>
        <v/>
      </c>
      <c r="BN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" s="10">
        <f>tbl_MTG_Set[[#This Row],[Play Singles CardMarket Profit BotBox]]/tbl_MTG_Set[[#This Row],[Play Booster Cost]]</f>
        <v/>
      </c>
      <c r="BP51" s="10">
        <f>tbl_MTG_Set[[#This Row],[Play Singles CardMarket Profit BotBox]]&gt;0</f>
        <v/>
      </c>
      <c r="BQ51" s="10" t="n"/>
      <c r="BR51" s="10" t="n"/>
      <c r="BS51" s="10" t="n"/>
      <c r="BT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" s="19">
        <f>tbl_MTG_Set[[#This Row],[Collector Singles CardMarket Profit MTG Stocks]]/tbl_MTG_Set[[#This Row],[Collector Booster Cost]]</f>
        <v/>
      </c>
      <c r="BW51" s="10">
        <f>tbl_MTG_Set[[#This Row],[Collector Singles CardMarket Profit MTG Stocks]]&gt;0</f>
        <v/>
      </c>
      <c r="BX51" s="10" t="n"/>
      <c r="BY51" s="10" t="n"/>
      <c r="BZ51" s="10">
        <f>tbl_MTG_Set[[#This Row],[Collector Booster Sell Price CardMarket]]*tbl_MTG_Set[[#This Row],[Collector Booster Expected Market Value BotBox]]/tbl_MTG_Set[[#This Row],[Collector Booster Sealed Market Value BotBox]]</f>
        <v/>
      </c>
      <c r="CA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" s="10">
        <f>tbl_MTG_Set[[#This Row],[Collector Singles CardMarket Profit BotBox]]/tbl_MTG_Set[[#This Row],[Collector Booster Cost]]</f>
        <v/>
      </c>
      <c r="CC51" s="10">
        <f>tbl_MTG_Set[[#This Row],[Collector Singles CardMarket Profit BotBox]]&gt;0</f>
        <v/>
      </c>
      <c r="CD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" hidden="1" s="6">
      <c r="A52" t="n">
        <v>55</v>
      </c>
      <c r="B52" t="inlineStr">
        <is>
          <t>Tarkir: Dragonstorm Commander Tokens TTDC</t>
        </is>
      </c>
      <c r="C52" t="n">
        <v>34</v>
      </c>
      <c r="D52" s="3" t="n">
        <v>45758</v>
      </c>
      <c r="E52" t="inlineStr">
        <is>
          <t>Commander</t>
        </is>
      </c>
      <c r="F52" t="inlineStr">
        <is>
          <t>en es fr de it pt ja ko ru 汉语 漢語</t>
        </is>
      </c>
      <c r="G52" t="n">
        <v>56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1">
        <f>tbl_MTG_Set[[#This Row],[Play Booster Sell Price CardMarket]]*tbl_MTG_Set[[#This Row],[Play Booster Expected Market Value MTG Stocks]]/tbl_MTG_Set[[#This Row],[Play Booster Sealed Market Value MTG Stocks]]</f>
        <v/>
      </c>
      <c r="BG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" s="11">
        <f>tbl_MTG_Set[[#This Row],[Play Singles CardMarket Profit MTG Stocks]]/tbl_MTG_Set[[#This Row],[Play Booster Cost]]</f>
        <v/>
      </c>
      <c r="BI52" s="11">
        <f>tbl_MTG_Set[[#This Row],[Play Singles CardMarket Profit MTG Stocks]]&gt;0</f>
        <v/>
      </c>
      <c r="BM52" s="10">
        <f>tbl_MTG_Set[[#This Row],[Play Booster Sell Price CardMarket]]*tbl_MTG_Set[[#This Row],[Play Booster Expected Market Value BotBox]]/tbl_MTG_Set[[#This Row],[Play Booster Sealed Market Value BotBox]]</f>
        <v/>
      </c>
      <c r="BN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" s="10">
        <f>tbl_MTG_Set[[#This Row],[Play Singles CardMarket Profit BotBox]]/tbl_MTG_Set[[#This Row],[Play Booster Cost]]</f>
        <v/>
      </c>
      <c r="BP52" s="10">
        <f>tbl_MTG_Set[[#This Row],[Play Singles CardMarket Profit BotBox]]&gt;0</f>
        <v/>
      </c>
      <c r="BQ52" s="10" t="n"/>
      <c r="BR52" s="10" t="n"/>
      <c r="BS52" s="10" t="n"/>
      <c r="BT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" s="19">
        <f>tbl_MTG_Set[[#This Row],[Collector Singles CardMarket Profit MTG Stocks]]/tbl_MTG_Set[[#This Row],[Collector Booster Cost]]</f>
        <v/>
      </c>
      <c r="BW52" s="10">
        <f>tbl_MTG_Set[[#This Row],[Collector Singles CardMarket Profit MTG Stocks]]&gt;0</f>
        <v/>
      </c>
      <c r="BX52" s="10" t="n"/>
      <c r="BY52" s="10" t="n"/>
      <c r="BZ52" s="10">
        <f>tbl_MTG_Set[[#This Row],[Collector Booster Sell Price CardMarket]]*tbl_MTG_Set[[#This Row],[Collector Booster Expected Market Value BotBox]]/tbl_MTG_Set[[#This Row],[Collector Booster Sealed Market Value BotBox]]</f>
        <v/>
      </c>
      <c r="CA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" s="10">
        <f>tbl_MTG_Set[[#This Row],[Collector Singles CardMarket Profit BotBox]]/tbl_MTG_Set[[#This Row],[Collector Booster Cost]]</f>
        <v/>
      </c>
      <c r="CC52" s="10">
        <f>tbl_MTG_Set[[#This Row],[Collector Singles CardMarket Profit BotBox]]&gt;0</f>
        <v/>
      </c>
      <c r="CD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" hidden="1" s="6">
      <c r="A53" t="n">
        <v>56</v>
      </c>
      <c r="B53" t="inlineStr">
        <is>
          <t>Love Your LGS 2025 PLG25</t>
        </is>
      </c>
      <c r="C53" t="n">
        <v>2</v>
      </c>
      <c r="D53" s="3" t="n">
        <v>45742</v>
      </c>
      <c r="F53" t="inlineStr">
        <is>
          <t>en es fr de it pt ja ko ru 汉语 漢語</t>
        </is>
      </c>
      <c r="G53" t="n">
        <v>58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1">
        <f>tbl_MTG_Set[[#This Row],[Play Booster Sell Price CardMarket]]*tbl_MTG_Set[[#This Row],[Play Booster Expected Market Value MTG Stocks]]/tbl_MTG_Set[[#This Row],[Play Booster Sealed Market Value MTG Stocks]]</f>
        <v/>
      </c>
      <c r="BG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" s="11">
        <f>tbl_MTG_Set[[#This Row],[Play Singles CardMarket Profit MTG Stocks]]/tbl_MTG_Set[[#This Row],[Play Booster Cost]]</f>
        <v/>
      </c>
      <c r="BI53" s="11">
        <f>tbl_MTG_Set[[#This Row],[Play Singles CardMarket Profit MTG Stocks]]&gt;0</f>
        <v/>
      </c>
      <c r="BM53" s="10">
        <f>tbl_MTG_Set[[#This Row],[Play Booster Sell Price CardMarket]]*tbl_MTG_Set[[#This Row],[Play Booster Expected Market Value BotBox]]/tbl_MTG_Set[[#This Row],[Play Booster Sealed Market Value BotBox]]</f>
        <v/>
      </c>
      <c r="BN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" s="10">
        <f>tbl_MTG_Set[[#This Row],[Play Singles CardMarket Profit BotBox]]/tbl_MTG_Set[[#This Row],[Play Booster Cost]]</f>
        <v/>
      </c>
      <c r="BP53" s="10">
        <f>tbl_MTG_Set[[#This Row],[Play Singles CardMarket Profit BotBox]]&gt;0</f>
        <v/>
      </c>
      <c r="BQ53" s="10" t="n"/>
      <c r="BR53" s="10" t="n"/>
      <c r="BS53" s="10" t="n"/>
      <c r="BT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" s="19">
        <f>tbl_MTG_Set[[#This Row],[Collector Singles CardMarket Profit MTG Stocks]]/tbl_MTG_Set[[#This Row],[Collector Booster Cost]]</f>
        <v/>
      </c>
      <c r="BW53" s="10">
        <f>tbl_MTG_Set[[#This Row],[Collector Singles CardMarket Profit MTG Stocks]]&gt;0</f>
        <v/>
      </c>
      <c r="BX53" s="10" t="n"/>
      <c r="BY53" s="10" t="n"/>
      <c r="BZ53" s="10">
        <f>tbl_MTG_Set[[#This Row],[Collector Booster Sell Price CardMarket]]*tbl_MTG_Set[[#This Row],[Collector Booster Expected Market Value BotBox]]/tbl_MTG_Set[[#This Row],[Collector Booster Sealed Market Value BotBox]]</f>
        <v/>
      </c>
      <c r="CA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" s="10">
        <f>tbl_MTG_Set[[#This Row],[Collector Singles CardMarket Profit BotBox]]/tbl_MTG_Set[[#This Row],[Collector Booster Cost]]</f>
        <v/>
      </c>
      <c r="CC53" s="10">
        <f>tbl_MTG_Set[[#This Row],[Collector Singles CardMarket Profit BotBox]]&gt;0</f>
        <v/>
      </c>
      <c r="CD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" hidden="1" s="6">
      <c r="A54" t="n">
        <v>57</v>
      </c>
      <c r="B54" t="inlineStr">
        <is>
          <t>Year of the Snake 2025 PL25</t>
        </is>
      </c>
      <c r="C54" t="n">
        <v>6</v>
      </c>
      <c r="D54" s="3" t="n">
        <v>45702</v>
      </c>
      <c r="F54" t="inlineStr">
        <is>
          <t>en es fr de it pt ja ko ru 汉语 漢語</t>
        </is>
      </c>
      <c r="G54" t="n">
        <v>60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1">
        <f>tbl_MTG_Set[[#This Row],[Play Booster Sell Price CardMarket]]*tbl_MTG_Set[[#This Row],[Play Booster Expected Market Value MTG Stocks]]/tbl_MTG_Set[[#This Row],[Play Booster Sealed Market Value MTG Stocks]]</f>
        <v/>
      </c>
      <c r="BG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" s="11">
        <f>tbl_MTG_Set[[#This Row],[Play Singles CardMarket Profit MTG Stocks]]/tbl_MTG_Set[[#This Row],[Play Booster Cost]]</f>
        <v/>
      </c>
      <c r="BI54" s="11">
        <f>tbl_MTG_Set[[#This Row],[Play Singles CardMarket Profit MTG Stocks]]&gt;0</f>
        <v/>
      </c>
      <c r="BM54" s="10">
        <f>tbl_MTG_Set[[#This Row],[Play Booster Sell Price CardMarket]]*tbl_MTG_Set[[#This Row],[Play Booster Expected Market Value BotBox]]/tbl_MTG_Set[[#This Row],[Play Booster Sealed Market Value BotBox]]</f>
        <v/>
      </c>
      <c r="BN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" s="10">
        <f>tbl_MTG_Set[[#This Row],[Play Singles CardMarket Profit BotBox]]/tbl_MTG_Set[[#This Row],[Play Booster Cost]]</f>
        <v/>
      </c>
      <c r="BP54" s="10">
        <f>tbl_MTG_Set[[#This Row],[Play Singles CardMarket Profit BotBox]]&gt;0</f>
        <v/>
      </c>
      <c r="BQ54" s="10" t="n"/>
      <c r="BR54" s="10" t="n"/>
      <c r="BS54" s="10" t="n"/>
      <c r="BT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" s="19">
        <f>tbl_MTG_Set[[#This Row],[Collector Singles CardMarket Profit MTG Stocks]]/tbl_MTG_Set[[#This Row],[Collector Booster Cost]]</f>
        <v/>
      </c>
      <c r="BW54" s="10">
        <f>tbl_MTG_Set[[#This Row],[Collector Singles CardMarket Profit MTG Stocks]]&gt;0</f>
        <v/>
      </c>
      <c r="BX54" s="10" t="n"/>
      <c r="BY54" s="10" t="n"/>
      <c r="BZ54" s="10">
        <f>tbl_MTG_Set[[#This Row],[Collector Booster Sell Price CardMarket]]*tbl_MTG_Set[[#This Row],[Collector Booster Expected Market Value BotBox]]/tbl_MTG_Set[[#This Row],[Collector Booster Sealed Market Value BotBox]]</f>
        <v/>
      </c>
      <c r="CA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" s="10">
        <f>tbl_MTG_Set[[#This Row],[Collector Singles CardMarket Profit BotBox]]/tbl_MTG_Set[[#This Row],[Collector Booster Cost]]</f>
        <v/>
      </c>
      <c r="CC54" s="10">
        <f>tbl_MTG_Set[[#This Row],[Collector Singles CardMarket Profit BotBox]]&gt;0</f>
        <v/>
      </c>
      <c r="CD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" hidden="1" s="6">
      <c r="A55" t="n">
        <v>59</v>
      </c>
      <c r="B55" t="inlineStr">
        <is>
          <t>Aetherdrift Promos PDFT</t>
        </is>
      </c>
      <c r="C55" t="n">
        <v>160</v>
      </c>
      <c r="D55" s="3" t="n">
        <v>45702</v>
      </c>
      <c r="E55" t="inlineStr">
        <is>
          <t>Standard Expansion</t>
        </is>
      </c>
      <c r="F55" t="inlineStr">
        <is>
          <t>en es fr de it pt ja ko ru 汉语 漢語</t>
        </is>
      </c>
      <c r="G55" t="n">
        <v>64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1">
        <f>tbl_MTG_Set[[#This Row],[Play Booster Sell Price CardMarket]]*tbl_MTG_Set[[#This Row],[Play Booster Expected Market Value MTG Stocks]]/tbl_MTG_Set[[#This Row],[Play Booster Sealed Market Value MTG Stocks]]</f>
        <v/>
      </c>
      <c r="BG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" s="11">
        <f>tbl_MTG_Set[[#This Row],[Play Singles CardMarket Profit MTG Stocks]]/tbl_MTG_Set[[#This Row],[Play Booster Cost]]</f>
        <v/>
      </c>
      <c r="BI55" s="11">
        <f>tbl_MTG_Set[[#This Row],[Play Singles CardMarket Profit MTG Stocks]]&gt;0</f>
        <v/>
      </c>
      <c r="BM55" s="10">
        <f>tbl_MTG_Set[[#This Row],[Play Booster Sell Price CardMarket]]*tbl_MTG_Set[[#This Row],[Play Booster Expected Market Value BotBox]]/tbl_MTG_Set[[#This Row],[Play Booster Sealed Market Value BotBox]]</f>
        <v/>
      </c>
      <c r="BN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" s="10">
        <f>tbl_MTG_Set[[#This Row],[Play Singles CardMarket Profit BotBox]]/tbl_MTG_Set[[#This Row],[Play Booster Cost]]</f>
        <v/>
      </c>
      <c r="BP55" s="10">
        <f>tbl_MTG_Set[[#This Row],[Play Singles CardMarket Profit BotBox]]&gt;0</f>
        <v/>
      </c>
      <c r="BQ55" s="10" t="n"/>
      <c r="BR55" s="10" t="n"/>
      <c r="BS55" s="10" t="n"/>
      <c r="BT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" s="19">
        <f>tbl_MTG_Set[[#This Row],[Collector Singles CardMarket Profit MTG Stocks]]/tbl_MTG_Set[[#This Row],[Collector Booster Cost]]</f>
        <v/>
      </c>
      <c r="BW55" s="10">
        <f>tbl_MTG_Set[[#This Row],[Collector Singles CardMarket Profit MTG Stocks]]&gt;0</f>
        <v/>
      </c>
      <c r="BX55" s="10" t="n"/>
      <c r="BY55" s="10" t="n"/>
      <c r="BZ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" s="10">
        <f>tbl_MTG_Set[[#This Row],[Collector Singles CardMarket Profit BotBox]]/tbl_MTG_Set[[#This Row],[Collector Booster Cost]]</f>
        <v/>
      </c>
      <c r="CC55" s="10">
        <f>tbl_MTG_Set[[#This Row],[Collector Singles CardMarket Profit BotBox]]&gt;0</f>
        <v/>
      </c>
      <c r="CD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" hidden="1" s="6">
      <c r="A56" t="n">
        <v>60</v>
      </c>
      <c r="B56" t="inlineStr">
        <is>
          <t>Aetherdrift Tokens TDFT</t>
        </is>
      </c>
      <c r="C56" t="n">
        <v>14</v>
      </c>
      <c r="D56" s="3" t="n">
        <v>45702</v>
      </c>
      <c r="E56" t="inlineStr">
        <is>
          <t>Standard Expansion</t>
        </is>
      </c>
      <c r="F56" t="inlineStr">
        <is>
          <t>en es fr de it pt ja ko ru 汉语 漢語</t>
        </is>
      </c>
      <c r="G56" t="n">
        <v>66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1">
        <f>tbl_MTG_Set[[#This Row],[Play Booster Sell Price CardMarket]]*tbl_MTG_Set[[#This Row],[Play Booster Expected Market Value MTG Stocks]]/tbl_MTG_Set[[#This Row],[Play Booster Sealed Market Value MTG Stocks]]</f>
        <v/>
      </c>
      <c r="BG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" s="11">
        <f>tbl_MTG_Set[[#This Row],[Play Singles CardMarket Profit MTG Stocks]]/tbl_MTG_Set[[#This Row],[Play Booster Cost]]</f>
        <v/>
      </c>
      <c r="BI56" s="11">
        <f>tbl_MTG_Set[[#This Row],[Play Singles CardMarket Profit MTG Stocks]]&gt;0</f>
        <v/>
      </c>
      <c r="BM56" s="10">
        <f>tbl_MTG_Set[[#This Row],[Play Booster Sell Price CardMarket]]*tbl_MTG_Set[[#This Row],[Play Booster Expected Market Value BotBox]]/tbl_MTG_Set[[#This Row],[Play Booster Sealed Market Value BotBox]]</f>
        <v/>
      </c>
      <c r="BN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" s="10">
        <f>tbl_MTG_Set[[#This Row],[Play Singles CardMarket Profit BotBox]]/tbl_MTG_Set[[#This Row],[Play Booster Cost]]</f>
        <v/>
      </c>
      <c r="BP56" s="10">
        <f>tbl_MTG_Set[[#This Row],[Play Singles CardMarket Profit BotBox]]&gt;0</f>
        <v/>
      </c>
      <c r="BQ56" s="10" t="n"/>
      <c r="BR56" s="10" t="n"/>
      <c r="BS56" s="10" t="n"/>
      <c r="BT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" s="19">
        <f>tbl_MTG_Set[[#This Row],[Collector Singles CardMarket Profit MTG Stocks]]/tbl_MTG_Set[[#This Row],[Collector Booster Cost]]</f>
        <v/>
      </c>
      <c r="BW56" s="10">
        <f>tbl_MTG_Set[[#This Row],[Collector Singles CardMarket Profit MTG Stocks]]&gt;0</f>
        <v/>
      </c>
      <c r="BX56" s="10" t="n"/>
      <c r="BY56" s="10" t="n"/>
      <c r="BZ56" s="10">
        <f>tbl_MTG_Set[[#This Row],[Collector Booster Sell Price CardMarket]]*tbl_MTG_Set[[#This Row],[Collector Booster Expected Market Value BotBox]]/tbl_MTG_Set[[#This Row],[Collector Booster Sealed Market Value BotBox]]</f>
        <v/>
      </c>
      <c r="CA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" s="10">
        <f>tbl_MTG_Set[[#This Row],[Collector Singles CardMarket Profit BotBox]]/tbl_MTG_Set[[#This Row],[Collector Booster Cost]]</f>
        <v/>
      </c>
      <c r="CC56" s="10">
        <f>tbl_MTG_Set[[#This Row],[Collector Singles CardMarket Profit BotBox]]&gt;0</f>
        <v/>
      </c>
      <c r="CD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" hidden="1" s="6">
      <c r="A57" t="n">
        <v>61</v>
      </c>
      <c r="B57" t="inlineStr">
        <is>
          <t>Alchemy: Aetherdrift YDFT</t>
        </is>
      </c>
      <c r="C57" t="n">
        <v>30</v>
      </c>
      <c r="D57" s="3" t="n">
        <v>45720</v>
      </c>
      <c r="E57" t="inlineStr">
        <is>
          <t>Standard Expansion</t>
        </is>
      </c>
      <c r="F57" t="inlineStr">
        <is>
          <t>en es fr de it pt ja ko ru 汉语 漢語</t>
        </is>
      </c>
      <c r="G57" t="n">
        <v>68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1">
        <f>tbl_MTG_Set[[#This Row],[Play Booster Sell Price CardMarket]]*tbl_MTG_Set[[#This Row],[Play Booster Expected Market Value MTG Stocks]]/tbl_MTG_Set[[#This Row],[Play Booster Sealed Market Value MTG Stocks]]</f>
        <v/>
      </c>
      <c r="BG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" s="11">
        <f>tbl_MTG_Set[[#This Row],[Play Singles CardMarket Profit MTG Stocks]]/tbl_MTG_Set[[#This Row],[Play Booster Cost]]</f>
        <v/>
      </c>
      <c r="BI57" s="11">
        <f>tbl_MTG_Set[[#This Row],[Play Singles CardMarket Profit MTG Stocks]]&gt;0</f>
        <v/>
      </c>
      <c r="BM57" s="10">
        <f>tbl_MTG_Set[[#This Row],[Play Booster Sell Price CardMarket]]*tbl_MTG_Set[[#This Row],[Play Booster Expected Market Value BotBox]]/tbl_MTG_Set[[#This Row],[Play Booster Sealed Market Value BotBox]]</f>
        <v/>
      </c>
      <c r="BN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" s="10">
        <f>tbl_MTG_Set[[#This Row],[Play Singles CardMarket Profit BotBox]]/tbl_MTG_Set[[#This Row],[Play Booster Cost]]</f>
        <v/>
      </c>
      <c r="BP57" s="10">
        <f>tbl_MTG_Set[[#This Row],[Play Singles CardMarket Profit BotBox]]&gt;0</f>
        <v/>
      </c>
      <c r="BQ57" s="10" t="n"/>
      <c r="BR57" s="10" t="n"/>
      <c r="BS57" s="10" t="n"/>
      <c r="BT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" s="19">
        <f>tbl_MTG_Set[[#This Row],[Collector Singles CardMarket Profit MTG Stocks]]/tbl_MTG_Set[[#This Row],[Collector Booster Cost]]</f>
        <v/>
      </c>
      <c r="BW57" s="10">
        <f>tbl_MTG_Set[[#This Row],[Collector Singles CardMarket Profit MTG Stocks]]&gt;0</f>
        <v/>
      </c>
      <c r="BX57" s="10" t="n"/>
      <c r="BY57" s="10" t="n"/>
      <c r="BZ57" s="10">
        <f>tbl_MTG_Set[[#This Row],[Collector Booster Sell Price CardMarket]]*tbl_MTG_Set[[#This Row],[Collector Booster Expected Market Value BotBox]]/tbl_MTG_Set[[#This Row],[Collector Booster Sealed Market Value BotBox]]</f>
        <v/>
      </c>
      <c r="CA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" s="10">
        <f>tbl_MTG_Set[[#This Row],[Collector Singles CardMarket Profit BotBox]]/tbl_MTG_Set[[#This Row],[Collector Booster Cost]]</f>
        <v/>
      </c>
      <c r="CC57" s="10">
        <f>tbl_MTG_Set[[#This Row],[Collector Singles CardMarket Profit BotBox]]&gt;0</f>
        <v/>
      </c>
      <c r="CD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" hidden="1" s="6">
      <c r="A58" t="n">
        <v>62</v>
      </c>
      <c r="B58" t="inlineStr">
        <is>
          <t>Aetherdrift Art Series ADFT</t>
        </is>
      </c>
      <c r="C58" t="n">
        <v>54</v>
      </c>
      <c r="D58" s="3" t="n">
        <v>45702</v>
      </c>
      <c r="E58" t="inlineStr">
        <is>
          <t>Standard Expansion</t>
        </is>
      </c>
      <c r="F58" t="inlineStr">
        <is>
          <t>en es fr de it pt ja ko ru 汉语 漢語</t>
        </is>
      </c>
      <c r="G58" t="n">
        <v>70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1">
        <f>tbl_MTG_Set[[#This Row],[Play Booster Sell Price CardMarket]]*tbl_MTG_Set[[#This Row],[Play Booster Expected Market Value MTG Stocks]]/tbl_MTG_Set[[#This Row],[Play Booster Sealed Market Value MTG Stocks]]</f>
        <v/>
      </c>
      <c r="BG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" s="11">
        <f>tbl_MTG_Set[[#This Row],[Play Singles CardMarket Profit MTG Stocks]]/tbl_MTG_Set[[#This Row],[Play Booster Cost]]</f>
        <v/>
      </c>
      <c r="BI58" s="11">
        <f>tbl_MTG_Set[[#This Row],[Play Singles CardMarket Profit MTG Stocks]]&gt;0</f>
        <v/>
      </c>
      <c r="BM58" s="10">
        <f>tbl_MTG_Set[[#This Row],[Play Booster Sell Price CardMarket]]*tbl_MTG_Set[[#This Row],[Play Booster Expected Market Value BotBox]]/tbl_MTG_Set[[#This Row],[Play Booster Sealed Market Value BotBox]]</f>
        <v/>
      </c>
      <c r="BN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" s="10">
        <f>tbl_MTG_Set[[#This Row],[Play Singles CardMarket Profit BotBox]]/tbl_MTG_Set[[#This Row],[Play Booster Cost]]</f>
        <v/>
      </c>
      <c r="BP58" s="10">
        <f>tbl_MTG_Set[[#This Row],[Play Singles CardMarket Profit BotBox]]&gt;0</f>
        <v/>
      </c>
      <c r="BQ58" s="10" t="n"/>
      <c r="BR58" s="10" t="n"/>
      <c r="BS58" s="10" t="n"/>
      <c r="BT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" s="19">
        <f>tbl_MTG_Set[[#This Row],[Collector Singles CardMarket Profit MTG Stocks]]/tbl_MTG_Set[[#This Row],[Collector Booster Cost]]</f>
        <v/>
      </c>
      <c r="BW58" s="10">
        <f>tbl_MTG_Set[[#This Row],[Collector Singles CardMarket Profit MTG Stocks]]&gt;0</f>
        <v/>
      </c>
      <c r="BX58" s="10" t="n"/>
      <c r="BY58" s="10" t="n"/>
      <c r="BZ58" s="10">
        <f>tbl_MTG_Set[[#This Row],[Collector Booster Sell Price CardMarket]]*tbl_MTG_Set[[#This Row],[Collector Booster Expected Market Value BotBox]]/tbl_MTG_Set[[#This Row],[Collector Booster Sealed Market Value BotBox]]</f>
        <v/>
      </c>
      <c r="CA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" s="10">
        <f>tbl_MTG_Set[[#This Row],[Collector Singles CardMarket Profit BotBox]]/tbl_MTG_Set[[#This Row],[Collector Booster Cost]]</f>
        <v/>
      </c>
      <c r="CC58" s="10">
        <f>tbl_MTG_Set[[#This Row],[Collector Singles CardMarket Profit BotBox]]&gt;0</f>
        <v/>
      </c>
      <c r="CD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" hidden="1" s="6">
      <c r="A59" t="n">
        <v>63</v>
      </c>
      <c r="B59" t="inlineStr">
        <is>
          <t>Aetherdrift Commander DRC</t>
        </is>
      </c>
      <c r="C59" t="n">
        <v>184</v>
      </c>
      <c r="D59" s="3" t="n">
        <v>45702</v>
      </c>
      <c r="E59" t="inlineStr">
        <is>
          <t>Commander</t>
        </is>
      </c>
      <c r="F59" t="inlineStr">
        <is>
          <t>en es fr de it pt ja ko ru 汉语 漢語</t>
        </is>
      </c>
      <c r="G59" t="n">
        <v>72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1">
        <f>tbl_MTG_Set[[#This Row],[Play Booster Sell Price CardMarket]]*tbl_MTG_Set[[#This Row],[Play Booster Expected Market Value MTG Stocks]]/tbl_MTG_Set[[#This Row],[Play Booster Sealed Market Value MTG Stocks]]</f>
        <v/>
      </c>
      <c r="BG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" s="11">
        <f>tbl_MTG_Set[[#This Row],[Play Singles CardMarket Profit MTG Stocks]]/tbl_MTG_Set[[#This Row],[Play Booster Cost]]</f>
        <v/>
      </c>
      <c r="BI59" s="11">
        <f>tbl_MTG_Set[[#This Row],[Play Singles CardMarket Profit MTG Stocks]]&gt;0</f>
        <v/>
      </c>
      <c r="BM59" s="10">
        <f>tbl_MTG_Set[[#This Row],[Play Booster Sell Price CardMarket]]*tbl_MTG_Set[[#This Row],[Play Booster Expected Market Value BotBox]]/tbl_MTG_Set[[#This Row],[Play Booster Sealed Market Value BotBox]]</f>
        <v/>
      </c>
      <c r="BN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" s="10">
        <f>tbl_MTG_Set[[#This Row],[Play Singles CardMarket Profit BotBox]]/tbl_MTG_Set[[#This Row],[Play Booster Cost]]</f>
        <v/>
      </c>
      <c r="BP59" s="10">
        <f>tbl_MTG_Set[[#This Row],[Play Singles CardMarket Profit BotBox]]&gt;0</f>
        <v/>
      </c>
      <c r="BQ59" s="10" t="n"/>
      <c r="BR59" s="10" t="n"/>
      <c r="BS59" s="10" t="n"/>
      <c r="BT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" s="19">
        <f>tbl_MTG_Set[[#This Row],[Collector Singles CardMarket Profit MTG Stocks]]/tbl_MTG_Set[[#This Row],[Collector Booster Cost]]</f>
        <v/>
      </c>
      <c r="BW59" s="10">
        <f>tbl_MTG_Set[[#This Row],[Collector Singles CardMarket Profit MTG Stocks]]&gt;0</f>
        <v/>
      </c>
      <c r="BX59" s="10" t="n"/>
      <c r="BY59" s="10" t="n"/>
      <c r="BZ59" s="10">
        <f>tbl_MTG_Set[[#This Row],[Collector Booster Sell Price CardMarket]]*tbl_MTG_Set[[#This Row],[Collector Booster Expected Market Value BotBox]]/tbl_MTG_Set[[#This Row],[Collector Booster Sealed Market Value BotBox]]</f>
        <v/>
      </c>
      <c r="CA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" s="10">
        <f>tbl_MTG_Set[[#This Row],[Collector Singles CardMarket Profit BotBox]]/tbl_MTG_Set[[#This Row],[Collector Booster Cost]]</f>
        <v/>
      </c>
      <c r="CC59" s="10">
        <f>tbl_MTG_Set[[#This Row],[Collector Singles CardMarket Profit BotBox]]&gt;0</f>
        <v/>
      </c>
      <c r="CD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" hidden="1" s="6">
      <c r="A60" t="n">
        <v>64</v>
      </c>
      <c r="B60" t="inlineStr">
        <is>
          <t>Aetherdrift Commander Tokens TDRC</t>
        </is>
      </c>
      <c r="C60" t="n">
        <v>17</v>
      </c>
      <c r="D60" s="3" t="n">
        <v>45702</v>
      </c>
      <c r="E60" t="inlineStr">
        <is>
          <t>Commander</t>
        </is>
      </c>
      <c r="F60" t="inlineStr">
        <is>
          <t>en es fr de it pt ja ko ru 汉语 漢語</t>
        </is>
      </c>
      <c r="G60" t="n">
        <v>74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AG60" s="10" t="n"/>
      <c r="AH60" s="10" t="n"/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" s="10" t="n"/>
      <c r="AS60" s="10" t="n"/>
      <c r="AT60" s="17">
        <f>tbl_MTG_Set[[#This Row],[Play Booster CardMarket Profit]]/tbl_MTG_Set[[#This Row],[Play Booster Cost]]</f>
        <v/>
      </c>
      <c r="AU60" s="10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0">
        <f t="array" ref="AY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0" t="n"/>
      <c r="BF60" s="11">
        <f>tbl_MTG_Set[[#This Row],[Play Booster Sell Price CardMarket]]*tbl_MTG_Set[[#This Row],[Play Booster Expected Market Value MTG Stocks]]/tbl_MTG_Set[[#This Row],[Play Booster Sealed Market Value MTG Stocks]]</f>
        <v/>
      </c>
      <c r="BG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" s="11">
        <f>tbl_MTG_Set[[#This Row],[Play Singles CardMarket Profit MTG Stocks]]/tbl_MTG_Set[[#This Row],[Play Booster Cost]]</f>
        <v/>
      </c>
      <c r="BI60" s="11">
        <f>tbl_MTG_Set[[#This Row],[Play Singles CardMarket Profit MTG Stocks]]&gt;0</f>
        <v/>
      </c>
      <c r="BM60" s="10">
        <f>tbl_MTG_Set[[#This Row],[Play Booster Sell Price CardMarket]]*tbl_MTG_Set[[#This Row],[Play Booster Expected Market Value BotBox]]/tbl_MTG_Set[[#This Row],[Play Booster Sealed Market Value BotBox]]</f>
        <v/>
      </c>
      <c r="BN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" s="10">
        <f>tbl_MTG_Set[[#This Row],[Play Singles CardMarket Profit BotBox]]/tbl_MTG_Set[[#This Row],[Play Booster Cost]]</f>
        <v/>
      </c>
      <c r="BP60" s="10">
        <f>tbl_MTG_Set[[#This Row],[Play Singles CardMarket Profit BotBox]]&gt;0</f>
        <v/>
      </c>
      <c r="BQ60" s="10" t="n"/>
      <c r="BR60" s="10" t="n"/>
      <c r="BS60" s="10" t="n"/>
      <c r="BT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" s="19">
        <f>tbl_MTG_Set[[#This Row],[Collector Singles CardMarket Profit MTG Stocks]]/tbl_MTG_Set[[#This Row],[Collector Booster Cost]]</f>
        <v/>
      </c>
      <c r="BW60" s="10">
        <f>tbl_MTG_Set[[#This Row],[Collector Singles CardMarket Profit MTG Stocks]]&gt;0</f>
        <v/>
      </c>
      <c r="BX60" s="10" t="n"/>
      <c r="BY60" s="10" t="n"/>
      <c r="BZ60" s="10">
        <f>tbl_MTG_Set[[#This Row],[Collector Booster Sell Price CardMarket]]*tbl_MTG_Set[[#This Row],[Collector Booster Expected Market Value BotBox]]/tbl_MTG_Set[[#This Row],[Collector Booster Sealed Market Value BotBox]]</f>
        <v/>
      </c>
      <c r="CA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" s="10">
        <f>tbl_MTG_Set[[#This Row],[Collector Singles CardMarket Profit BotBox]]/tbl_MTG_Set[[#This Row],[Collector Booster Cost]]</f>
        <v/>
      </c>
      <c r="CC60" s="10">
        <f>tbl_MTG_Set[[#This Row],[Collector Singles CardMarket Profit BotBox]]&gt;0</f>
        <v/>
      </c>
      <c r="CD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" hidden="1" s="6">
      <c r="A61" t="n">
        <v>65</v>
      </c>
      <c r="B61" t="inlineStr">
        <is>
          <t>Japan Standard Cup PJSC</t>
        </is>
      </c>
      <c r="C61" t="n">
        <v>2</v>
      </c>
      <c r="D61" s="3" t="n">
        <v>45697</v>
      </c>
      <c r="F61" t="inlineStr">
        <is>
          <t>en es fr de it pt ja ko ru 汉语 漢語</t>
        </is>
      </c>
      <c r="G61" t="n">
        <v>76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1">
        <f>tbl_MTG_Set[[#This Row],[Play Booster Sell Price CardMarket]]*tbl_MTG_Set[[#This Row],[Play Booster Expected Market Value MTG Stocks]]/tbl_MTG_Set[[#This Row],[Play Booster Sealed Market Value MTG Stocks]]</f>
        <v/>
      </c>
      <c r="BG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" s="11">
        <f>tbl_MTG_Set[[#This Row],[Play Singles CardMarket Profit MTG Stocks]]/tbl_MTG_Set[[#This Row],[Play Booster Cost]]</f>
        <v/>
      </c>
      <c r="BI61" s="11">
        <f>tbl_MTG_Set[[#This Row],[Play Singles CardMarket Profit MTG Stocks]]&gt;0</f>
        <v/>
      </c>
      <c r="BM61" s="10">
        <f>tbl_MTG_Set[[#This Row],[Play Booster Sell Price CardMarket]]*tbl_MTG_Set[[#This Row],[Play Booster Expected Market Value BotBox]]/tbl_MTG_Set[[#This Row],[Play Booster Sealed Market Value BotBox]]</f>
        <v/>
      </c>
      <c r="BN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" s="10">
        <f>tbl_MTG_Set[[#This Row],[Play Singles CardMarket Profit BotBox]]/tbl_MTG_Set[[#This Row],[Play Booster Cost]]</f>
        <v/>
      </c>
      <c r="BP61" s="10">
        <f>tbl_MTG_Set[[#This Row],[Play Singles CardMarket Profit BotBox]]&gt;0</f>
        <v/>
      </c>
      <c r="BQ61" s="10" t="n"/>
      <c r="BR61" s="10" t="n"/>
      <c r="BS61" s="10" t="n"/>
      <c r="BT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" s="19">
        <f>tbl_MTG_Set[[#This Row],[Collector Singles CardMarket Profit MTG Stocks]]/tbl_MTG_Set[[#This Row],[Collector Booster Cost]]</f>
        <v/>
      </c>
      <c r="BW61" s="10">
        <f>tbl_MTG_Set[[#This Row],[Collector Singles CardMarket Profit MTG Stocks]]&gt;0</f>
        <v/>
      </c>
      <c r="BX61" s="10" t="n"/>
      <c r="BY61" s="10" t="n"/>
      <c r="BZ61" s="10">
        <f>tbl_MTG_Set[[#This Row],[Collector Booster Sell Price CardMarket]]*tbl_MTG_Set[[#This Row],[Collector Booster Expected Market Value BotBox]]/tbl_MTG_Set[[#This Row],[Collector Booster Sealed Market Value BotBox]]</f>
        <v/>
      </c>
      <c r="CA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" s="10">
        <f>tbl_MTG_Set[[#This Row],[Collector Singles CardMarket Profit BotBox]]/tbl_MTG_Set[[#This Row],[Collector Booster Cost]]</f>
        <v/>
      </c>
      <c r="CC61" s="10">
        <f>tbl_MTG_Set[[#This Row],[Collector Singles CardMarket Profit BotBox]]&gt;0</f>
        <v/>
      </c>
      <c r="CD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" hidden="1" s="6">
      <c r="A62" t="n">
        <v>67</v>
      </c>
      <c r="B62" t="inlineStr">
        <is>
          <t>Innistrad Remastered Tokens TINR</t>
        </is>
      </c>
      <c r="C62" t="n">
        <v>27</v>
      </c>
      <c r="D62" s="3" t="n">
        <v>45681</v>
      </c>
      <c r="E62" t="inlineStr">
        <is>
          <t>Remastered</t>
        </is>
      </c>
      <c r="F62" t="inlineStr">
        <is>
          <t>en es fr de it pt ja ko ru 汉语 漢語</t>
        </is>
      </c>
      <c r="G62" t="n">
        <v>80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1">
        <f>tbl_MTG_Set[[#This Row],[Play Booster Sell Price CardMarket]]*tbl_MTG_Set[[#This Row],[Play Booster Expected Market Value MTG Stocks]]/tbl_MTG_Set[[#This Row],[Play Booster Sealed Market Value MTG Stocks]]</f>
        <v/>
      </c>
      <c r="BG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" s="11">
        <f>tbl_MTG_Set[[#This Row],[Play Singles CardMarket Profit MTG Stocks]]/tbl_MTG_Set[[#This Row],[Play Booster Cost]]</f>
        <v/>
      </c>
      <c r="BI62" s="11">
        <f>tbl_MTG_Set[[#This Row],[Play Singles CardMarket Profit MTG Stocks]]&gt;0</f>
        <v/>
      </c>
      <c r="BM62" s="10">
        <f>tbl_MTG_Set[[#This Row],[Play Booster Sell Price CardMarket]]*tbl_MTG_Set[[#This Row],[Play Booster Expected Market Value BotBox]]/tbl_MTG_Set[[#This Row],[Play Booster Sealed Market Value BotBox]]</f>
        <v/>
      </c>
      <c r="BN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" s="10">
        <f>tbl_MTG_Set[[#This Row],[Play Singles CardMarket Profit BotBox]]/tbl_MTG_Set[[#This Row],[Play Booster Cost]]</f>
        <v/>
      </c>
      <c r="BP62" s="10">
        <f>tbl_MTG_Set[[#This Row],[Play Singles CardMarket Profit BotBox]]&gt;0</f>
        <v/>
      </c>
      <c r="BQ62" s="10" t="n"/>
      <c r="BR62" s="10" t="n"/>
      <c r="BS62" s="10" t="n"/>
      <c r="BT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" s="19">
        <f>tbl_MTG_Set[[#This Row],[Collector Singles CardMarket Profit MTG Stocks]]/tbl_MTG_Set[[#This Row],[Collector Booster Cost]]</f>
        <v/>
      </c>
      <c r="BW62" s="10">
        <f>tbl_MTG_Set[[#This Row],[Collector Singles CardMarket Profit MTG Stocks]]&gt;0</f>
        <v/>
      </c>
      <c r="BX62" s="10" t="n"/>
      <c r="BY62" s="10" t="n"/>
      <c r="BZ62" s="10">
        <f>tbl_MTG_Set[[#This Row],[Collector Booster Sell Price CardMarket]]*tbl_MTG_Set[[#This Row],[Collector Booster Expected Market Value BotBox]]/tbl_MTG_Set[[#This Row],[Collector Booster Sealed Market Value BotBox]]</f>
        <v/>
      </c>
      <c r="CA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" s="10">
        <f>tbl_MTG_Set[[#This Row],[Collector Singles CardMarket Profit BotBox]]/tbl_MTG_Set[[#This Row],[Collector Booster Cost]]</f>
        <v/>
      </c>
      <c r="CC62" s="10">
        <f>tbl_MTG_Set[[#This Row],[Collector Singles CardMarket Profit BotBox]]&gt;0</f>
        <v/>
      </c>
      <c r="CD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" hidden="1" s="6">
      <c r="A63" t="n">
        <v>68</v>
      </c>
      <c r="B63" t="inlineStr">
        <is>
          <t>Innistrad Remastered Art Series AINR</t>
        </is>
      </c>
      <c r="C63" t="n">
        <v>25</v>
      </c>
      <c r="D63" s="3" t="n">
        <v>45681</v>
      </c>
      <c r="E63" t="inlineStr">
        <is>
          <t>Remastered</t>
        </is>
      </c>
      <c r="F63" t="inlineStr">
        <is>
          <t>en es fr de it pt ja ko ru 汉语 漢語</t>
        </is>
      </c>
      <c r="G63" t="n">
        <v>82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1">
        <f>tbl_MTG_Set[[#This Row],[Play Booster Sell Price CardMarket]]*tbl_MTG_Set[[#This Row],[Play Booster Expected Market Value MTG Stocks]]/tbl_MTG_Set[[#This Row],[Play Booster Sealed Market Value MTG Stocks]]</f>
        <v/>
      </c>
      <c r="BG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" s="11">
        <f>tbl_MTG_Set[[#This Row],[Play Singles CardMarket Profit MTG Stocks]]/tbl_MTG_Set[[#This Row],[Play Booster Cost]]</f>
        <v/>
      </c>
      <c r="BI63" s="11">
        <f>tbl_MTG_Set[[#This Row],[Play Singles CardMarket Profit MTG Stocks]]&gt;0</f>
        <v/>
      </c>
      <c r="BM63" s="10">
        <f>tbl_MTG_Set[[#This Row],[Play Booster Sell Price CardMarket]]*tbl_MTG_Set[[#This Row],[Play Booster Expected Market Value BotBox]]/tbl_MTG_Set[[#This Row],[Play Booster Sealed Market Value BotBox]]</f>
        <v/>
      </c>
      <c r="BN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" s="10">
        <f>tbl_MTG_Set[[#This Row],[Play Singles CardMarket Profit BotBox]]/tbl_MTG_Set[[#This Row],[Play Booster Cost]]</f>
        <v/>
      </c>
      <c r="BP63" s="10">
        <f>tbl_MTG_Set[[#This Row],[Play Singles CardMarket Profit BotBox]]&gt;0</f>
        <v/>
      </c>
      <c r="BQ63" s="10" t="n"/>
      <c r="BR63" s="10" t="n"/>
      <c r="BS63" s="10" t="n"/>
      <c r="BT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" s="19">
        <f>tbl_MTG_Set[[#This Row],[Collector Singles CardMarket Profit MTG Stocks]]/tbl_MTG_Set[[#This Row],[Collector Booster Cost]]</f>
        <v/>
      </c>
      <c r="BW63" s="10">
        <f>tbl_MTG_Set[[#This Row],[Collector Singles CardMarket Profit MTG Stocks]]&gt;0</f>
        <v/>
      </c>
      <c r="BX63" s="10" t="n"/>
      <c r="BY63" s="10" t="n"/>
      <c r="BZ63" s="10">
        <f>tbl_MTG_Set[[#This Row],[Collector Booster Sell Price CardMarket]]*tbl_MTG_Set[[#This Row],[Collector Booster Expected Market Value BotBox]]/tbl_MTG_Set[[#This Row],[Collector Booster Sealed Market Value BotBox]]</f>
        <v/>
      </c>
      <c r="CA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" s="10">
        <f>tbl_MTG_Set[[#This Row],[Collector Singles CardMarket Profit BotBox]]/tbl_MTG_Set[[#This Row],[Collector Booster Cost]]</f>
        <v/>
      </c>
      <c r="CC63" s="10">
        <f>tbl_MTG_Set[[#This Row],[Collector Singles CardMarket Profit BotBox]]&gt;0</f>
        <v/>
      </c>
      <c r="CD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" hidden="1" s="6">
      <c r="A64" t="n">
        <v>69</v>
      </c>
      <c r="B64" t="inlineStr">
        <is>
          <t>Spotlight Series PSPL</t>
        </is>
      </c>
      <c r="C64" t="n">
        <v>8</v>
      </c>
      <c r="D64" s="3" t="n">
        <v>45660</v>
      </c>
      <c r="F64" t="inlineStr">
        <is>
          <t>en es fr de it pt ja ko ru 汉语 漢語</t>
        </is>
      </c>
      <c r="G64" t="n">
        <v>84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1">
        <f>tbl_MTG_Set[[#This Row],[Play Booster Sell Price CardMarket]]*tbl_MTG_Set[[#This Row],[Play Booster Expected Market Value MTG Stocks]]/tbl_MTG_Set[[#This Row],[Play Booster Sealed Market Value MTG Stocks]]</f>
        <v/>
      </c>
      <c r="BG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" s="11">
        <f>tbl_MTG_Set[[#This Row],[Play Singles CardMarket Profit MTG Stocks]]/tbl_MTG_Set[[#This Row],[Play Booster Cost]]</f>
        <v/>
      </c>
      <c r="BI64" s="11">
        <f>tbl_MTG_Set[[#This Row],[Play Singles CardMarket Profit MTG Stocks]]&gt;0</f>
        <v/>
      </c>
      <c r="BM64" s="10">
        <f>tbl_MTG_Set[[#This Row],[Play Booster Sell Price CardMarket]]*tbl_MTG_Set[[#This Row],[Play Booster Expected Market Value BotBox]]/tbl_MTG_Set[[#This Row],[Play Booster Sealed Market Value BotBox]]</f>
        <v/>
      </c>
      <c r="BN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" s="10">
        <f>tbl_MTG_Set[[#This Row],[Play Singles CardMarket Profit BotBox]]/tbl_MTG_Set[[#This Row],[Play Booster Cost]]</f>
        <v/>
      </c>
      <c r="BP64" s="10">
        <f>tbl_MTG_Set[[#This Row],[Play Singles CardMarket Profit BotBox]]&gt;0</f>
        <v/>
      </c>
      <c r="BQ64" s="10" t="n"/>
      <c r="BR64" s="10" t="n"/>
      <c r="BS64" s="10" t="n"/>
      <c r="BT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" s="19">
        <f>tbl_MTG_Set[[#This Row],[Collector Singles CardMarket Profit MTG Stocks]]/tbl_MTG_Set[[#This Row],[Collector Booster Cost]]</f>
        <v/>
      </c>
      <c r="BW64" s="10">
        <f>tbl_MTG_Set[[#This Row],[Collector Singles CardMarket Profit MTG Stocks]]&gt;0</f>
        <v/>
      </c>
      <c r="BX64" s="10" t="n"/>
      <c r="BY64" s="10" t="n"/>
      <c r="BZ64" s="10">
        <f>tbl_MTG_Set[[#This Row],[Collector Booster Sell Price CardMarket]]*tbl_MTG_Set[[#This Row],[Collector Booster Expected Market Value BotBox]]/tbl_MTG_Set[[#This Row],[Collector Booster Sealed Market Value BotBox]]</f>
        <v/>
      </c>
      <c r="CA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" s="10">
        <f>tbl_MTG_Set[[#This Row],[Collector Singles CardMarket Profit BotBox]]/tbl_MTG_Set[[#This Row],[Collector Booster Cost]]</f>
        <v/>
      </c>
      <c r="CC64" s="10">
        <f>tbl_MTG_Set[[#This Row],[Collector Singles CardMarket Profit BotBox]]&gt;0</f>
        <v/>
      </c>
      <c r="CD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" hidden="1" s="6">
      <c r="A65" t="n">
        <v>70</v>
      </c>
      <c r="B65" t="inlineStr">
        <is>
          <t>MagicFest 2025 PF25</t>
        </is>
      </c>
      <c r="C65" t="n">
        <v>19</v>
      </c>
      <c r="D65" s="3" t="n">
        <v>45658</v>
      </c>
      <c r="F65" t="inlineStr">
        <is>
          <t>en es fr de it pt ja ko ru 汉语 漢語</t>
        </is>
      </c>
      <c r="G65" t="n">
        <v>86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1">
        <f>tbl_MTG_Set[[#This Row],[Play Booster Sell Price CardMarket]]*tbl_MTG_Set[[#This Row],[Play Booster Expected Market Value MTG Stocks]]/tbl_MTG_Set[[#This Row],[Play Booster Sealed Market Value MTG Stocks]]</f>
        <v/>
      </c>
      <c r="BG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" s="11">
        <f>tbl_MTG_Set[[#This Row],[Play Singles CardMarket Profit MTG Stocks]]/tbl_MTG_Set[[#This Row],[Play Booster Cost]]</f>
        <v/>
      </c>
      <c r="BI65" s="11">
        <f>tbl_MTG_Set[[#This Row],[Play Singles CardMarket Profit MTG Stocks]]&gt;0</f>
        <v/>
      </c>
      <c r="BM65" s="10">
        <f>tbl_MTG_Set[[#This Row],[Play Booster Sell Price CardMarket]]*tbl_MTG_Set[[#This Row],[Play Booster Expected Market Value BotBox]]/tbl_MTG_Set[[#This Row],[Play Booster Sealed Market Value BotBox]]</f>
        <v/>
      </c>
      <c r="BN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" s="10">
        <f>tbl_MTG_Set[[#This Row],[Play Singles CardMarket Profit BotBox]]/tbl_MTG_Set[[#This Row],[Play Booster Cost]]</f>
        <v/>
      </c>
      <c r="BP65" s="10">
        <f>tbl_MTG_Set[[#This Row],[Play Singles CardMarket Profit BotBox]]&gt;0</f>
        <v/>
      </c>
      <c r="BQ65" s="10" t="n"/>
      <c r="BR65" s="10" t="n"/>
      <c r="BS65" s="10" t="n"/>
      <c r="BT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" s="19">
        <f>tbl_MTG_Set[[#This Row],[Collector Singles CardMarket Profit MTG Stocks]]/tbl_MTG_Set[[#This Row],[Collector Booster Cost]]</f>
        <v/>
      </c>
      <c r="BW65" s="10">
        <f>tbl_MTG_Set[[#This Row],[Collector Singles CardMarket Profit MTG Stocks]]&gt;0</f>
        <v/>
      </c>
      <c r="BX65" s="10" t="n"/>
      <c r="BY65" s="10" t="n"/>
      <c r="BZ65" s="10">
        <f>tbl_MTG_Set[[#This Row],[Collector Booster Sell Price CardMarket]]*tbl_MTG_Set[[#This Row],[Collector Booster Expected Market Value BotBox]]/tbl_MTG_Set[[#This Row],[Collector Booster Sealed Market Value BotBox]]</f>
        <v/>
      </c>
      <c r="CA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" s="10">
        <f>tbl_MTG_Set[[#This Row],[Collector Singles CardMarket Profit BotBox]]/tbl_MTG_Set[[#This Row],[Collector Booster Cost]]</f>
        <v/>
      </c>
      <c r="CC65" s="10">
        <f>tbl_MTG_Set[[#This Row],[Collector Singles CardMarket Profit BotBox]]&gt;0</f>
        <v/>
      </c>
      <c r="CD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" hidden="1" s="6">
      <c r="A66" t="n">
        <v>71</v>
      </c>
      <c r="B66" t="inlineStr">
        <is>
          <t>Wizards Play Network 2025 PW25</t>
        </is>
      </c>
      <c r="C66" t="n">
        <v>17</v>
      </c>
      <c r="D66" s="3" t="n">
        <v>45658</v>
      </c>
      <c r="F66" t="inlineStr">
        <is>
          <t>en es fr de it pt ja ko ru 汉语 漢語</t>
        </is>
      </c>
      <c r="G66" t="n">
        <v>88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1">
        <f>tbl_MTG_Set[[#This Row],[Play Booster Sell Price CardMarket]]*tbl_MTG_Set[[#This Row],[Play Booster Expected Market Value MTG Stocks]]/tbl_MTG_Set[[#This Row],[Play Booster Sealed Market Value MTG Stocks]]</f>
        <v/>
      </c>
      <c r="BG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" s="11">
        <f>tbl_MTG_Set[[#This Row],[Play Singles CardMarket Profit MTG Stocks]]/tbl_MTG_Set[[#This Row],[Play Booster Cost]]</f>
        <v/>
      </c>
      <c r="BI66" s="11">
        <f>tbl_MTG_Set[[#This Row],[Play Singles CardMarket Profit MTG Stocks]]&gt;0</f>
        <v/>
      </c>
      <c r="BM66" s="10">
        <f>tbl_MTG_Set[[#This Row],[Play Booster Sell Price CardMarket]]*tbl_MTG_Set[[#This Row],[Play Booster Expected Market Value BotBox]]/tbl_MTG_Set[[#This Row],[Play Booster Sealed Market Value BotBox]]</f>
        <v/>
      </c>
      <c r="BN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" s="10">
        <f>tbl_MTG_Set[[#This Row],[Play Singles CardMarket Profit BotBox]]/tbl_MTG_Set[[#This Row],[Play Booster Cost]]</f>
        <v/>
      </c>
      <c r="BP66" s="10">
        <f>tbl_MTG_Set[[#This Row],[Play Singles CardMarket Profit BotBox]]&gt;0</f>
        <v/>
      </c>
      <c r="BQ66" s="10" t="n"/>
      <c r="BR66" s="10" t="n"/>
      <c r="BS66" s="10" t="n"/>
      <c r="BT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" s="19">
        <f>tbl_MTG_Set[[#This Row],[Collector Singles CardMarket Profit MTG Stocks]]/tbl_MTG_Set[[#This Row],[Collector Booster Cost]]</f>
        <v/>
      </c>
      <c r="BW66" s="10">
        <f>tbl_MTG_Set[[#This Row],[Collector Singles CardMarket Profit MTG Stocks]]&gt;0</f>
        <v/>
      </c>
      <c r="BX66" s="10" t="n"/>
      <c r="BY66" s="10" t="n"/>
      <c r="BZ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" s="10">
        <f>tbl_MTG_Set[[#This Row],[Collector Singles CardMarket Profit BotBox]]/tbl_MTG_Set[[#This Row],[Collector Booster Cost]]</f>
        <v/>
      </c>
      <c r="CC66" s="10">
        <f>tbl_MTG_Set[[#This Row],[Collector Singles CardMarket Profit BotBox]]&gt;0</f>
        <v/>
      </c>
      <c r="CD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" hidden="1" s="6">
      <c r="A67" t="n">
        <v>72</v>
      </c>
      <c r="B67" t="inlineStr">
        <is>
          <t>Pioneer Masters PIO</t>
        </is>
      </c>
      <c r="C67" t="n">
        <v>398</v>
      </c>
      <c r="D67" s="3" t="n">
        <v>45636</v>
      </c>
      <c r="F67" t="inlineStr">
        <is>
          <t>en es fr de it pt ja ko ru 汉语 漢語</t>
        </is>
      </c>
      <c r="G67" t="n">
        <v>90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1">
        <f>tbl_MTG_Set[[#This Row],[Play Booster Sell Price CardMarket]]*tbl_MTG_Set[[#This Row],[Play Booster Expected Market Value MTG Stocks]]/tbl_MTG_Set[[#This Row],[Play Booster Sealed Market Value MTG Stocks]]</f>
        <v/>
      </c>
      <c r="BG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" s="11">
        <f>tbl_MTG_Set[[#This Row],[Play Singles CardMarket Profit MTG Stocks]]/tbl_MTG_Set[[#This Row],[Play Booster Cost]]</f>
        <v/>
      </c>
      <c r="BI67" s="11">
        <f>tbl_MTG_Set[[#This Row],[Play Singles CardMarket Profit MTG Stocks]]&gt;0</f>
        <v/>
      </c>
      <c r="BM67" s="10">
        <f>tbl_MTG_Set[[#This Row],[Play Booster Sell Price CardMarket]]*tbl_MTG_Set[[#This Row],[Play Booster Expected Market Value BotBox]]/tbl_MTG_Set[[#This Row],[Play Booster Sealed Market Value BotBox]]</f>
        <v/>
      </c>
      <c r="BN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" s="10">
        <f>tbl_MTG_Set[[#This Row],[Play Singles CardMarket Profit BotBox]]/tbl_MTG_Set[[#This Row],[Play Booster Cost]]</f>
        <v/>
      </c>
      <c r="BP67" s="10">
        <f>tbl_MTG_Set[[#This Row],[Play Singles CardMarket Profit BotBox]]&gt;0</f>
        <v/>
      </c>
      <c r="BQ67" s="10" t="n"/>
      <c r="BR67" s="10" t="n"/>
      <c r="BS67" s="10" t="n"/>
      <c r="BT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" s="19">
        <f>tbl_MTG_Set[[#This Row],[Collector Singles CardMarket Profit MTG Stocks]]/tbl_MTG_Set[[#This Row],[Collector Booster Cost]]</f>
        <v/>
      </c>
      <c r="BW67" s="10">
        <f>tbl_MTG_Set[[#This Row],[Collector Singles CardMarket Profit MTG Stocks]]&gt;0</f>
        <v/>
      </c>
      <c r="BX67" s="10" t="n"/>
      <c r="BY67" s="10" t="n"/>
      <c r="BZ67" s="10">
        <f>tbl_MTG_Set[[#This Row],[Collector Booster Sell Price CardMarket]]*tbl_MTG_Set[[#This Row],[Collector Booster Expected Market Value BotBox]]/tbl_MTG_Set[[#This Row],[Collector Booster Sealed Market Value BotBox]]</f>
        <v/>
      </c>
      <c r="CA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" s="10">
        <f>tbl_MTG_Set[[#This Row],[Collector Singles CardMarket Profit BotBox]]/tbl_MTG_Set[[#This Row],[Collector Booster Cost]]</f>
        <v/>
      </c>
      <c r="CC67" s="10">
        <f>tbl_MTG_Set[[#This Row],[Collector Singles CardMarket Profit BotBox]]&gt;0</f>
        <v/>
      </c>
      <c r="CD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" hidden="1" s="6">
      <c r="A68" t="n">
        <v>74</v>
      </c>
      <c r="B68" t="inlineStr">
        <is>
          <t>Foundations Promos PFDN</t>
        </is>
      </c>
      <c r="C68" t="n">
        <v>93</v>
      </c>
      <c r="D68" s="3" t="n">
        <v>45611</v>
      </c>
      <c r="E68" t="inlineStr">
        <is>
          <t>Standard Expansion</t>
        </is>
      </c>
      <c r="F68" t="inlineStr">
        <is>
          <t>en es fr de it pt ja ko ru 汉语 漢語</t>
        </is>
      </c>
      <c r="G68" t="n">
        <v>94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AG68" s="10" t="n"/>
      <c r="AH68" s="10" t="n"/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" s="10" t="n"/>
      <c r="AS68" s="10" t="n"/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0" t="n"/>
      <c r="BF68" s="11">
        <f>tbl_MTG_Set[[#This Row],[Play Booster Sell Price CardMarket]]*tbl_MTG_Set[[#This Row],[Play Booster Expected Market Value MTG Stocks]]/tbl_MTG_Set[[#This Row],[Play Booster Sealed Market Value MTG Stocks]]</f>
        <v/>
      </c>
      <c r="BG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" s="11">
        <f>tbl_MTG_Set[[#This Row],[Play Singles CardMarket Profit MTG Stocks]]/tbl_MTG_Set[[#This Row],[Play Booster Cost]]</f>
        <v/>
      </c>
      <c r="BI68" s="11">
        <f>tbl_MTG_Set[[#This Row],[Play Singles CardMarket Profit MTG Stocks]]&gt;0</f>
        <v/>
      </c>
      <c r="BM68" s="10">
        <f>tbl_MTG_Set[[#This Row],[Play Booster Sell Price CardMarket]]*tbl_MTG_Set[[#This Row],[Play Booster Expected Market Value BotBox]]/tbl_MTG_Set[[#This Row],[Play Booster Sealed Market Value BotBox]]</f>
        <v/>
      </c>
      <c r="BN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" s="10">
        <f>tbl_MTG_Set[[#This Row],[Play Singles CardMarket Profit BotBox]]/tbl_MTG_Set[[#This Row],[Play Booster Cost]]</f>
        <v/>
      </c>
      <c r="BP68" s="10">
        <f>tbl_MTG_Set[[#This Row],[Play Singles CardMarket Profit BotBox]]&gt;0</f>
        <v/>
      </c>
      <c r="BQ68" s="10" t="n"/>
      <c r="BR68" s="10" t="n"/>
      <c r="BS68" s="10" t="n"/>
      <c r="BT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" s="19">
        <f>tbl_MTG_Set[[#This Row],[Collector Singles CardMarket Profit MTG Stocks]]/tbl_MTG_Set[[#This Row],[Collector Booster Cost]]</f>
        <v/>
      </c>
      <c r="BW68" s="10">
        <f>tbl_MTG_Set[[#This Row],[Collector Singles CardMarket Profit MTG Stocks]]&gt;0</f>
        <v/>
      </c>
      <c r="BX68" s="10" t="n"/>
      <c r="BY68" s="10" t="n"/>
      <c r="BZ68" s="10">
        <f>tbl_MTG_Set[[#This Row],[Collector Booster Sell Price CardMarket]]*tbl_MTG_Set[[#This Row],[Collector Booster Expected Market Value BotBox]]/tbl_MTG_Set[[#This Row],[Collector Booster Sealed Market Value BotBox]]</f>
        <v/>
      </c>
      <c r="CA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" s="10">
        <f>tbl_MTG_Set[[#This Row],[Collector Singles CardMarket Profit BotBox]]/tbl_MTG_Set[[#This Row],[Collector Booster Cost]]</f>
        <v/>
      </c>
      <c r="CC68" s="10">
        <f>tbl_MTG_Set[[#This Row],[Collector Singles CardMarket Profit BotBox]]&gt;0</f>
        <v/>
      </c>
      <c r="CD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" hidden="1" s="6">
      <c r="A69" t="n">
        <v>75</v>
      </c>
      <c r="B69" t="inlineStr">
        <is>
          <t>Foundations Tokens TFDN</t>
        </is>
      </c>
      <c r="C69" t="n">
        <v>33</v>
      </c>
      <c r="D69" s="3" t="n">
        <v>45611</v>
      </c>
      <c r="E69" t="inlineStr">
        <is>
          <t>Standard Expansion</t>
        </is>
      </c>
      <c r="F69" t="inlineStr">
        <is>
          <t>en es fr de it pt ja ko ru 汉语 漢語</t>
        </is>
      </c>
      <c r="G69" t="n">
        <v>96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1">
        <f>tbl_MTG_Set[[#This Row],[Play Booster Sell Price CardMarket]]*tbl_MTG_Set[[#This Row],[Play Booster Expected Market Value MTG Stocks]]/tbl_MTG_Set[[#This Row],[Play Booster Sealed Market Value MTG Stocks]]</f>
        <v/>
      </c>
      <c r="BG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" s="11">
        <f>tbl_MTG_Set[[#This Row],[Play Singles CardMarket Profit MTG Stocks]]/tbl_MTG_Set[[#This Row],[Play Booster Cost]]</f>
        <v/>
      </c>
      <c r="BI69" s="11">
        <f>tbl_MTG_Set[[#This Row],[Play Singles CardMarket Profit MTG Stocks]]&gt;0</f>
        <v/>
      </c>
      <c r="BM69" s="10">
        <f>tbl_MTG_Set[[#This Row],[Play Booster Sell Price CardMarket]]*tbl_MTG_Set[[#This Row],[Play Booster Expected Market Value BotBox]]/tbl_MTG_Set[[#This Row],[Play Booster Sealed Market Value BotBox]]</f>
        <v/>
      </c>
      <c r="BN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" s="10">
        <f>tbl_MTG_Set[[#This Row],[Play Singles CardMarket Profit BotBox]]/tbl_MTG_Set[[#This Row],[Play Booster Cost]]</f>
        <v/>
      </c>
      <c r="BP69" s="10">
        <f>tbl_MTG_Set[[#This Row],[Play Singles CardMarket Profit BotBox]]&gt;0</f>
        <v/>
      </c>
      <c r="BQ69" s="10" t="n"/>
      <c r="BR69" s="10" t="n"/>
      <c r="BS69" s="10" t="n"/>
      <c r="BT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" s="19">
        <f>tbl_MTG_Set[[#This Row],[Collector Singles CardMarket Profit MTG Stocks]]/tbl_MTG_Set[[#This Row],[Collector Booster Cost]]</f>
        <v/>
      </c>
      <c r="BW69" s="10">
        <f>tbl_MTG_Set[[#This Row],[Collector Singles CardMarket Profit MTG Stocks]]&gt;0</f>
        <v/>
      </c>
      <c r="BX69" s="10" t="n"/>
      <c r="BY69" s="10" t="n"/>
      <c r="BZ69" s="10">
        <f>tbl_MTG_Set[[#This Row],[Collector Booster Sell Price CardMarket]]*tbl_MTG_Set[[#This Row],[Collector Booster Expected Market Value BotBox]]/tbl_MTG_Set[[#This Row],[Collector Booster Sealed Market Value BotBox]]</f>
        <v/>
      </c>
      <c r="CA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" s="10">
        <f>tbl_MTG_Set[[#This Row],[Collector Singles CardMarket Profit BotBox]]/tbl_MTG_Set[[#This Row],[Collector Booster Cost]]</f>
        <v/>
      </c>
      <c r="CC69" s="10">
        <f>tbl_MTG_Set[[#This Row],[Collector Singles CardMarket Profit BotBox]]&gt;0</f>
        <v/>
      </c>
      <c r="CD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" hidden="1" s="6">
      <c r="A70" t="n">
        <v>76</v>
      </c>
      <c r="B70" t="inlineStr">
        <is>
          <t>Foundations Art Series AFDN</t>
        </is>
      </c>
      <c r="C70" t="n">
        <v>55</v>
      </c>
      <c r="D70" s="3" t="n">
        <v>45611</v>
      </c>
      <c r="E70" t="inlineStr">
        <is>
          <t>Standard Expansion</t>
        </is>
      </c>
      <c r="F70" t="inlineStr">
        <is>
          <t>en es fr de it pt ja ko ru 汉语 漢語</t>
        </is>
      </c>
      <c r="G70" t="n">
        <v>98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1">
        <f>tbl_MTG_Set[[#This Row],[Play Booster Sell Price CardMarket]]*tbl_MTG_Set[[#This Row],[Play Booster Expected Market Value MTG Stocks]]/tbl_MTG_Set[[#This Row],[Play Booster Sealed Market Value MTG Stocks]]</f>
        <v/>
      </c>
      <c r="BG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" s="11">
        <f>tbl_MTG_Set[[#This Row],[Play Singles CardMarket Profit MTG Stocks]]/tbl_MTG_Set[[#This Row],[Play Booster Cost]]</f>
        <v/>
      </c>
      <c r="BI70" s="11">
        <f>tbl_MTG_Set[[#This Row],[Play Singles CardMarket Profit MTG Stocks]]&gt;0</f>
        <v/>
      </c>
      <c r="BM70" s="10">
        <f>tbl_MTG_Set[[#This Row],[Play Booster Sell Price CardMarket]]*tbl_MTG_Set[[#This Row],[Play Booster Expected Market Value BotBox]]/tbl_MTG_Set[[#This Row],[Play Booster Sealed Market Value BotBox]]</f>
        <v/>
      </c>
      <c r="BN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" s="10">
        <f>tbl_MTG_Set[[#This Row],[Play Singles CardMarket Profit BotBox]]/tbl_MTG_Set[[#This Row],[Play Booster Cost]]</f>
        <v/>
      </c>
      <c r="BP70" s="10">
        <f>tbl_MTG_Set[[#This Row],[Play Singles CardMarket Profit BotBox]]&gt;0</f>
        <v/>
      </c>
      <c r="BQ70" s="10" t="n"/>
      <c r="BR70" s="10" t="n"/>
      <c r="BS70" s="10" t="n"/>
      <c r="BT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" s="19">
        <f>tbl_MTG_Set[[#This Row],[Collector Singles CardMarket Profit MTG Stocks]]/tbl_MTG_Set[[#This Row],[Collector Booster Cost]]</f>
        <v/>
      </c>
      <c r="BW70" s="10">
        <f>tbl_MTG_Set[[#This Row],[Collector Singles CardMarket Profit MTG Stocks]]&gt;0</f>
        <v/>
      </c>
      <c r="BX70" s="10" t="n"/>
      <c r="BY70" s="10" t="n"/>
      <c r="BZ70" s="10">
        <f>tbl_MTG_Set[[#This Row],[Collector Booster Sell Price CardMarket]]*tbl_MTG_Set[[#This Row],[Collector Booster Expected Market Value BotBox]]/tbl_MTG_Set[[#This Row],[Collector Booster Sealed Market Value BotBox]]</f>
        <v/>
      </c>
      <c r="CA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" s="10">
        <f>tbl_MTG_Set[[#This Row],[Collector Singles CardMarket Profit BotBox]]/tbl_MTG_Set[[#This Row],[Collector Booster Cost]]</f>
        <v/>
      </c>
      <c r="CC70" s="10">
        <f>tbl_MTG_Set[[#This Row],[Collector Singles CardMarket Profit BotBox]]&gt;0</f>
        <v/>
      </c>
      <c r="CD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" hidden="1" s="6">
      <c r="A71" t="n">
        <v>77</v>
      </c>
      <c r="B71" t="inlineStr">
        <is>
          <t>Foundations Commander FDC</t>
        </is>
      </c>
      <c r="C71" t="n">
        <v>3</v>
      </c>
      <c r="D71" s="3" t="n">
        <v>45611</v>
      </c>
      <c r="E71" t="inlineStr">
        <is>
          <t>Commander</t>
        </is>
      </c>
      <c r="F71" t="inlineStr">
        <is>
          <t>en es fr de it pt ja ko ru 汉语 漢語</t>
        </is>
      </c>
      <c r="G71" t="n">
        <v>100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1">
        <f>tbl_MTG_Set[[#This Row],[Play Booster Sell Price CardMarket]]*tbl_MTG_Set[[#This Row],[Play Booster Expected Market Value MTG Stocks]]/tbl_MTG_Set[[#This Row],[Play Booster Sealed Market Value MTG Stocks]]</f>
        <v/>
      </c>
      <c r="BG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" s="11">
        <f>tbl_MTG_Set[[#This Row],[Play Singles CardMarket Profit MTG Stocks]]/tbl_MTG_Set[[#This Row],[Play Booster Cost]]</f>
        <v/>
      </c>
      <c r="BI71" s="11">
        <f>tbl_MTG_Set[[#This Row],[Play Singles CardMarket Profit MTG Stocks]]&gt;0</f>
        <v/>
      </c>
      <c r="BM71" s="10">
        <f>tbl_MTG_Set[[#This Row],[Play Booster Sell Price CardMarket]]*tbl_MTG_Set[[#This Row],[Play Booster Expected Market Value BotBox]]/tbl_MTG_Set[[#This Row],[Play Booster Sealed Market Value BotBox]]</f>
        <v/>
      </c>
      <c r="BN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" s="10">
        <f>tbl_MTG_Set[[#This Row],[Play Singles CardMarket Profit BotBox]]/tbl_MTG_Set[[#This Row],[Play Booster Cost]]</f>
        <v/>
      </c>
      <c r="BP71" s="10">
        <f>tbl_MTG_Set[[#This Row],[Play Singles CardMarket Profit BotBox]]&gt;0</f>
        <v/>
      </c>
      <c r="BQ71" s="10" t="n"/>
      <c r="BR71" s="10" t="n"/>
      <c r="BS71" s="10" t="n"/>
      <c r="BT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" s="19">
        <f>tbl_MTG_Set[[#This Row],[Collector Singles CardMarket Profit MTG Stocks]]/tbl_MTG_Set[[#This Row],[Collector Booster Cost]]</f>
        <v/>
      </c>
      <c r="BW71" s="10">
        <f>tbl_MTG_Set[[#This Row],[Collector Singles CardMarket Profit MTG Stocks]]&gt;0</f>
        <v/>
      </c>
      <c r="BX71" s="10" t="n"/>
      <c r="BY71" s="10" t="n"/>
      <c r="BZ71" s="10">
        <f>tbl_MTG_Set[[#This Row],[Collector Booster Sell Price CardMarket]]*tbl_MTG_Set[[#This Row],[Collector Booster Expected Market Value BotBox]]/tbl_MTG_Set[[#This Row],[Collector Booster Sealed Market Value BotBox]]</f>
        <v/>
      </c>
      <c r="CA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" s="10">
        <f>tbl_MTG_Set[[#This Row],[Collector Singles CardMarket Profit BotBox]]/tbl_MTG_Set[[#This Row],[Collector Booster Cost]]</f>
        <v/>
      </c>
      <c r="CC71" s="10">
        <f>tbl_MTG_Set[[#This Row],[Collector Singles CardMarket Profit BotBox]]&gt;0</f>
        <v/>
      </c>
      <c r="CD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" hidden="1" s="6">
      <c r="A72" t="n">
        <v>78</v>
      </c>
      <c r="B72" t="inlineStr">
        <is>
          <t>Foundations Jumpstart J25</t>
        </is>
      </c>
      <c r="C72" t="n">
        <v>779</v>
      </c>
      <c r="D72" s="3" t="n">
        <v>45611</v>
      </c>
      <c r="E72" t="inlineStr">
        <is>
          <t>Standard Expansion</t>
        </is>
      </c>
      <c r="F72" t="inlineStr">
        <is>
          <t>en es fr de it pt ja ko ru 汉语 漢語</t>
        </is>
      </c>
      <c r="G72" t="n">
        <v>102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1">
        <f>tbl_MTG_Set[[#This Row],[Play Booster Sell Price CardMarket]]*tbl_MTG_Set[[#This Row],[Play Booster Expected Market Value MTG Stocks]]/tbl_MTG_Set[[#This Row],[Play Booster Sealed Market Value MTG Stocks]]</f>
        <v/>
      </c>
      <c r="BG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" s="11">
        <f>tbl_MTG_Set[[#This Row],[Play Singles CardMarket Profit MTG Stocks]]/tbl_MTG_Set[[#This Row],[Play Booster Cost]]</f>
        <v/>
      </c>
      <c r="BI72" s="11">
        <f>tbl_MTG_Set[[#This Row],[Play Singles CardMarket Profit MTG Stocks]]&gt;0</f>
        <v/>
      </c>
      <c r="BM72" s="10">
        <f>tbl_MTG_Set[[#This Row],[Play Booster Sell Price CardMarket]]*tbl_MTG_Set[[#This Row],[Play Booster Expected Market Value BotBox]]/tbl_MTG_Set[[#This Row],[Play Booster Sealed Market Value BotBox]]</f>
        <v/>
      </c>
      <c r="BN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" s="10">
        <f>tbl_MTG_Set[[#This Row],[Play Singles CardMarket Profit BotBox]]/tbl_MTG_Set[[#This Row],[Play Booster Cost]]</f>
        <v/>
      </c>
      <c r="BP72" s="10">
        <f>tbl_MTG_Set[[#This Row],[Play Singles CardMarket Profit BotBox]]&gt;0</f>
        <v/>
      </c>
      <c r="BQ72" s="10" t="n"/>
      <c r="BR72" s="10" t="n"/>
      <c r="BS72" s="10" t="n"/>
      <c r="BT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" s="19">
        <f>tbl_MTG_Set[[#This Row],[Collector Singles CardMarket Profit MTG Stocks]]/tbl_MTG_Set[[#This Row],[Collector Booster Cost]]</f>
        <v/>
      </c>
      <c r="BW72" s="10">
        <f>tbl_MTG_Set[[#This Row],[Collector Singles CardMarket Profit MTG Stocks]]&gt;0</f>
        <v/>
      </c>
      <c r="BX72" s="10" t="n"/>
      <c r="BY72" s="10" t="n"/>
      <c r="BZ72" s="10">
        <f>tbl_MTG_Set[[#This Row],[Collector Booster Sell Price CardMarket]]*tbl_MTG_Set[[#This Row],[Collector Booster Expected Market Value BotBox]]/tbl_MTG_Set[[#This Row],[Collector Booster Sealed Market Value BotBox]]</f>
        <v/>
      </c>
      <c r="CA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" s="10">
        <f>tbl_MTG_Set[[#This Row],[Collector Singles CardMarket Profit BotBox]]/tbl_MTG_Set[[#This Row],[Collector Booster Cost]]</f>
        <v/>
      </c>
      <c r="CC72" s="10">
        <f>tbl_MTG_Set[[#This Row],[Collector Singles CardMarket Profit BotBox]]&gt;0</f>
        <v/>
      </c>
      <c r="CD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" hidden="1" s="6">
      <c r="A73" t="n">
        <v>79</v>
      </c>
      <c r="B73" t="inlineStr">
        <is>
          <t>Foundations Jumpstart Front Cards FJ25</t>
        </is>
      </c>
      <c r="C73" t="n">
        <v>46</v>
      </c>
      <c r="D73" s="3" t="n">
        <v>45611</v>
      </c>
      <c r="E73" t="inlineStr">
        <is>
          <t>Standard Expansion</t>
        </is>
      </c>
      <c r="F73" t="inlineStr">
        <is>
          <t>en es fr de it pt ja ko ru 汉语 漢語</t>
        </is>
      </c>
      <c r="G73" t="n">
        <v>104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1">
        <f>tbl_MTG_Set[[#This Row],[Play Booster Sell Price CardMarket]]*tbl_MTG_Set[[#This Row],[Play Booster Expected Market Value MTG Stocks]]/tbl_MTG_Set[[#This Row],[Play Booster Sealed Market Value MTG Stocks]]</f>
        <v/>
      </c>
      <c r="BG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" s="11">
        <f>tbl_MTG_Set[[#This Row],[Play Singles CardMarket Profit MTG Stocks]]/tbl_MTG_Set[[#This Row],[Play Booster Cost]]</f>
        <v/>
      </c>
      <c r="BI73" s="11">
        <f>tbl_MTG_Set[[#This Row],[Play Singles CardMarket Profit MTG Stocks]]&gt;0</f>
        <v/>
      </c>
      <c r="BM73" s="10">
        <f>tbl_MTG_Set[[#This Row],[Play Booster Sell Price CardMarket]]*tbl_MTG_Set[[#This Row],[Play Booster Expected Market Value BotBox]]/tbl_MTG_Set[[#This Row],[Play Booster Sealed Market Value BotBox]]</f>
        <v/>
      </c>
      <c r="BN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" s="10">
        <f>tbl_MTG_Set[[#This Row],[Play Singles CardMarket Profit BotBox]]/tbl_MTG_Set[[#This Row],[Play Booster Cost]]</f>
        <v/>
      </c>
      <c r="BP73" s="10">
        <f>tbl_MTG_Set[[#This Row],[Play Singles CardMarket Profit BotBox]]&gt;0</f>
        <v/>
      </c>
      <c r="BQ73" s="10" t="n"/>
      <c r="BR73" s="10" t="n"/>
      <c r="BS73" s="10" t="n"/>
      <c r="BT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" s="19">
        <f>tbl_MTG_Set[[#This Row],[Collector Singles CardMarket Profit MTG Stocks]]/tbl_MTG_Set[[#This Row],[Collector Booster Cost]]</f>
        <v/>
      </c>
      <c r="BW73" s="10">
        <f>tbl_MTG_Set[[#This Row],[Collector Singles CardMarket Profit MTG Stocks]]&gt;0</f>
        <v/>
      </c>
      <c r="BX73" s="10" t="n"/>
      <c r="BY73" s="10" t="n"/>
      <c r="BZ73" s="10">
        <f>tbl_MTG_Set[[#This Row],[Collector Booster Sell Price CardMarket]]*tbl_MTG_Set[[#This Row],[Collector Booster Expected Market Value BotBox]]/tbl_MTG_Set[[#This Row],[Collector Booster Sealed Market Value BotBox]]</f>
        <v/>
      </c>
      <c r="CA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" s="10">
        <f>tbl_MTG_Set[[#This Row],[Collector Singles CardMarket Profit BotBox]]/tbl_MTG_Set[[#This Row],[Collector Booster Cost]]</f>
        <v/>
      </c>
      <c r="CC73" s="10">
        <f>tbl_MTG_Set[[#This Row],[Collector Singles CardMarket Profit BotBox]]&gt;0</f>
        <v/>
      </c>
      <c r="CD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" hidden="1" s="6">
      <c r="A74" t="n">
        <v>80</v>
      </c>
      <c r="B74" t="inlineStr">
        <is>
          <t>Foundations Front Cards FFDN</t>
        </is>
      </c>
      <c r="C74" t="n">
        <v>10</v>
      </c>
      <c r="D74" s="3" t="n">
        <v>45611</v>
      </c>
      <c r="E74" t="inlineStr">
        <is>
          <t>Standard Expansion</t>
        </is>
      </c>
      <c r="F74" t="inlineStr">
        <is>
          <t>en es fr de it pt ja ko ru 汉语 漢語</t>
        </is>
      </c>
      <c r="G74" t="n">
        <v>106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1">
        <f>tbl_MTG_Set[[#This Row],[Play Booster Sell Price CardMarket]]*tbl_MTG_Set[[#This Row],[Play Booster Expected Market Value MTG Stocks]]/tbl_MTG_Set[[#This Row],[Play Booster Sealed Market Value MTG Stocks]]</f>
        <v/>
      </c>
      <c r="BG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" s="11">
        <f>tbl_MTG_Set[[#This Row],[Play Singles CardMarket Profit MTG Stocks]]/tbl_MTG_Set[[#This Row],[Play Booster Cost]]</f>
        <v/>
      </c>
      <c r="BI74" s="11">
        <f>tbl_MTG_Set[[#This Row],[Play Singles CardMarket Profit MTG Stocks]]&gt;0</f>
        <v/>
      </c>
      <c r="BM74" s="10">
        <f>tbl_MTG_Set[[#This Row],[Play Booster Sell Price CardMarket]]*tbl_MTG_Set[[#This Row],[Play Booster Expected Market Value BotBox]]/tbl_MTG_Set[[#This Row],[Play Booster Sealed Market Value BotBox]]</f>
        <v/>
      </c>
      <c r="BN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" s="10">
        <f>tbl_MTG_Set[[#This Row],[Play Singles CardMarket Profit BotBox]]/tbl_MTG_Set[[#This Row],[Play Booster Cost]]</f>
        <v/>
      </c>
      <c r="BP74" s="10">
        <f>tbl_MTG_Set[[#This Row],[Play Singles CardMarket Profit BotBox]]&gt;0</f>
        <v/>
      </c>
      <c r="BQ74" s="10" t="n"/>
      <c r="BR74" s="10" t="n"/>
      <c r="BS74" s="10" t="n"/>
      <c r="BT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" s="19">
        <f>tbl_MTG_Set[[#This Row],[Collector Singles CardMarket Profit MTG Stocks]]/tbl_MTG_Set[[#This Row],[Collector Booster Cost]]</f>
        <v/>
      </c>
      <c r="BW74" s="10">
        <f>tbl_MTG_Set[[#This Row],[Collector Singles CardMarket Profit MTG Stocks]]&gt;0</f>
        <v/>
      </c>
      <c r="BX74" s="10" t="n"/>
      <c r="BY74" s="10" t="n"/>
      <c r="BZ74" s="10">
        <f>tbl_MTG_Set[[#This Row],[Collector Booster Sell Price CardMarket]]*tbl_MTG_Set[[#This Row],[Collector Booster Expected Market Value BotBox]]/tbl_MTG_Set[[#This Row],[Collector Booster Sealed Market Value BotBox]]</f>
        <v/>
      </c>
      <c r="CA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" s="10">
        <f>tbl_MTG_Set[[#This Row],[Collector Singles CardMarket Profit BotBox]]/tbl_MTG_Set[[#This Row],[Collector Booster Cost]]</f>
        <v/>
      </c>
      <c r="CC74" s="10">
        <f>tbl_MTG_Set[[#This Row],[Collector Singles CardMarket Profit BotBox]]&gt;0</f>
        <v/>
      </c>
      <c r="CD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" hidden="1" s="6">
      <c r="A75" t="n">
        <v>82</v>
      </c>
      <c r="B75" t="inlineStr">
        <is>
          <t>Duskmourn: House of Horror Promos PDSK</t>
        </is>
      </c>
      <c r="C75" t="n">
        <v>160</v>
      </c>
      <c r="D75" s="3" t="n">
        <v>45562</v>
      </c>
      <c r="E75" t="inlineStr">
        <is>
          <t>Standard Expansion</t>
        </is>
      </c>
      <c r="F75" t="inlineStr">
        <is>
          <t>en es fr de it pt ja ko ru 汉语 漢語</t>
        </is>
      </c>
      <c r="G75" t="n">
        <v>110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AG75" s="10" t="n"/>
      <c r="AH75" s="10" t="n"/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" s="10" t="n"/>
      <c r="AS75" s="10" t="n"/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1">
        <f>tbl_MTG_Set[[#This Row],[Play Booster Sell Price CardMarket]]*tbl_MTG_Set[[#This Row],[Play Booster Expected Market Value MTG Stocks]]/tbl_MTG_Set[[#This Row],[Play Booster Sealed Market Value MTG Stocks]]</f>
        <v/>
      </c>
      <c r="BG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" s="11">
        <f>tbl_MTG_Set[[#This Row],[Play Singles CardMarket Profit MTG Stocks]]/tbl_MTG_Set[[#This Row],[Play Booster Cost]]</f>
        <v/>
      </c>
      <c r="BI75" s="11">
        <f>tbl_MTG_Set[[#This Row],[Play Singles CardMarket Profit MTG Stocks]]&gt;0</f>
        <v/>
      </c>
      <c r="BM75" s="10">
        <f>tbl_MTG_Set[[#This Row],[Play Booster Sell Price CardMarket]]*tbl_MTG_Set[[#This Row],[Play Booster Expected Market Value BotBox]]/tbl_MTG_Set[[#This Row],[Play Booster Sealed Market Value BotBox]]</f>
        <v/>
      </c>
      <c r="BN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" s="10">
        <f>tbl_MTG_Set[[#This Row],[Play Singles CardMarket Profit BotBox]]/tbl_MTG_Set[[#This Row],[Play Booster Cost]]</f>
        <v/>
      </c>
      <c r="BP75" s="10">
        <f>tbl_MTG_Set[[#This Row],[Play Singles CardMarket Profit BotBox]]&gt;0</f>
        <v/>
      </c>
      <c r="BQ75" s="10" t="n"/>
      <c r="BR75" s="10" t="n"/>
      <c r="BS75" s="10" t="n"/>
      <c r="BT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" s="19">
        <f>tbl_MTG_Set[[#This Row],[Collector Singles CardMarket Profit MTG Stocks]]/tbl_MTG_Set[[#This Row],[Collector Booster Cost]]</f>
        <v/>
      </c>
      <c r="BW75" s="10">
        <f>tbl_MTG_Set[[#This Row],[Collector Singles CardMarket Profit MTG Stocks]]&gt;0</f>
        <v/>
      </c>
      <c r="BX75" s="10" t="n"/>
      <c r="BY75" s="10" t="n"/>
      <c r="BZ75" s="10">
        <f>tbl_MTG_Set[[#This Row],[Collector Booster Sell Price CardMarket]]*tbl_MTG_Set[[#This Row],[Collector Booster Expected Market Value BotBox]]/tbl_MTG_Set[[#This Row],[Collector Booster Sealed Market Value BotBox]]</f>
        <v/>
      </c>
      <c r="CA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" s="10">
        <f>tbl_MTG_Set[[#This Row],[Collector Singles CardMarket Profit BotBox]]/tbl_MTG_Set[[#This Row],[Collector Booster Cost]]</f>
        <v/>
      </c>
      <c r="CC75" s="10">
        <f>tbl_MTG_Set[[#This Row],[Collector Singles CardMarket Profit BotBox]]&gt;0</f>
        <v/>
      </c>
      <c r="CD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" hidden="1" s="6">
      <c r="A76" t="n">
        <v>83</v>
      </c>
      <c r="B76" t="inlineStr">
        <is>
          <t>Duskmourn: House of Horror Tokens TDSK</t>
        </is>
      </c>
      <c r="C76" t="n">
        <v>19</v>
      </c>
      <c r="D76" s="3" t="n">
        <v>45562</v>
      </c>
      <c r="E76" t="inlineStr">
        <is>
          <t>Standard Expansion</t>
        </is>
      </c>
      <c r="F76" t="inlineStr">
        <is>
          <t>en es fr de it pt ja ko ru 汉语 漢語</t>
        </is>
      </c>
      <c r="G76" t="n">
        <v>112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1">
        <f>tbl_MTG_Set[[#This Row],[Play Booster Sell Price CardMarket]]*tbl_MTG_Set[[#This Row],[Play Booster Expected Market Value MTG Stocks]]/tbl_MTG_Set[[#This Row],[Play Booster Sealed Market Value MTG Stocks]]</f>
        <v/>
      </c>
      <c r="BG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" s="11">
        <f>tbl_MTG_Set[[#This Row],[Play Singles CardMarket Profit MTG Stocks]]/tbl_MTG_Set[[#This Row],[Play Booster Cost]]</f>
        <v/>
      </c>
      <c r="BI76" s="11">
        <f>tbl_MTG_Set[[#This Row],[Play Singles CardMarket Profit MTG Stocks]]&gt;0</f>
        <v/>
      </c>
      <c r="BM76" s="10">
        <f>tbl_MTG_Set[[#This Row],[Play Booster Sell Price CardMarket]]*tbl_MTG_Set[[#This Row],[Play Booster Expected Market Value BotBox]]/tbl_MTG_Set[[#This Row],[Play Booster Sealed Market Value BotBox]]</f>
        <v/>
      </c>
      <c r="BN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" s="10">
        <f>tbl_MTG_Set[[#This Row],[Play Singles CardMarket Profit BotBox]]/tbl_MTG_Set[[#This Row],[Play Booster Cost]]</f>
        <v/>
      </c>
      <c r="BP76" s="10">
        <f>tbl_MTG_Set[[#This Row],[Play Singles CardMarket Profit BotBox]]&gt;0</f>
        <v/>
      </c>
      <c r="BQ76" s="10" t="n"/>
      <c r="BR76" s="10" t="n"/>
      <c r="BS76" s="10" t="n"/>
      <c r="BT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" s="19">
        <f>tbl_MTG_Set[[#This Row],[Collector Singles CardMarket Profit MTG Stocks]]/tbl_MTG_Set[[#This Row],[Collector Booster Cost]]</f>
        <v/>
      </c>
      <c r="BW76" s="10">
        <f>tbl_MTG_Set[[#This Row],[Collector Singles CardMarket Profit MTG Stocks]]&gt;0</f>
        <v/>
      </c>
      <c r="BX76" s="10" t="n"/>
      <c r="BY76" s="10" t="n"/>
      <c r="BZ76" s="10">
        <f>tbl_MTG_Set[[#This Row],[Collector Booster Sell Price CardMarket]]*tbl_MTG_Set[[#This Row],[Collector Booster Expected Market Value BotBox]]/tbl_MTG_Set[[#This Row],[Collector Booster Sealed Market Value BotBox]]</f>
        <v/>
      </c>
      <c r="CA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" s="10">
        <f>tbl_MTG_Set[[#This Row],[Collector Singles CardMarket Profit BotBox]]/tbl_MTG_Set[[#This Row],[Collector Booster Cost]]</f>
        <v/>
      </c>
      <c r="CC76" s="10">
        <f>tbl_MTG_Set[[#This Row],[Collector Singles CardMarket Profit BotBox]]&gt;0</f>
        <v/>
      </c>
      <c r="CD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" hidden="1" s="6">
      <c r="A77" t="n">
        <v>84</v>
      </c>
      <c r="B77" t="inlineStr">
        <is>
          <t>Alchemy: Duskmourn YDSK</t>
        </is>
      </c>
      <c r="C77" t="n">
        <v>30</v>
      </c>
      <c r="D77" s="3" t="n">
        <v>45580</v>
      </c>
      <c r="E77" t="inlineStr">
        <is>
          <t>Standard Expansion</t>
        </is>
      </c>
      <c r="F77" t="inlineStr">
        <is>
          <t>en es fr de it pt ja ko ru 汉语 漢語</t>
        </is>
      </c>
      <c r="G77" t="n">
        <v>114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1">
        <f>tbl_MTG_Set[[#This Row],[Play Booster Sell Price CardMarket]]*tbl_MTG_Set[[#This Row],[Play Booster Expected Market Value MTG Stocks]]/tbl_MTG_Set[[#This Row],[Play Booster Sealed Market Value MTG Stocks]]</f>
        <v/>
      </c>
      <c r="BG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" s="11">
        <f>tbl_MTG_Set[[#This Row],[Play Singles CardMarket Profit MTG Stocks]]/tbl_MTG_Set[[#This Row],[Play Booster Cost]]</f>
        <v/>
      </c>
      <c r="BI77" s="11">
        <f>tbl_MTG_Set[[#This Row],[Play Singles CardMarket Profit MTG Stocks]]&gt;0</f>
        <v/>
      </c>
      <c r="BM77" s="10">
        <f>tbl_MTG_Set[[#This Row],[Play Booster Sell Price CardMarket]]*tbl_MTG_Set[[#This Row],[Play Booster Expected Market Value BotBox]]/tbl_MTG_Set[[#This Row],[Play Booster Sealed Market Value BotBox]]</f>
        <v/>
      </c>
      <c r="BN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" s="10">
        <f>tbl_MTG_Set[[#This Row],[Play Singles CardMarket Profit BotBox]]/tbl_MTG_Set[[#This Row],[Play Booster Cost]]</f>
        <v/>
      </c>
      <c r="BP77" s="10">
        <f>tbl_MTG_Set[[#This Row],[Play Singles CardMarket Profit BotBox]]&gt;0</f>
        <v/>
      </c>
      <c r="BQ77" s="10" t="n"/>
      <c r="BR77" s="10" t="n"/>
      <c r="BS77" s="10" t="n"/>
      <c r="BT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" s="19">
        <f>tbl_MTG_Set[[#This Row],[Collector Singles CardMarket Profit MTG Stocks]]/tbl_MTG_Set[[#This Row],[Collector Booster Cost]]</f>
        <v/>
      </c>
      <c r="BW77" s="10">
        <f>tbl_MTG_Set[[#This Row],[Collector Singles CardMarket Profit MTG Stocks]]&gt;0</f>
        <v/>
      </c>
      <c r="BX77" s="10" t="n"/>
      <c r="BY77" s="10" t="n"/>
      <c r="BZ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" s="10">
        <f>tbl_MTG_Set[[#This Row],[Collector Singles CardMarket Profit BotBox]]/tbl_MTG_Set[[#This Row],[Collector Booster Cost]]</f>
        <v/>
      </c>
      <c r="CC77" s="10">
        <f>tbl_MTG_Set[[#This Row],[Collector Singles CardMarket Profit BotBox]]&gt;0</f>
        <v/>
      </c>
      <c r="CD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" hidden="1" s="6">
      <c r="A78" t="n">
        <v>85</v>
      </c>
      <c r="B78" t="inlineStr">
        <is>
          <t>Duskmourn: House of Horror Commander DSC</t>
        </is>
      </c>
      <c r="C78" t="n">
        <v>373</v>
      </c>
      <c r="D78" s="3" t="n">
        <v>45562</v>
      </c>
      <c r="E78" t="inlineStr">
        <is>
          <t>Standard Expansion</t>
        </is>
      </c>
      <c r="F78" t="inlineStr">
        <is>
          <t>en es fr de it pt ja ko ru 汉语 漢語</t>
        </is>
      </c>
      <c r="G78" t="n">
        <v>116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1">
        <f>tbl_MTG_Set[[#This Row],[Play Booster Sell Price CardMarket]]*tbl_MTG_Set[[#This Row],[Play Booster Expected Market Value MTG Stocks]]/tbl_MTG_Set[[#This Row],[Play Booster Sealed Market Value MTG Stocks]]</f>
        <v/>
      </c>
      <c r="BG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" s="11">
        <f>tbl_MTG_Set[[#This Row],[Play Singles CardMarket Profit MTG Stocks]]/tbl_MTG_Set[[#This Row],[Play Booster Cost]]</f>
        <v/>
      </c>
      <c r="BI78" s="11">
        <f>tbl_MTG_Set[[#This Row],[Play Singles CardMarket Profit MTG Stocks]]&gt;0</f>
        <v/>
      </c>
      <c r="BM78" s="10">
        <f>tbl_MTG_Set[[#This Row],[Play Booster Sell Price CardMarket]]*tbl_MTG_Set[[#This Row],[Play Booster Expected Market Value BotBox]]/tbl_MTG_Set[[#This Row],[Play Booster Sealed Market Value BotBox]]</f>
        <v/>
      </c>
      <c r="BN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" s="10">
        <f>tbl_MTG_Set[[#This Row],[Play Singles CardMarket Profit BotBox]]/tbl_MTG_Set[[#This Row],[Play Booster Cost]]</f>
        <v/>
      </c>
      <c r="BP78" s="10">
        <f>tbl_MTG_Set[[#This Row],[Play Singles CardMarket Profit BotBox]]&gt;0</f>
        <v/>
      </c>
      <c r="BQ78" s="10" t="n"/>
      <c r="BR78" s="10" t="n"/>
      <c r="BS78" s="10" t="n"/>
      <c r="BT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" s="19">
        <f>tbl_MTG_Set[[#This Row],[Collector Singles CardMarket Profit MTG Stocks]]/tbl_MTG_Set[[#This Row],[Collector Booster Cost]]</f>
        <v/>
      </c>
      <c r="BW78" s="10">
        <f>tbl_MTG_Set[[#This Row],[Collector Singles CardMarket Profit MTG Stocks]]&gt;0</f>
        <v/>
      </c>
      <c r="BX78" s="10" t="n"/>
      <c r="BY78" s="10" t="n"/>
      <c r="BZ78" s="10">
        <f>tbl_MTG_Set[[#This Row],[Collector Booster Sell Price CardMarket]]*tbl_MTG_Set[[#This Row],[Collector Booster Expected Market Value BotBox]]/tbl_MTG_Set[[#This Row],[Collector Booster Sealed Market Value BotBox]]</f>
        <v/>
      </c>
      <c r="CA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" s="10">
        <f>tbl_MTG_Set[[#This Row],[Collector Singles CardMarket Profit BotBox]]/tbl_MTG_Set[[#This Row],[Collector Booster Cost]]</f>
        <v/>
      </c>
      <c r="CC78" s="10">
        <f>tbl_MTG_Set[[#This Row],[Collector Singles CardMarket Profit BotBox]]&gt;0</f>
        <v/>
      </c>
      <c r="CD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" hidden="1" s="6">
      <c r="A79" t="n">
        <v>86</v>
      </c>
      <c r="B79" t="inlineStr">
        <is>
          <t>Duskmourn Commander Tokens TDSC</t>
        </is>
      </c>
      <c r="C79" t="n">
        <v>23</v>
      </c>
      <c r="D79" s="3" t="n">
        <v>45562</v>
      </c>
      <c r="E79" t="inlineStr">
        <is>
          <t>Standard Expansion</t>
        </is>
      </c>
      <c r="F79" t="inlineStr">
        <is>
          <t>en es fr de it pt ja ko ru 汉语 漢語</t>
        </is>
      </c>
      <c r="G79" t="n">
        <v>118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1">
        <f>tbl_MTG_Set[[#This Row],[Play Booster Sell Price CardMarket]]*tbl_MTG_Set[[#This Row],[Play Booster Expected Market Value MTG Stocks]]/tbl_MTG_Set[[#This Row],[Play Booster Sealed Market Value MTG Stocks]]</f>
        <v/>
      </c>
      <c r="BG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" s="11">
        <f>tbl_MTG_Set[[#This Row],[Play Singles CardMarket Profit MTG Stocks]]/tbl_MTG_Set[[#This Row],[Play Booster Cost]]</f>
        <v/>
      </c>
      <c r="BI79" s="11">
        <f>tbl_MTG_Set[[#This Row],[Play Singles CardMarket Profit MTG Stocks]]&gt;0</f>
        <v/>
      </c>
      <c r="BM79" s="10">
        <f>tbl_MTG_Set[[#This Row],[Play Booster Sell Price CardMarket]]*tbl_MTG_Set[[#This Row],[Play Booster Expected Market Value BotBox]]/tbl_MTG_Set[[#This Row],[Play Booster Sealed Market Value BotBox]]</f>
        <v/>
      </c>
      <c r="BN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" s="10">
        <f>tbl_MTG_Set[[#This Row],[Play Singles CardMarket Profit BotBox]]/tbl_MTG_Set[[#This Row],[Play Booster Cost]]</f>
        <v/>
      </c>
      <c r="BP79" s="10">
        <f>tbl_MTG_Set[[#This Row],[Play Singles CardMarket Profit BotBox]]&gt;0</f>
        <v/>
      </c>
      <c r="BQ79" s="10" t="n"/>
      <c r="BR79" s="10" t="n"/>
      <c r="BS79" s="10" t="n"/>
      <c r="BT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" s="19">
        <f>tbl_MTG_Set[[#This Row],[Collector Singles CardMarket Profit MTG Stocks]]/tbl_MTG_Set[[#This Row],[Collector Booster Cost]]</f>
        <v/>
      </c>
      <c r="BW79" s="10">
        <f>tbl_MTG_Set[[#This Row],[Collector Singles CardMarket Profit MTG Stocks]]&gt;0</f>
        <v/>
      </c>
      <c r="BX79" s="10" t="n"/>
      <c r="BY79" s="10" t="n"/>
      <c r="BZ79" s="10">
        <f>tbl_MTG_Set[[#This Row],[Collector Booster Sell Price CardMarket]]*tbl_MTG_Set[[#This Row],[Collector Booster Expected Market Value BotBox]]/tbl_MTG_Set[[#This Row],[Collector Booster Sealed Market Value BotBox]]</f>
        <v/>
      </c>
      <c r="CA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" s="10">
        <f>tbl_MTG_Set[[#This Row],[Collector Singles CardMarket Profit BotBox]]/tbl_MTG_Set[[#This Row],[Collector Booster Cost]]</f>
        <v/>
      </c>
      <c r="CC79" s="10">
        <f>tbl_MTG_Set[[#This Row],[Collector Singles CardMarket Profit BotBox]]&gt;0</f>
        <v/>
      </c>
      <c r="CD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" hidden="1" s="6">
      <c r="A80" t="n">
        <v>87</v>
      </c>
      <c r="B80" t="inlineStr">
        <is>
          <t>Duskmourn: House of Horror Art Series ADSK</t>
        </is>
      </c>
      <c r="C80" t="n">
        <v>54</v>
      </c>
      <c r="D80" s="3" t="n">
        <v>45562</v>
      </c>
      <c r="E80" t="inlineStr">
        <is>
          <t>Standard Expansion</t>
        </is>
      </c>
      <c r="F80" t="inlineStr">
        <is>
          <t>en es fr de it pt ja ko ru 汉语 漢語</t>
        </is>
      </c>
      <c r="G80" t="n">
        <v>120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1">
        <f>tbl_MTG_Set[[#This Row],[Play Booster Sell Price CardMarket]]*tbl_MTG_Set[[#This Row],[Play Booster Expected Market Value MTG Stocks]]/tbl_MTG_Set[[#This Row],[Play Booster Sealed Market Value MTG Stocks]]</f>
        <v/>
      </c>
      <c r="BG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" s="11">
        <f>tbl_MTG_Set[[#This Row],[Play Singles CardMarket Profit MTG Stocks]]/tbl_MTG_Set[[#This Row],[Play Booster Cost]]</f>
        <v/>
      </c>
      <c r="BI80" s="11">
        <f>tbl_MTG_Set[[#This Row],[Play Singles CardMarket Profit MTG Stocks]]&gt;0</f>
        <v/>
      </c>
      <c r="BM80" s="10">
        <f>tbl_MTG_Set[[#This Row],[Play Booster Sell Price CardMarket]]*tbl_MTG_Set[[#This Row],[Play Booster Expected Market Value BotBox]]/tbl_MTG_Set[[#This Row],[Play Booster Sealed Market Value BotBox]]</f>
        <v/>
      </c>
      <c r="BN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" s="10">
        <f>tbl_MTG_Set[[#This Row],[Play Singles CardMarket Profit BotBox]]/tbl_MTG_Set[[#This Row],[Play Booster Cost]]</f>
        <v/>
      </c>
      <c r="BP80" s="10">
        <f>tbl_MTG_Set[[#This Row],[Play Singles CardMarket Profit BotBox]]&gt;0</f>
        <v/>
      </c>
      <c r="BQ80" s="10" t="n"/>
      <c r="BR80" s="10" t="n"/>
      <c r="BS80" s="10" t="n"/>
      <c r="BT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" s="19">
        <f>tbl_MTG_Set[[#This Row],[Collector Singles CardMarket Profit MTG Stocks]]/tbl_MTG_Set[[#This Row],[Collector Booster Cost]]</f>
        <v/>
      </c>
      <c r="BW80" s="10">
        <f>tbl_MTG_Set[[#This Row],[Collector Singles CardMarket Profit MTG Stocks]]&gt;0</f>
        <v/>
      </c>
      <c r="BX80" s="10" t="n"/>
      <c r="BY80" s="10" t="n"/>
      <c r="BZ80" s="10">
        <f>tbl_MTG_Set[[#This Row],[Collector Booster Sell Price CardMarket]]*tbl_MTG_Set[[#This Row],[Collector Booster Expected Market Value BotBox]]/tbl_MTG_Set[[#This Row],[Collector Booster Sealed Market Value BotBox]]</f>
        <v/>
      </c>
      <c r="CA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" s="10">
        <f>tbl_MTG_Set[[#This Row],[Collector Singles CardMarket Profit BotBox]]/tbl_MTG_Set[[#This Row],[Collector Booster Cost]]</f>
        <v/>
      </c>
      <c r="CC80" s="10">
        <f>tbl_MTG_Set[[#This Row],[Collector Singles CardMarket Profit BotBox]]&gt;0</f>
        <v/>
      </c>
      <c r="CD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" hidden="1" s="6">
      <c r="A81" t="n">
        <v>88</v>
      </c>
      <c r="B81" t="inlineStr">
        <is>
          <t>Love Your LGS 2024 PLG24</t>
        </is>
      </c>
      <c r="C81" t="n">
        <v>7</v>
      </c>
      <c r="D81" s="3" t="n">
        <v>45510</v>
      </c>
      <c r="F81" t="inlineStr">
        <is>
          <t>en es fr de it pt ja ko ru 汉语 漢語</t>
        </is>
      </c>
      <c r="G81" t="n">
        <v>122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1">
        <f>tbl_MTG_Set[[#This Row],[Play Booster Sell Price CardMarket]]*tbl_MTG_Set[[#This Row],[Play Booster Expected Market Value MTG Stocks]]/tbl_MTG_Set[[#This Row],[Play Booster Sealed Market Value MTG Stocks]]</f>
        <v/>
      </c>
      <c r="BG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" s="11">
        <f>tbl_MTG_Set[[#This Row],[Play Singles CardMarket Profit MTG Stocks]]/tbl_MTG_Set[[#This Row],[Play Booster Cost]]</f>
        <v/>
      </c>
      <c r="BI81" s="11">
        <f>tbl_MTG_Set[[#This Row],[Play Singles CardMarket Profit MTG Stocks]]&gt;0</f>
        <v/>
      </c>
      <c r="BM81" s="10">
        <f>tbl_MTG_Set[[#This Row],[Play Booster Sell Price CardMarket]]*tbl_MTG_Set[[#This Row],[Play Booster Expected Market Value BotBox]]/tbl_MTG_Set[[#This Row],[Play Booster Sealed Market Value BotBox]]</f>
        <v/>
      </c>
      <c r="BN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" s="10">
        <f>tbl_MTG_Set[[#This Row],[Play Singles CardMarket Profit BotBox]]/tbl_MTG_Set[[#This Row],[Play Booster Cost]]</f>
        <v/>
      </c>
      <c r="BP81" s="10">
        <f>tbl_MTG_Set[[#This Row],[Play Singles CardMarket Profit BotBox]]&gt;0</f>
        <v/>
      </c>
      <c r="BQ81" s="10" t="n"/>
      <c r="BR81" s="10" t="n"/>
      <c r="BS81" s="10" t="n"/>
      <c r="BT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" s="19">
        <f>tbl_MTG_Set[[#This Row],[Collector Singles CardMarket Profit MTG Stocks]]/tbl_MTG_Set[[#This Row],[Collector Booster Cost]]</f>
        <v/>
      </c>
      <c r="BW81" s="10">
        <f>tbl_MTG_Set[[#This Row],[Collector Singles CardMarket Profit MTG Stocks]]&gt;0</f>
        <v/>
      </c>
      <c r="BX81" s="10" t="n"/>
      <c r="BY81" s="10" t="n"/>
      <c r="BZ81" s="10">
        <f>tbl_MTG_Set[[#This Row],[Collector Booster Sell Price CardMarket]]*tbl_MTG_Set[[#This Row],[Collector Booster Expected Market Value BotBox]]/tbl_MTG_Set[[#This Row],[Collector Booster Sealed Market Value BotBox]]</f>
        <v/>
      </c>
      <c r="CA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" s="10">
        <f>tbl_MTG_Set[[#This Row],[Collector Singles CardMarket Profit BotBox]]/tbl_MTG_Set[[#This Row],[Collector Booster Cost]]</f>
        <v/>
      </c>
      <c r="CC81" s="10">
        <f>tbl_MTG_Set[[#This Row],[Collector Singles CardMarket Profit BotBox]]&gt;0</f>
        <v/>
      </c>
      <c r="CD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" hidden="1" s="6">
      <c r="A82" t="n">
        <v>89</v>
      </c>
      <c r="B82" t="inlineStr">
        <is>
          <t>Mystery Booster 2 MB2</t>
        </is>
      </c>
      <c r="C82" t="n">
        <v>385</v>
      </c>
      <c r="D82" s="3" t="n">
        <v>45506</v>
      </c>
      <c r="F82" t="inlineStr">
        <is>
          <t>en es fr de it pt ja ko ru 汉语 漢語</t>
        </is>
      </c>
      <c r="G82" t="n">
        <v>124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1">
        <f>tbl_MTG_Set[[#This Row],[Play Booster Sell Price CardMarket]]*tbl_MTG_Set[[#This Row],[Play Booster Expected Market Value MTG Stocks]]/tbl_MTG_Set[[#This Row],[Play Booster Sealed Market Value MTG Stocks]]</f>
        <v/>
      </c>
      <c r="BG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" s="11">
        <f>tbl_MTG_Set[[#This Row],[Play Singles CardMarket Profit MTG Stocks]]/tbl_MTG_Set[[#This Row],[Play Booster Cost]]</f>
        <v/>
      </c>
      <c r="BI82" s="11">
        <f>tbl_MTG_Set[[#This Row],[Play Singles CardMarket Profit MTG Stocks]]&gt;0</f>
        <v/>
      </c>
      <c r="BM82" s="10">
        <f>tbl_MTG_Set[[#This Row],[Play Booster Sell Price CardMarket]]*tbl_MTG_Set[[#This Row],[Play Booster Expected Market Value BotBox]]/tbl_MTG_Set[[#This Row],[Play Booster Sealed Market Value BotBox]]</f>
        <v/>
      </c>
      <c r="BN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" s="10">
        <f>tbl_MTG_Set[[#This Row],[Play Singles CardMarket Profit BotBox]]/tbl_MTG_Set[[#This Row],[Play Booster Cost]]</f>
        <v/>
      </c>
      <c r="BP82" s="10">
        <f>tbl_MTG_Set[[#This Row],[Play Singles CardMarket Profit BotBox]]&gt;0</f>
        <v/>
      </c>
      <c r="BQ82" s="10" t="n"/>
      <c r="BR82" s="10" t="n"/>
      <c r="BS82" s="10" t="n"/>
      <c r="BT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" s="19">
        <f>tbl_MTG_Set[[#This Row],[Collector Singles CardMarket Profit MTG Stocks]]/tbl_MTG_Set[[#This Row],[Collector Booster Cost]]</f>
        <v/>
      </c>
      <c r="BW82" s="10">
        <f>tbl_MTG_Set[[#This Row],[Collector Singles CardMarket Profit MTG Stocks]]&gt;0</f>
        <v/>
      </c>
      <c r="BX82" s="10" t="n"/>
      <c r="BY82" s="10" t="n"/>
      <c r="BZ82" s="10">
        <f>tbl_MTG_Set[[#This Row],[Collector Booster Sell Price CardMarket]]*tbl_MTG_Set[[#This Row],[Collector Booster Expected Market Value BotBox]]/tbl_MTG_Set[[#This Row],[Collector Booster Sealed Market Value BotBox]]</f>
        <v/>
      </c>
      <c r="CA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" s="10">
        <f>tbl_MTG_Set[[#This Row],[Collector Singles CardMarket Profit BotBox]]/tbl_MTG_Set[[#This Row],[Collector Booster Cost]]</f>
        <v/>
      </c>
      <c r="CC82" s="10">
        <f>tbl_MTG_Set[[#This Row],[Collector Singles CardMarket Profit BotBox]]&gt;0</f>
        <v/>
      </c>
      <c r="CD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" hidden="1" s="6">
      <c r="A83" t="n">
        <v>91</v>
      </c>
      <c r="B83" t="inlineStr">
        <is>
          <t>Bloomburrow Promos PBLB</t>
        </is>
      </c>
      <c r="C83" t="n">
        <v>160</v>
      </c>
      <c r="D83" s="3" t="n">
        <v>45506</v>
      </c>
      <c r="E83" t="inlineStr">
        <is>
          <t>Standard Expansion</t>
        </is>
      </c>
      <c r="F83" t="inlineStr">
        <is>
          <t>en es fr de it pt ja ko ru 汉语 漢語</t>
        </is>
      </c>
      <c r="G83" t="n">
        <v>128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AG83" s="10" t="n"/>
      <c r="AH83" s="10" t="n"/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" s="10" t="n"/>
      <c r="AS83" s="10" t="n"/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0" t="n"/>
      <c r="BF83" s="11">
        <f>tbl_MTG_Set[[#This Row],[Play Booster Sell Price CardMarket]]*tbl_MTG_Set[[#This Row],[Play Booster Expected Market Value MTG Stocks]]/tbl_MTG_Set[[#This Row],[Play Booster Sealed Market Value MTG Stocks]]</f>
        <v/>
      </c>
      <c r="BG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" s="11">
        <f>tbl_MTG_Set[[#This Row],[Play Singles CardMarket Profit MTG Stocks]]/tbl_MTG_Set[[#This Row],[Play Booster Cost]]</f>
        <v/>
      </c>
      <c r="BI83" s="11">
        <f>tbl_MTG_Set[[#This Row],[Play Singles CardMarket Profit MTG Stocks]]&gt;0</f>
        <v/>
      </c>
      <c r="BM83" s="10">
        <f>tbl_MTG_Set[[#This Row],[Play Booster Sell Price CardMarket]]*tbl_MTG_Set[[#This Row],[Play Booster Expected Market Value BotBox]]/tbl_MTG_Set[[#This Row],[Play Booster Sealed Market Value BotBox]]</f>
        <v/>
      </c>
      <c r="BN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" s="10">
        <f>tbl_MTG_Set[[#This Row],[Play Singles CardMarket Profit BotBox]]/tbl_MTG_Set[[#This Row],[Play Booster Cost]]</f>
        <v/>
      </c>
      <c r="BP83" s="10">
        <f>tbl_MTG_Set[[#This Row],[Play Singles CardMarket Profit BotBox]]&gt;0</f>
        <v/>
      </c>
      <c r="BQ83" s="10" t="n"/>
      <c r="BR83" s="10" t="n"/>
      <c r="BS83" s="10" t="n"/>
      <c r="BT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" s="19">
        <f>tbl_MTG_Set[[#This Row],[Collector Singles CardMarket Profit MTG Stocks]]/tbl_MTG_Set[[#This Row],[Collector Booster Cost]]</f>
        <v/>
      </c>
      <c r="BW83" s="10">
        <f>tbl_MTG_Set[[#This Row],[Collector Singles CardMarket Profit MTG Stocks]]&gt;0</f>
        <v/>
      </c>
      <c r="BX83" s="10" t="n"/>
      <c r="BY83" s="10" t="n"/>
      <c r="BZ83" s="10">
        <f>tbl_MTG_Set[[#This Row],[Collector Booster Sell Price CardMarket]]*tbl_MTG_Set[[#This Row],[Collector Booster Expected Market Value BotBox]]/tbl_MTG_Set[[#This Row],[Collector Booster Sealed Market Value BotBox]]</f>
        <v/>
      </c>
      <c r="CA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" s="10">
        <f>tbl_MTG_Set[[#This Row],[Collector Singles CardMarket Profit BotBox]]/tbl_MTG_Set[[#This Row],[Collector Booster Cost]]</f>
        <v/>
      </c>
      <c r="CC83" s="10">
        <f>tbl_MTG_Set[[#This Row],[Collector Singles CardMarket Profit BotBox]]&gt;0</f>
        <v/>
      </c>
      <c r="CD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" hidden="1" s="6">
      <c r="A84" t="n">
        <v>92</v>
      </c>
      <c r="B84" t="inlineStr">
        <is>
          <t>Bloomburrow Tokens TBLB</t>
        </is>
      </c>
      <c r="C84" t="n">
        <v>30</v>
      </c>
      <c r="D84" s="3" t="n">
        <v>45506</v>
      </c>
      <c r="E84" t="inlineStr">
        <is>
          <t>Standard Expansion</t>
        </is>
      </c>
      <c r="F84" t="inlineStr">
        <is>
          <t>en es fr de it pt ja ko ru 汉语 漢語</t>
        </is>
      </c>
      <c r="G84" t="n">
        <v>130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1">
        <f>tbl_MTG_Set[[#This Row],[Play Booster Sell Price CardMarket]]*tbl_MTG_Set[[#This Row],[Play Booster Expected Market Value MTG Stocks]]/tbl_MTG_Set[[#This Row],[Play Booster Sealed Market Value MTG Stocks]]</f>
        <v/>
      </c>
      <c r="BG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" s="11">
        <f>tbl_MTG_Set[[#This Row],[Play Singles CardMarket Profit MTG Stocks]]/tbl_MTG_Set[[#This Row],[Play Booster Cost]]</f>
        <v/>
      </c>
      <c r="BI84" s="11">
        <f>tbl_MTG_Set[[#This Row],[Play Singles CardMarket Profit MTG Stocks]]&gt;0</f>
        <v/>
      </c>
      <c r="BM84" s="10">
        <f>tbl_MTG_Set[[#This Row],[Play Booster Sell Price CardMarket]]*tbl_MTG_Set[[#This Row],[Play Booster Expected Market Value BotBox]]/tbl_MTG_Set[[#This Row],[Play Booster Sealed Market Value BotBox]]</f>
        <v/>
      </c>
      <c r="BN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" s="10">
        <f>tbl_MTG_Set[[#This Row],[Play Singles CardMarket Profit BotBox]]/tbl_MTG_Set[[#This Row],[Play Booster Cost]]</f>
        <v/>
      </c>
      <c r="BP84" s="10">
        <f>tbl_MTG_Set[[#This Row],[Play Singles CardMarket Profit BotBox]]&gt;0</f>
        <v/>
      </c>
      <c r="BQ84" s="10" t="n"/>
      <c r="BR84" s="10" t="n"/>
      <c r="BS84" s="10" t="n"/>
      <c r="BT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" s="19">
        <f>tbl_MTG_Set[[#This Row],[Collector Singles CardMarket Profit MTG Stocks]]/tbl_MTG_Set[[#This Row],[Collector Booster Cost]]</f>
        <v/>
      </c>
      <c r="BW84" s="10">
        <f>tbl_MTG_Set[[#This Row],[Collector Singles CardMarket Profit MTG Stocks]]&gt;0</f>
        <v/>
      </c>
      <c r="BX84" s="10" t="n"/>
      <c r="BY84" s="10" t="n"/>
      <c r="BZ84" s="10">
        <f>tbl_MTG_Set[[#This Row],[Collector Booster Sell Price CardMarket]]*tbl_MTG_Set[[#This Row],[Collector Booster Expected Market Value BotBox]]/tbl_MTG_Set[[#This Row],[Collector Booster Sealed Market Value BotBox]]</f>
        <v/>
      </c>
      <c r="CA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" s="10">
        <f>tbl_MTG_Set[[#This Row],[Collector Singles CardMarket Profit BotBox]]/tbl_MTG_Set[[#This Row],[Collector Booster Cost]]</f>
        <v/>
      </c>
      <c r="CC84" s="10">
        <f>tbl_MTG_Set[[#This Row],[Collector Singles CardMarket Profit BotBox]]&gt;0</f>
        <v/>
      </c>
      <c r="CD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" hidden="1" s="6">
      <c r="A85" t="n">
        <v>93</v>
      </c>
      <c r="B85" t="inlineStr">
        <is>
          <t>Alchemy: Bloomburrow YBLB</t>
        </is>
      </c>
      <c r="C85" t="n">
        <v>30</v>
      </c>
      <c r="D85" s="3" t="n">
        <v>45524</v>
      </c>
      <c r="E85" t="inlineStr">
        <is>
          <t>Standard Expansion</t>
        </is>
      </c>
      <c r="F85" t="inlineStr">
        <is>
          <t>en es fr de it pt ja ko ru 汉语 漢語</t>
        </is>
      </c>
      <c r="G85" t="n">
        <v>132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1">
        <f>tbl_MTG_Set[[#This Row],[Play Booster Sell Price CardMarket]]*tbl_MTG_Set[[#This Row],[Play Booster Expected Market Value MTG Stocks]]/tbl_MTG_Set[[#This Row],[Play Booster Sealed Market Value MTG Stocks]]</f>
        <v/>
      </c>
      <c r="BG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" s="11">
        <f>tbl_MTG_Set[[#This Row],[Play Singles CardMarket Profit MTG Stocks]]/tbl_MTG_Set[[#This Row],[Play Booster Cost]]</f>
        <v/>
      </c>
      <c r="BI85" s="11">
        <f>tbl_MTG_Set[[#This Row],[Play Singles CardMarket Profit MTG Stocks]]&gt;0</f>
        <v/>
      </c>
      <c r="BM85" s="10">
        <f>tbl_MTG_Set[[#This Row],[Play Booster Sell Price CardMarket]]*tbl_MTG_Set[[#This Row],[Play Booster Expected Market Value BotBox]]/tbl_MTG_Set[[#This Row],[Play Booster Sealed Market Value BotBox]]</f>
        <v/>
      </c>
      <c r="BN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" s="10">
        <f>tbl_MTG_Set[[#This Row],[Play Singles CardMarket Profit BotBox]]/tbl_MTG_Set[[#This Row],[Play Booster Cost]]</f>
        <v/>
      </c>
      <c r="BP85" s="10">
        <f>tbl_MTG_Set[[#This Row],[Play Singles CardMarket Profit BotBox]]&gt;0</f>
        <v/>
      </c>
      <c r="BQ85" s="10" t="n"/>
      <c r="BR85" s="10" t="n"/>
      <c r="BS85" s="10" t="n"/>
      <c r="BT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" s="19">
        <f>tbl_MTG_Set[[#This Row],[Collector Singles CardMarket Profit MTG Stocks]]/tbl_MTG_Set[[#This Row],[Collector Booster Cost]]</f>
        <v/>
      </c>
      <c r="BW85" s="10">
        <f>tbl_MTG_Set[[#This Row],[Collector Singles CardMarket Profit MTG Stocks]]&gt;0</f>
        <v/>
      </c>
      <c r="BX85" s="10" t="n"/>
      <c r="BY85" s="10" t="n"/>
      <c r="BZ85" s="10">
        <f>tbl_MTG_Set[[#This Row],[Collector Booster Sell Price CardMarket]]*tbl_MTG_Set[[#This Row],[Collector Booster Expected Market Value BotBox]]/tbl_MTG_Set[[#This Row],[Collector Booster Sealed Market Value BotBox]]</f>
        <v/>
      </c>
      <c r="CA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" s="10">
        <f>tbl_MTG_Set[[#This Row],[Collector Singles CardMarket Profit BotBox]]/tbl_MTG_Set[[#This Row],[Collector Booster Cost]]</f>
        <v/>
      </c>
      <c r="CC85" s="10">
        <f>tbl_MTG_Set[[#This Row],[Collector Singles CardMarket Profit BotBox]]&gt;0</f>
        <v/>
      </c>
      <c r="CD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" hidden="1" s="6">
      <c r="A86" t="n">
        <v>94</v>
      </c>
      <c r="B86" t="inlineStr">
        <is>
          <t>Bloomburrow Art Series ABLB</t>
        </is>
      </c>
      <c r="C86" t="n">
        <v>54</v>
      </c>
      <c r="D86" s="3" t="n">
        <v>45506</v>
      </c>
      <c r="E86" t="inlineStr">
        <is>
          <t>Standard Expansion</t>
        </is>
      </c>
      <c r="F86" t="inlineStr">
        <is>
          <t>en es fr de it pt ja ko ru 汉语 漢語</t>
        </is>
      </c>
      <c r="G86" t="n">
        <v>134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1">
        <f>tbl_MTG_Set[[#This Row],[Play Booster Sell Price CardMarket]]*tbl_MTG_Set[[#This Row],[Play Booster Expected Market Value MTG Stocks]]/tbl_MTG_Set[[#This Row],[Play Booster Sealed Market Value MTG Stocks]]</f>
        <v/>
      </c>
      <c r="BG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" s="11">
        <f>tbl_MTG_Set[[#This Row],[Play Singles CardMarket Profit MTG Stocks]]/tbl_MTG_Set[[#This Row],[Play Booster Cost]]</f>
        <v/>
      </c>
      <c r="BI86" s="11">
        <f>tbl_MTG_Set[[#This Row],[Play Singles CardMarket Profit MTG Stocks]]&gt;0</f>
        <v/>
      </c>
      <c r="BM86" s="10">
        <f>tbl_MTG_Set[[#This Row],[Play Booster Sell Price CardMarket]]*tbl_MTG_Set[[#This Row],[Play Booster Expected Market Value BotBox]]/tbl_MTG_Set[[#This Row],[Play Booster Sealed Market Value BotBox]]</f>
        <v/>
      </c>
      <c r="BN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" s="10">
        <f>tbl_MTG_Set[[#This Row],[Play Singles CardMarket Profit BotBox]]/tbl_MTG_Set[[#This Row],[Play Booster Cost]]</f>
        <v/>
      </c>
      <c r="BP86" s="10">
        <f>tbl_MTG_Set[[#This Row],[Play Singles CardMarket Profit BotBox]]&gt;0</f>
        <v/>
      </c>
      <c r="BQ86" s="10" t="n"/>
      <c r="BR86" s="10" t="n"/>
      <c r="BS86" s="10" t="n"/>
      <c r="BT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" s="19">
        <f>tbl_MTG_Set[[#This Row],[Collector Singles CardMarket Profit MTG Stocks]]/tbl_MTG_Set[[#This Row],[Collector Booster Cost]]</f>
        <v/>
      </c>
      <c r="BW86" s="10">
        <f>tbl_MTG_Set[[#This Row],[Collector Singles CardMarket Profit MTG Stocks]]&gt;0</f>
        <v/>
      </c>
      <c r="BX86" s="10" t="n"/>
      <c r="BY86" s="10" t="n"/>
      <c r="BZ86" s="10">
        <f>tbl_MTG_Set[[#This Row],[Collector Booster Sell Price CardMarket]]*tbl_MTG_Set[[#This Row],[Collector Booster Expected Market Value BotBox]]/tbl_MTG_Set[[#This Row],[Collector Booster Sealed Market Value BotBox]]</f>
        <v/>
      </c>
      <c r="CA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" s="10">
        <f>tbl_MTG_Set[[#This Row],[Collector Singles CardMarket Profit BotBox]]/tbl_MTG_Set[[#This Row],[Collector Booster Cost]]</f>
        <v/>
      </c>
      <c r="CC86" s="10">
        <f>tbl_MTG_Set[[#This Row],[Collector Singles CardMarket Profit BotBox]]&gt;0</f>
        <v/>
      </c>
      <c r="CD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" hidden="1" s="6">
      <c r="A87" t="n">
        <v>95</v>
      </c>
      <c r="B87" t="inlineStr">
        <is>
          <t>Bloomburrow Commander BLC</t>
        </is>
      </c>
      <c r="C87" t="n">
        <v>356</v>
      </c>
      <c r="D87" s="3" t="n">
        <v>45506</v>
      </c>
      <c r="E87" t="inlineStr">
        <is>
          <t>Commander</t>
        </is>
      </c>
      <c r="F87" t="inlineStr">
        <is>
          <t>en es fr de it pt ja ko ru 汉语 漢語</t>
        </is>
      </c>
      <c r="G87" t="n">
        <v>136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1">
        <f>tbl_MTG_Set[[#This Row],[Play Booster Sell Price CardMarket]]*tbl_MTG_Set[[#This Row],[Play Booster Expected Market Value MTG Stocks]]/tbl_MTG_Set[[#This Row],[Play Booster Sealed Market Value MTG Stocks]]</f>
        <v/>
      </c>
      <c r="BG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" s="11">
        <f>tbl_MTG_Set[[#This Row],[Play Singles CardMarket Profit MTG Stocks]]/tbl_MTG_Set[[#This Row],[Play Booster Cost]]</f>
        <v/>
      </c>
      <c r="BI87" s="11">
        <f>tbl_MTG_Set[[#This Row],[Play Singles CardMarket Profit MTG Stocks]]&gt;0</f>
        <v/>
      </c>
      <c r="BM87" s="10">
        <f>tbl_MTG_Set[[#This Row],[Play Booster Sell Price CardMarket]]*tbl_MTG_Set[[#This Row],[Play Booster Expected Market Value BotBox]]/tbl_MTG_Set[[#This Row],[Play Booster Sealed Market Value BotBox]]</f>
        <v/>
      </c>
      <c r="BN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" s="10">
        <f>tbl_MTG_Set[[#This Row],[Play Singles CardMarket Profit BotBox]]/tbl_MTG_Set[[#This Row],[Play Booster Cost]]</f>
        <v/>
      </c>
      <c r="BP87" s="10">
        <f>tbl_MTG_Set[[#This Row],[Play Singles CardMarket Profit BotBox]]&gt;0</f>
        <v/>
      </c>
      <c r="BQ87" s="10" t="n"/>
      <c r="BR87" s="10" t="n"/>
      <c r="BS87" s="10" t="n"/>
      <c r="BT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" s="19">
        <f>tbl_MTG_Set[[#This Row],[Collector Singles CardMarket Profit MTG Stocks]]/tbl_MTG_Set[[#This Row],[Collector Booster Cost]]</f>
        <v/>
      </c>
      <c r="BW87" s="10">
        <f>tbl_MTG_Set[[#This Row],[Collector Singles CardMarket Profit MTG Stocks]]&gt;0</f>
        <v/>
      </c>
      <c r="BX87" s="10" t="n"/>
      <c r="BY87" s="10" t="n"/>
      <c r="BZ87" s="10">
        <f>tbl_MTG_Set[[#This Row],[Collector Booster Sell Price CardMarket]]*tbl_MTG_Set[[#This Row],[Collector Booster Expected Market Value BotBox]]/tbl_MTG_Set[[#This Row],[Collector Booster Sealed Market Value BotBox]]</f>
        <v/>
      </c>
      <c r="CA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" s="10">
        <f>tbl_MTG_Set[[#This Row],[Collector Singles CardMarket Profit BotBox]]/tbl_MTG_Set[[#This Row],[Collector Booster Cost]]</f>
        <v/>
      </c>
      <c r="CC87" s="10">
        <f>tbl_MTG_Set[[#This Row],[Collector Singles CardMarket Profit BotBox]]&gt;0</f>
        <v/>
      </c>
      <c r="CD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" hidden="1" s="6">
      <c r="A88" t="n">
        <v>96</v>
      </c>
      <c r="B88" t="inlineStr">
        <is>
          <t>Bloomburrow Commander Tokens TBLC</t>
        </is>
      </c>
      <c r="C88" t="n">
        <v>41</v>
      </c>
      <c r="D88" s="3" t="n">
        <v>45506</v>
      </c>
      <c r="E88" t="inlineStr">
        <is>
          <t>Commander</t>
        </is>
      </c>
      <c r="F88" t="inlineStr">
        <is>
          <t>en es fr de it pt ja ko ru 汉语 漢語</t>
        </is>
      </c>
      <c r="G88" t="n">
        <v>138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1">
        <f>tbl_MTG_Set[[#This Row],[Play Booster Sell Price CardMarket]]*tbl_MTG_Set[[#This Row],[Play Booster Expected Market Value MTG Stocks]]/tbl_MTG_Set[[#This Row],[Play Booster Sealed Market Value MTG Stocks]]</f>
        <v/>
      </c>
      <c r="BG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" s="11">
        <f>tbl_MTG_Set[[#This Row],[Play Singles CardMarket Profit MTG Stocks]]/tbl_MTG_Set[[#This Row],[Play Booster Cost]]</f>
        <v/>
      </c>
      <c r="BI88" s="11">
        <f>tbl_MTG_Set[[#This Row],[Play Singles CardMarket Profit MTG Stocks]]&gt;0</f>
        <v/>
      </c>
      <c r="BM88" s="10">
        <f>tbl_MTG_Set[[#This Row],[Play Booster Sell Price CardMarket]]*tbl_MTG_Set[[#This Row],[Play Booster Expected Market Value BotBox]]/tbl_MTG_Set[[#This Row],[Play Booster Sealed Market Value BotBox]]</f>
        <v/>
      </c>
      <c r="BN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" s="10">
        <f>tbl_MTG_Set[[#This Row],[Play Singles CardMarket Profit BotBox]]/tbl_MTG_Set[[#This Row],[Play Booster Cost]]</f>
        <v/>
      </c>
      <c r="BP88" s="10">
        <f>tbl_MTG_Set[[#This Row],[Play Singles CardMarket Profit BotBox]]&gt;0</f>
        <v/>
      </c>
      <c r="BQ88" s="10" t="n"/>
      <c r="BR88" s="10" t="n"/>
      <c r="BS88" s="10" t="n"/>
      <c r="BT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" s="19">
        <f>tbl_MTG_Set[[#This Row],[Collector Singles CardMarket Profit MTG Stocks]]/tbl_MTG_Set[[#This Row],[Collector Booster Cost]]</f>
        <v/>
      </c>
      <c r="BW88" s="10">
        <f>tbl_MTG_Set[[#This Row],[Collector Singles CardMarket Profit MTG Stocks]]&gt;0</f>
        <v/>
      </c>
      <c r="BX88" s="10" t="n"/>
      <c r="BY88" s="10" t="n"/>
      <c r="BZ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" s="10">
        <f>tbl_MTG_Set[[#This Row],[Collector Singles CardMarket Profit BotBox]]/tbl_MTG_Set[[#This Row],[Collector Booster Cost]]</f>
        <v/>
      </c>
      <c r="CC88" s="10">
        <f>tbl_MTG_Set[[#This Row],[Collector Singles CardMarket Profit BotBox]]&gt;0</f>
        <v/>
      </c>
      <c r="CD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" hidden="1" s="6">
      <c r="A89" t="n">
        <v>97</v>
      </c>
      <c r="B89" t="inlineStr">
        <is>
          <t>Cowboy Bebop PCBB</t>
        </is>
      </c>
      <c r="C89" t="n">
        <v>5</v>
      </c>
      <c r="D89" s="3" t="n">
        <v>45506</v>
      </c>
      <c r="F89" t="inlineStr">
        <is>
          <t>en es fr de it pt ja ko ru 汉语 漢語</t>
        </is>
      </c>
      <c r="G89" t="n">
        <v>140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1">
        <f>tbl_MTG_Set[[#This Row],[Play Booster Sell Price CardMarket]]*tbl_MTG_Set[[#This Row],[Play Booster Expected Market Value MTG Stocks]]/tbl_MTG_Set[[#This Row],[Play Booster Sealed Market Value MTG Stocks]]</f>
        <v/>
      </c>
      <c r="BG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" s="11">
        <f>tbl_MTG_Set[[#This Row],[Play Singles CardMarket Profit MTG Stocks]]/tbl_MTG_Set[[#This Row],[Play Booster Cost]]</f>
        <v/>
      </c>
      <c r="BI89" s="11">
        <f>tbl_MTG_Set[[#This Row],[Play Singles CardMarket Profit MTG Stocks]]&gt;0</f>
        <v/>
      </c>
      <c r="BM89" s="10">
        <f>tbl_MTG_Set[[#This Row],[Play Booster Sell Price CardMarket]]*tbl_MTG_Set[[#This Row],[Play Booster Expected Market Value BotBox]]/tbl_MTG_Set[[#This Row],[Play Booster Sealed Market Value BotBox]]</f>
        <v/>
      </c>
      <c r="BN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" s="10">
        <f>tbl_MTG_Set[[#This Row],[Play Singles CardMarket Profit BotBox]]/tbl_MTG_Set[[#This Row],[Play Booster Cost]]</f>
        <v/>
      </c>
      <c r="BP89" s="10">
        <f>tbl_MTG_Set[[#This Row],[Play Singles CardMarket Profit BotBox]]&gt;0</f>
        <v/>
      </c>
      <c r="BQ89" s="10" t="n"/>
      <c r="BR89" s="10" t="n"/>
      <c r="BS89" s="10" t="n"/>
      <c r="BT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" s="19">
        <f>tbl_MTG_Set[[#This Row],[Collector Singles CardMarket Profit MTG Stocks]]/tbl_MTG_Set[[#This Row],[Collector Booster Cost]]</f>
        <v/>
      </c>
      <c r="BW89" s="10">
        <f>tbl_MTG_Set[[#This Row],[Collector Singles CardMarket Profit MTG Stocks]]&gt;0</f>
        <v/>
      </c>
      <c r="BX89" s="10" t="n"/>
      <c r="BY89" s="10" t="n"/>
      <c r="BZ89" s="10">
        <f>tbl_MTG_Set[[#This Row],[Collector Booster Sell Price CardMarket]]*tbl_MTG_Set[[#This Row],[Collector Booster Expected Market Value BotBox]]/tbl_MTG_Set[[#This Row],[Collector Booster Sealed Market Value BotBox]]</f>
        <v/>
      </c>
      <c r="CA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" s="10">
        <f>tbl_MTG_Set[[#This Row],[Collector Singles CardMarket Profit BotBox]]/tbl_MTG_Set[[#This Row],[Collector Booster Cost]]</f>
        <v/>
      </c>
      <c r="CC89" s="10">
        <f>tbl_MTG_Set[[#This Row],[Collector Singles CardMarket Profit BotBox]]&gt;0</f>
        <v/>
      </c>
      <c r="CD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" hidden="1" s="6">
      <c r="A90" t="n">
        <v>99</v>
      </c>
      <c r="B90" t="inlineStr">
        <is>
          <t>Assassin's Creed Tokens TACR</t>
        </is>
      </c>
      <c r="C90" t="n">
        <v>8</v>
      </c>
      <c r="D90" s="3" t="n">
        <v>45478</v>
      </c>
      <c r="E90" t="inlineStr">
        <is>
          <t>Universes Beyond</t>
        </is>
      </c>
      <c r="F90" t="inlineStr">
        <is>
          <t>en es fr de it pt ja ko ru 汉语 漢語</t>
        </is>
      </c>
      <c r="G90" t="n">
        <v>144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1">
        <f>tbl_MTG_Set[[#This Row],[Play Booster Sell Price CardMarket]]*tbl_MTG_Set[[#This Row],[Play Booster Expected Market Value MTG Stocks]]/tbl_MTG_Set[[#This Row],[Play Booster Sealed Market Value MTG Stocks]]</f>
        <v/>
      </c>
      <c r="BG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" s="11">
        <f>tbl_MTG_Set[[#This Row],[Play Singles CardMarket Profit MTG Stocks]]/tbl_MTG_Set[[#This Row],[Play Booster Cost]]</f>
        <v/>
      </c>
      <c r="BI90" s="11">
        <f>tbl_MTG_Set[[#This Row],[Play Singles CardMarket Profit MTG Stocks]]&gt;0</f>
        <v/>
      </c>
      <c r="BM90" s="10">
        <f>tbl_MTG_Set[[#This Row],[Play Booster Sell Price CardMarket]]*tbl_MTG_Set[[#This Row],[Play Booster Expected Market Value BotBox]]/tbl_MTG_Set[[#This Row],[Play Booster Sealed Market Value BotBox]]</f>
        <v/>
      </c>
      <c r="BN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" s="10">
        <f>tbl_MTG_Set[[#This Row],[Play Singles CardMarket Profit BotBox]]/tbl_MTG_Set[[#This Row],[Play Booster Cost]]</f>
        <v/>
      </c>
      <c r="BP90" s="10">
        <f>tbl_MTG_Set[[#This Row],[Play Singles CardMarket Profit BotBox]]&gt;0</f>
        <v/>
      </c>
      <c r="BQ90" s="10" t="n"/>
      <c r="BR90" s="10" t="n"/>
      <c r="BS90" s="10" t="n"/>
      <c r="BT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" s="19">
        <f>tbl_MTG_Set[[#This Row],[Collector Singles CardMarket Profit MTG Stocks]]/tbl_MTG_Set[[#This Row],[Collector Booster Cost]]</f>
        <v/>
      </c>
      <c r="BW90" s="10">
        <f>tbl_MTG_Set[[#This Row],[Collector Singles CardMarket Profit MTG Stocks]]&gt;0</f>
        <v/>
      </c>
      <c r="BX90" s="10" t="n"/>
      <c r="BY90" s="10" t="n"/>
      <c r="BZ90" s="10">
        <f>tbl_MTG_Set[[#This Row],[Collector Booster Sell Price CardMarket]]*tbl_MTG_Set[[#This Row],[Collector Booster Expected Market Value BotBox]]/tbl_MTG_Set[[#This Row],[Collector Booster Sealed Market Value BotBox]]</f>
        <v/>
      </c>
      <c r="CA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" s="10">
        <f>tbl_MTG_Set[[#This Row],[Collector Singles CardMarket Profit BotBox]]/tbl_MTG_Set[[#This Row],[Collector Booster Cost]]</f>
        <v/>
      </c>
      <c r="CC90" s="10">
        <f>tbl_MTG_Set[[#This Row],[Collector Singles CardMarket Profit BotBox]]&gt;0</f>
        <v/>
      </c>
      <c r="CD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" hidden="1" s="6">
      <c r="A91" t="n">
        <v>100</v>
      </c>
      <c r="B91" t="inlineStr">
        <is>
          <t>Assassin's Creed Minigames MACR</t>
        </is>
      </c>
      <c r="C91" t="n">
        <v>3</v>
      </c>
      <c r="D91" s="3" t="n">
        <v>45478</v>
      </c>
      <c r="E91" t="inlineStr">
        <is>
          <t>Universes Beyond</t>
        </is>
      </c>
      <c r="F91" t="inlineStr">
        <is>
          <t>en es fr de it pt ja ko ru 汉语 漢語</t>
        </is>
      </c>
      <c r="G91" t="n">
        <v>146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1">
        <f>tbl_MTG_Set[[#This Row],[Play Booster Sell Price CardMarket]]*tbl_MTG_Set[[#This Row],[Play Booster Expected Market Value MTG Stocks]]/tbl_MTG_Set[[#This Row],[Play Booster Sealed Market Value MTG Stocks]]</f>
        <v/>
      </c>
      <c r="BG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" s="11">
        <f>tbl_MTG_Set[[#This Row],[Play Singles CardMarket Profit MTG Stocks]]/tbl_MTG_Set[[#This Row],[Play Booster Cost]]</f>
        <v/>
      </c>
      <c r="BI91" s="11">
        <f>tbl_MTG_Set[[#This Row],[Play Singles CardMarket Profit MTG Stocks]]&gt;0</f>
        <v/>
      </c>
      <c r="BM91" s="10">
        <f>tbl_MTG_Set[[#This Row],[Play Booster Sell Price CardMarket]]*tbl_MTG_Set[[#This Row],[Play Booster Expected Market Value BotBox]]/tbl_MTG_Set[[#This Row],[Play Booster Sealed Market Value BotBox]]</f>
        <v/>
      </c>
      <c r="BN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" s="10">
        <f>tbl_MTG_Set[[#This Row],[Play Singles CardMarket Profit BotBox]]/tbl_MTG_Set[[#This Row],[Play Booster Cost]]</f>
        <v/>
      </c>
      <c r="BP91" s="10">
        <f>tbl_MTG_Set[[#This Row],[Play Singles CardMarket Profit BotBox]]&gt;0</f>
        <v/>
      </c>
      <c r="BQ91" s="10" t="n"/>
      <c r="BR91" s="10" t="n"/>
      <c r="BS91" s="10" t="n"/>
      <c r="BT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" s="19">
        <f>tbl_MTG_Set[[#This Row],[Collector Singles CardMarket Profit MTG Stocks]]/tbl_MTG_Set[[#This Row],[Collector Booster Cost]]</f>
        <v/>
      </c>
      <c r="BW91" s="10">
        <f>tbl_MTG_Set[[#This Row],[Collector Singles CardMarket Profit MTG Stocks]]&gt;0</f>
        <v/>
      </c>
      <c r="BX91" s="10" t="n"/>
      <c r="BY91" s="10" t="n"/>
      <c r="BZ91" s="10">
        <f>tbl_MTG_Set[[#This Row],[Collector Booster Sell Price CardMarket]]*tbl_MTG_Set[[#This Row],[Collector Booster Expected Market Value BotBox]]/tbl_MTG_Set[[#This Row],[Collector Booster Sealed Market Value BotBox]]</f>
        <v/>
      </c>
      <c r="CA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" s="10">
        <f>tbl_MTG_Set[[#This Row],[Collector Singles CardMarket Profit BotBox]]/tbl_MTG_Set[[#This Row],[Collector Booster Cost]]</f>
        <v/>
      </c>
      <c r="CC91" s="10">
        <f>tbl_MTG_Set[[#This Row],[Collector Singles CardMarket Profit BotBox]]&gt;0</f>
        <v/>
      </c>
      <c r="CD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" hidden="1" s="6">
      <c r="A92" t="n">
        <v>101</v>
      </c>
      <c r="B92" t="inlineStr">
        <is>
          <t>Assassin's Creed Art Series AACR</t>
        </is>
      </c>
      <c r="C92" t="n">
        <v>20</v>
      </c>
      <c r="D92" s="3" t="n">
        <v>45478</v>
      </c>
      <c r="E92" t="inlineStr">
        <is>
          <t>Universes Beyond</t>
        </is>
      </c>
      <c r="F92" t="inlineStr">
        <is>
          <t>en es fr de it pt ja ko ru 汉语 漢語</t>
        </is>
      </c>
      <c r="G92" t="n">
        <v>148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AG92" s="10" t="n"/>
      <c r="AH92" s="10" t="n"/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" s="10" t="n"/>
      <c r="AS92" s="10" t="n"/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0" t="n"/>
      <c r="BF92" s="11">
        <f>tbl_MTG_Set[[#This Row],[Play Booster Sell Price CardMarket]]*tbl_MTG_Set[[#This Row],[Play Booster Expected Market Value MTG Stocks]]/tbl_MTG_Set[[#This Row],[Play Booster Sealed Market Value MTG Stocks]]</f>
        <v/>
      </c>
      <c r="BG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" s="11">
        <f>tbl_MTG_Set[[#This Row],[Play Singles CardMarket Profit MTG Stocks]]/tbl_MTG_Set[[#This Row],[Play Booster Cost]]</f>
        <v/>
      </c>
      <c r="BI92" s="11">
        <f>tbl_MTG_Set[[#This Row],[Play Singles CardMarket Profit MTG Stocks]]&gt;0</f>
        <v/>
      </c>
      <c r="BM92" s="10">
        <f>tbl_MTG_Set[[#This Row],[Play Booster Sell Price CardMarket]]*tbl_MTG_Set[[#This Row],[Play Booster Expected Market Value BotBox]]/tbl_MTG_Set[[#This Row],[Play Booster Sealed Market Value BotBox]]</f>
        <v/>
      </c>
      <c r="BN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" s="10">
        <f>tbl_MTG_Set[[#This Row],[Play Singles CardMarket Profit BotBox]]/tbl_MTG_Set[[#This Row],[Play Booster Cost]]</f>
        <v/>
      </c>
      <c r="BP92" s="10">
        <f>tbl_MTG_Set[[#This Row],[Play Singles CardMarket Profit BotBox]]&gt;0</f>
        <v/>
      </c>
      <c r="BQ92" s="10" t="n"/>
      <c r="BR92" s="10" t="n"/>
      <c r="BS92" s="10" t="n"/>
      <c r="BT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" s="19">
        <f>tbl_MTG_Set[[#This Row],[Collector Singles CardMarket Profit MTG Stocks]]/tbl_MTG_Set[[#This Row],[Collector Booster Cost]]</f>
        <v/>
      </c>
      <c r="BW92" s="10">
        <f>tbl_MTG_Set[[#This Row],[Collector Singles CardMarket Profit MTG Stocks]]&gt;0</f>
        <v/>
      </c>
      <c r="BX92" s="10" t="n"/>
      <c r="BY92" s="10" t="n"/>
      <c r="BZ92" s="10">
        <f>tbl_MTG_Set[[#This Row],[Collector Booster Sell Price CardMarket]]*tbl_MTG_Set[[#This Row],[Collector Booster Expected Market Value BotBox]]/tbl_MTG_Set[[#This Row],[Collector Booster Sealed Market Value BotBox]]</f>
        <v/>
      </c>
      <c r="CA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" s="10">
        <f>tbl_MTG_Set[[#This Row],[Collector Singles CardMarket Profit BotBox]]/tbl_MTG_Set[[#This Row],[Collector Booster Cost]]</f>
        <v/>
      </c>
      <c r="CC92" s="10">
        <f>tbl_MTG_Set[[#This Row],[Collector Singles CardMarket Profit BotBox]]&gt;0</f>
        <v/>
      </c>
      <c r="CD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" hidden="1" s="6">
      <c r="A93" t="n">
        <v>103</v>
      </c>
      <c r="B93" t="inlineStr">
        <is>
          <t>Modern Horizons 3 Promos PMH3</t>
        </is>
      </c>
      <c r="C93" t="n">
        <v>85</v>
      </c>
      <c r="D93" s="3" t="n">
        <v>45457</v>
      </c>
      <c r="E93" t="inlineStr">
        <is>
          <t>Modern Horizons</t>
        </is>
      </c>
      <c r="F93" t="inlineStr">
        <is>
          <t>en es fr de it pt ja ko ru 汉语 漢語</t>
        </is>
      </c>
      <c r="G93" t="n">
        <v>152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1">
        <f>tbl_MTG_Set[[#This Row],[Play Booster Sell Price CardMarket]]*tbl_MTG_Set[[#This Row],[Play Booster Expected Market Value MTG Stocks]]/tbl_MTG_Set[[#This Row],[Play Booster Sealed Market Value MTG Stocks]]</f>
        <v/>
      </c>
      <c r="BG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" s="11">
        <f>tbl_MTG_Set[[#This Row],[Play Singles CardMarket Profit MTG Stocks]]/tbl_MTG_Set[[#This Row],[Play Booster Cost]]</f>
        <v/>
      </c>
      <c r="BI93" s="11">
        <f>tbl_MTG_Set[[#This Row],[Play Singles CardMarket Profit MTG Stocks]]&gt;0</f>
        <v/>
      </c>
      <c r="BM93" s="10">
        <f>tbl_MTG_Set[[#This Row],[Play Booster Sell Price CardMarket]]*tbl_MTG_Set[[#This Row],[Play Booster Expected Market Value BotBox]]/tbl_MTG_Set[[#This Row],[Play Booster Sealed Market Value BotBox]]</f>
        <v/>
      </c>
      <c r="BN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" s="10">
        <f>tbl_MTG_Set[[#This Row],[Play Singles CardMarket Profit BotBox]]/tbl_MTG_Set[[#This Row],[Play Booster Cost]]</f>
        <v/>
      </c>
      <c r="BP93" s="10">
        <f>tbl_MTG_Set[[#This Row],[Play Singles CardMarket Profit BotBox]]&gt;0</f>
        <v/>
      </c>
      <c r="BQ93" s="10" t="n"/>
      <c r="BR93" s="10" t="n"/>
      <c r="BS93" s="10" t="n"/>
      <c r="BT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" s="19">
        <f>tbl_MTG_Set[[#This Row],[Collector Singles CardMarket Profit MTG Stocks]]/tbl_MTG_Set[[#This Row],[Collector Booster Cost]]</f>
        <v/>
      </c>
      <c r="BW93" s="10">
        <f>tbl_MTG_Set[[#This Row],[Collector Singles CardMarket Profit MTG Stocks]]&gt;0</f>
        <v/>
      </c>
      <c r="BX93" s="10" t="n"/>
      <c r="BY93" s="10" t="n"/>
      <c r="BZ93" s="10">
        <f>tbl_MTG_Set[[#This Row],[Collector Booster Sell Price CardMarket]]*tbl_MTG_Set[[#This Row],[Collector Booster Expected Market Value BotBox]]/tbl_MTG_Set[[#This Row],[Collector Booster Sealed Market Value BotBox]]</f>
        <v/>
      </c>
      <c r="CA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" s="10">
        <f>tbl_MTG_Set[[#This Row],[Collector Singles CardMarket Profit BotBox]]/tbl_MTG_Set[[#This Row],[Collector Booster Cost]]</f>
        <v/>
      </c>
      <c r="CC93" s="10">
        <f>tbl_MTG_Set[[#This Row],[Collector Singles CardMarket Profit BotBox]]&gt;0</f>
        <v/>
      </c>
      <c r="CD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" hidden="1" s="6">
      <c r="A94" t="n">
        <v>104</v>
      </c>
      <c r="B94" t="inlineStr">
        <is>
          <t>Modern Horizons 3 Tokens TMH3</t>
        </is>
      </c>
      <c r="C94" t="n">
        <v>43</v>
      </c>
      <c r="D94" s="3" t="n">
        <v>45457</v>
      </c>
      <c r="E94" t="inlineStr">
        <is>
          <t>Modern Horizons</t>
        </is>
      </c>
      <c r="F94" t="inlineStr">
        <is>
          <t>en es fr de it pt ja ko ru 汉语 漢語</t>
        </is>
      </c>
      <c r="G94" t="n">
        <v>154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1">
        <f>tbl_MTG_Set[[#This Row],[Play Booster Sell Price CardMarket]]*tbl_MTG_Set[[#This Row],[Play Booster Expected Market Value MTG Stocks]]/tbl_MTG_Set[[#This Row],[Play Booster Sealed Market Value MTG Stocks]]</f>
        <v/>
      </c>
      <c r="BG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" s="11">
        <f>tbl_MTG_Set[[#This Row],[Play Singles CardMarket Profit MTG Stocks]]/tbl_MTG_Set[[#This Row],[Play Booster Cost]]</f>
        <v/>
      </c>
      <c r="BI94" s="11">
        <f>tbl_MTG_Set[[#This Row],[Play Singles CardMarket Profit MTG Stocks]]&gt;0</f>
        <v/>
      </c>
      <c r="BM94" s="10">
        <f>tbl_MTG_Set[[#This Row],[Play Booster Sell Price CardMarket]]*tbl_MTG_Set[[#This Row],[Play Booster Expected Market Value BotBox]]/tbl_MTG_Set[[#This Row],[Play Booster Sealed Market Value BotBox]]</f>
        <v/>
      </c>
      <c r="BN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" s="10">
        <f>tbl_MTG_Set[[#This Row],[Play Singles CardMarket Profit BotBox]]/tbl_MTG_Set[[#This Row],[Play Booster Cost]]</f>
        <v/>
      </c>
      <c r="BP94" s="10">
        <f>tbl_MTG_Set[[#This Row],[Play Singles CardMarket Profit BotBox]]&gt;0</f>
        <v/>
      </c>
      <c r="BQ94" s="10" t="n"/>
      <c r="BR94" s="10" t="n"/>
      <c r="BS94" s="10" t="n"/>
      <c r="BT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" s="19">
        <f>tbl_MTG_Set[[#This Row],[Collector Singles CardMarket Profit MTG Stocks]]/tbl_MTG_Set[[#This Row],[Collector Booster Cost]]</f>
        <v/>
      </c>
      <c r="BW94" s="10">
        <f>tbl_MTG_Set[[#This Row],[Collector Singles CardMarket Profit MTG Stocks]]&gt;0</f>
        <v/>
      </c>
      <c r="BX94" s="10" t="n"/>
      <c r="BY94" s="10" t="n"/>
      <c r="BZ94" s="10">
        <f>tbl_MTG_Set[[#This Row],[Collector Booster Sell Price CardMarket]]*tbl_MTG_Set[[#This Row],[Collector Booster Expected Market Value BotBox]]/tbl_MTG_Set[[#This Row],[Collector Booster Sealed Market Value BotBox]]</f>
        <v/>
      </c>
      <c r="CA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" s="10">
        <f>tbl_MTG_Set[[#This Row],[Collector Singles CardMarket Profit BotBox]]/tbl_MTG_Set[[#This Row],[Collector Booster Cost]]</f>
        <v/>
      </c>
      <c r="CC94" s="10">
        <f>tbl_MTG_Set[[#This Row],[Collector Singles CardMarket Profit BotBox]]&gt;0</f>
        <v/>
      </c>
      <c r="CD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" hidden="1" s="6">
      <c r="A95" t="n">
        <v>105</v>
      </c>
      <c r="B95" t="inlineStr">
        <is>
          <t>Modern Horizons 3 Substitute Cards SMH3</t>
        </is>
      </c>
      <c r="C95" t="n">
        <v>1</v>
      </c>
      <c r="D95" s="3" t="n">
        <v>45457</v>
      </c>
      <c r="E95" t="inlineStr">
        <is>
          <t>Modern Horizons</t>
        </is>
      </c>
      <c r="F95" t="inlineStr">
        <is>
          <t>en es fr de it pt ja ko ru 汉语 漢語</t>
        </is>
      </c>
      <c r="G95" t="n">
        <v>156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1">
        <f>tbl_MTG_Set[[#This Row],[Play Booster Sell Price CardMarket]]*tbl_MTG_Set[[#This Row],[Play Booster Expected Market Value MTG Stocks]]/tbl_MTG_Set[[#This Row],[Play Booster Sealed Market Value MTG Stocks]]</f>
        <v/>
      </c>
      <c r="BG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" s="11">
        <f>tbl_MTG_Set[[#This Row],[Play Singles CardMarket Profit MTG Stocks]]/tbl_MTG_Set[[#This Row],[Play Booster Cost]]</f>
        <v/>
      </c>
      <c r="BI95" s="11">
        <f>tbl_MTG_Set[[#This Row],[Play Singles CardMarket Profit MTG Stocks]]&gt;0</f>
        <v/>
      </c>
      <c r="BM95" s="10">
        <f>tbl_MTG_Set[[#This Row],[Play Booster Sell Price CardMarket]]*tbl_MTG_Set[[#This Row],[Play Booster Expected Market Value BotBox]]/tbl_MTG_Set[[#This Row],[Play Booster Sealed Market Value BotBox]]</f>
        <v/>
      </c>
      <c r="BN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" s="10">
        <f>tbl_MTG_Set[[#This Row],[Play Singles CardMarket Profit BotBox]]/tbl_MTG_Set[[#This Row],[Play Booster Cost]]</f>
        <v/>
      </c>
      <c r="BP95" s="10">
        <f>tbl_MTG_Set[[#This Row],[Play Singles CardMarket Profit BotBox]]&gt;0</f>
        <v/>
      </c>
      <c r="BQ95" s="10" t="n"/>
      <c r="BR95" s="10" t="n"/>
      <c r="BS95" s="10" t="n"/>
      <c r="BT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" s="19">
        <f>tbl_MTG_Set[[#This Row],[Collector Singles CardMarket Profit MTG Stocks]]/tbl_MTG_Set[[#This Row],[Collector Booster Cost]]</f>
        <v/>
      </c>
      <c r="BW95" s="10">
        <f>tbl_MTG_Set[[#This Row],[Collector Singles CardMarket Profit MTG Stocks]]&gt;0</f>
        <v/>
      </c>
      <c r="BX95" s="10" t="n"/>
      <c r="BY95" s="10" t="n"/>
      <c r="BZ95" s="10">
        <f>tbl_MTG_Set[[#This Row],[Collector Booster Sell Price CardMarket]]*tbl_MTG_Set[[#This Row],[Collector Booster Expected Market Value BotBox]]/tbl_MTG_Set[[#This Row],[Collector Booster Sealed Market Value BotBox]]</f>
        <v/>
      </c>
      <c r="CA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" s="10">
        <f>tbl_MTG_Set[[#This Row],[Collector Singles CardMarket Profit BotBox]]/tbl_MTG_Set[[#This Row],[Collector Booster Cost]]</f>
        <v/>
      </c>
      <c r="CC95" s="10">
        <f>tbl_MTG_Set[[#This Row],[Collector Singles CardMarket Profit BotBox]]&gt;0</f>
        <v/>
      </c>
      <c r="CD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" hidden="1" s="6">
      <c r="A96" t="n">
        <v>106</v>
      </c>
      <c r="B96" t="inlineStr">
        <is>
          <t>Modern Horizons 3 Commander M3C</t>
        </is>
      </c>
      <c r="C96" t="n">
        <v>398</v>
      </c>
      <c r="D96" s="3" t="n">
        <v>45457</v>
      </c>
      <c r="E96" t="inlineStr">
        <is>
          <t>Commander</t>
        </is>
      </c>
      <c r="F96" t="inlineStr">
        <is>
          <t>en es fr de it pt ja ko ru 汉语 漢語</t>
        </is>
      </c>
      <c r="G96" t="n">
        <v>158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1">
        <f>tbl_MTG_Set[[#This Row],[Play Booster Sell Price CardMarket]]*tbl_MTG_Set[[#This Row],[Play Booster Expected Market Value MTG Stocks]]/tbl_MTG_Set[[#This Row],[Play Booster Sealed Market Value MTG Stocks]]</f>
        <v/>
      </c>
      <c r="BG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" s="11">
        <f>tbl_MTG_Set[[#This Row],[Play Singles CardMarket Profit MTG Stocks]]/tbl_MTG_Set[[#This Row],[Play Booster Cost]]</f>
        <v/>
      </c>
      <c r="BI96" s="11">
        <f>tbl_MTG_Set[[#This Row],[Play Singles CardMarket Profit MTG Stocks]]&gt;0</f>
        <v/>
      </c>
      <c r="BM96" s="10">
        <f>tbl_MTG_Set[[#This Row],[Play Booster Sell Price CardMarket]]*tbl_MTG_Set[[#This Row],[Play Booster Expected Market Value BotBox]]/tbl_MTG_Set[[#This Row],[Play Booster Sealed Market Value BotBox]]</f>
        <v/>
      </c>
      <c r="BN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" s="10">
        <f>tbl_MTG_Set[[#This Row],[Play Singles CardMarket Profit BotBox]]/tbl_MTG_Set[[#This Row],[Play Booster Cost]]</f>
        <v/>
      </c>
      <c r="BP96" s="10">
        <f>tbl_MTG_Set[[#This Row],[Play Singles CardMarket Profit BotBox]]&gt;0</f>
        <v/>
      </c>
      <c r="BQ96" s="10" t="n"/>
      <c r="BR96" s="10" t="n"/>
      <c r="BS96" s="10" t="n"/>
      <c r="BT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" s="19">
        <f>tbl_MTG_Set[[#This Row],[Collector Singles CardMarket Profit MTG Stocks]]/tbl_MTG_Set[[#This Row],[Collector Booster Cost]]</f>
        <v/>
      </c>
      <c r="BW96" s="10">
        <f>tbl_MTG_Set[[#This Row],[Collector Singles CardMarket Profit MTG Stocks]]&gt;0</f>
        <v/>
      </c>
      <c r="BX96" s="10" t="n"/>
      <c r="BY96" s="10" t="n"/>
      <c r="BZ96" s="10">
        <f>tbl_MTG_Set[[#This Row],[Collector Booster Sell Price CardMarket]]*tbl_MTG_Set[[#This Row],[Collector Booster Expected Market Value BotBox]]/tbl_MTG_Set[[#This Row],[Collector Booster Sealed Market Value BotBox]]</f>
        <v/>
      </c>
      <c r="CA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" s="10">
        <f>tbl_MTG_Set[[#This Row],[Collector Singles CardMarket Profit BotBox]]/tbl_MTG_Set[[#This Row],[Collector Booster Cost]]</f>
        <v/>
      </c>
      <c r="CC96" s="10">
        <f>tbl_MTG_Set[[#This Row],[Collector Singles CardMarket Profit BotBox]]&gt;0</f>
        <v/>
      </c>
      <c r="CD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" hidden="1" s="6">
      <c r="A97" t="n">
        <v>107</v>
      </c>
      <c r="B97" t="inlineStr">
        <is>
          <t>Modern Horizons 3 Commander Tokens TM3C</t>
        </is>
      </c>
      <c r="C97" t="n">
        <v>28</v>
      </c>
      <c r="D97" s="3" t="n">
        <v>45457</v>
      </c>
      <c r="E97" t="inlineStr">
        <is>
          <t>Commander</t>
        </is>
      </c>
      <c r="F97" t="inlineStr">
        <is>
          <t>en es fr de it pt ja ko ru 汉语 漢語</t>
        </is>
      </c>
      <c r="G97" t="n">
        <v>160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1">
        <f>tbl_MTG_Set[[#This Row],[Play Booster Sell Price CardMarket]]*tbl_MTG_Set[[#This Row],[Play Booster Expected Market Value MTG Stocks]]/tbl_MTG_Set[[#This Row],[Play Booster Sealed Market Value MTG Stocks]]</f>
        <v/>
      </c>
      <c r="BG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" s="11">
        <f>tbl_MTG_Set[[#This Row],[Play Singles CardMarket Profit MTG Stocks]]/tbl_MTG_Set[[#This Row],[Play Booster Cost]]</f>
        <v/>
      </c>
      <c r="BI97" s="11">
        <f>tbl_MTG_Set[[#This Row],[Play Singles CardMarket Profit MTG Stocks]]&gt;0</f>
        <v/>
      </c>
      <c r="BM97" s="10">
        <f>tbl_MTG_Set[[#This Row],[Play Booster Sell Price CardMarket]]*tbl_MTG_Set[[#This Row],[Play Booster Expected Market Value BotBox]]/tbl_MTG_Set[[#This Row],[Play Booster Sealed Market Value BotBox]]</f>
        <v/>
      </c>
      <c r="BN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" s="10">
        <f>tbl_MTG_Set[[#This Row],[Play Singles CardMarket Profit BotBox]]/tbl_MTG_Set[[#This Row],[Play Booster Cost]]</f>
        <v/>
      </c>
      <c r="BP97" s="10">
        <f>tbl_MTG_Set[[#This Row],[Play Singles CardMarket Profit BotBox]]&gt;0</f>
        <v/>
      </c>
      <c r="BQ97" s="10" t="n"/>
      <c r="BR97" s="10" t="n"/>
      <c r="BS97" s="10" t="n"/>
      <c r="BT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" s="19">
        <f>tbl_MTG_Set[[#This Row],[Collector Singles CardMarket Profit MTG Stocks]]/tbl_MTG_Set[[#This Row],[Collector Booster Cost]]</f>
        <v/>
      </c>
      <c r="BW97" s="10">
        <f>tbl_MTG_Set[[#This Row],[Collector Singles CardMarket Profit MTG Stocks]]&gt;0</f>
        <v/>
      </c>
      <c r="BX97" s="10" t="n"/>
      <c r="BY97" s="10" t="n"/>
      <c r="BZ97" s="10">
        <f>tbl_MTG_Set[[#This Row],[Collector Booster Sell Price CardMarket]]*tbl_MTG_Set[[#This Row],[Collector Booster Expected Market Value BotBox]]/tbl_MTG_Set[[#This Row],[Collector Booster Sealed Market Value BotBox]]</f>
        <v/>
      </c>
      <c r="CA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" s="10">
        <f>tbl_MTG_Set[[#This Row],[Collector Singles CardMarket Profit BotBox]]/tbl_MTG_Set[[#This Row],[Collector Booster Cost]]</f>
        <v/>
      </c>
      <c r="CC97" s="10">
        <f>tbl_MTG_Set[[#This Row],[Collector Singles CardMarket Profit BotBox]]&gt;0</f>
        <v/>
      </c>
      <c r="CD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" hidden="1" s="6">
      <c r="A98" t="n">
        <v>108</v>
      </c>
      <c r="B98" t="inlineStr">
        <is>
          <t>Modern Horizons 3 Art Series AMH3</t>
        </is>
      </c>
      <c r="C98" t="n">
        <v>54</v>
      </c>
      <c r="D98" s="3" t="n">
        <v>45457</v>
      </c>
      <c r="E98" t="inlineStr">
        <is>
          <t>Modern Horizons</t>
        </is>
      </c>
      <c r="F98" t="inlineStr">
        <is>
          <t>en es fr de it pt ja ko ru 汉语 漢語</t>
        </is>
      </c>
      <c r="G98" t="n">
        <v>162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1">
        <f>tbl_MTG_Set[[#This Row],[Play Booster Sell Price CardMarket]]*tbl_MTG_Set[[#This Row],[Play Booster Expected Market Value MTG Stocks]]/tbl_MTG_Set[[#This Row],[Play Booster Sealed Market Value MTG Stocks]]</f>
        <v/>
      </c>
      <c r="BG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" s="11">
        <f>tbl_MTG_Set[[#This Row],[Play Singles CardMarket Profit MTG Stocks]]/tbl_MTG_Set[[#This Row],[Play Booster Cost]]</f>
        <v/>
      </c>
      <c r="BI98" s="11">
        <f>tbl_MTG_Set[[#This Row],[Play Singles CardMarket Profit MTG Stocks]]&gt;0</f>
        <v/>
      </c>
      <c r="BM98" s="10">
        <f>tbl_MTG_Set[[#This Row],[Play Booster Sell Price CardMarket]]*tbl_MTG_Set[[#This Row],[Play Booster Expected Market Value BotBox]]/tbl_MTG_Set[[#This Row],[Play Booster Sealed Market Value BotBox]]</f>
        <v/>
      </c>
      <c r="BN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" s="10">
        <f>tbl_MTG_Set[[#This Row],[Play Singles CardMarket Profit BotBox]]/tbl_MTG_Set[[#This Row],[Play Booster Cost]]</f>
        <v/>
      </c>
      <c r="BP98" s="10">
        <f>tbl_MTG_Set[[#This Row],[Play Singles CardMarket Profit BotBox]]&gt;0</f>
        <v/>
      </c>
      <c r="BQ98" s="10" t="n"/>
      <c r="BR98" s="10" t="n"/>
      <c r="BS98" s="10" t="n"/>
      <c r="BT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" s="19">
        <f>tbl_MTG_Set[[#This Row],[Collector Singles CardMarket Profit MTG Stocks]]/tbl_MTG_Set[[#This Row],[Collector Booster Cost]]</f>
        <v/>
      </c>
      <c r="BW98" s="10">
        <f>tbl_MTG_Set[[#This Row],[Collector Singles CardMarket Profit MTG Stocks]]&gt;0</f>
        <v/>
      </c>
      <c r="BX98" s="10" t="n"/>
      <c r="BY98" s="10" t="n"/>
      <c r="BZ98" s="10">
        <f>tbl_MTG_Set[[#This Row],[Collector Booster Sell Price CardMarket]]*tbl_MTG_Set[[#This Row],[Collector Booster Expected Market Value BotBox]]/tbl_MTG_Set[[#This Row],[Collector Booster Sealed Market Value BotBox]]</f>
        <v/>
      </c>
      <c r="CA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" s="10">
        <f>tbl_MTG_Set[[#This Row],[Collector Singles CardMarket Profit BotBox]]/tbl_MTG_Set[[#This Row],[Collector Booster Cost]]</f>
        <v/>
      </c>
      <c r="CC98" s="10">
        <f>tbl_MTG_Set[[#This Row],[Collector Singles CardMarket Profit BotBox]]&gt;0</f>
        <v/>
      </c>
      <c r="CD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" hidden="1" s="6">
      <c r="A99" t="n">
        <v>109</v>
      </c>
      <c r="B99" t="inlineStr">
        <is>
          <t>Modern Horizons 2 Timeshifts H2R</t>
        </is>
      </c>
      <c r="C99" t="n">
        <v>16</v>
      </c>
      <c r="D99" s="3" t="n">
        <v>45450</v>
      </c>
      <c r="E99" t="inlineStr">
        <is>
          <t>Modern Horizons</t>
        </is>
      </c>
      <c r="F99" t="inlineStr">
        <is>
          <t>en es fr de it pt ja ko ru 汉语 漢語</t>
        </is>
      </c>
      <c r="G99" t="n">
        <v>164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1">
        <f>tbl_MTG_Set[[#This Row],[Play Booster Sell Price CardMarket]]*tbl_MTG_Set[[#This Row],[Play Booster Expected Market Value MTG Stocks]]/tbl_MTG_Set[[#This Row],[Play Booster Sealed Market Value MTG Stocks]]</f>
        <v/>
      </c>
      <c r="BG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" s="11">
        <f>tbl_MTG_Set[[#This Row],[Play Singles CardMarket Profit MTG Stocks]]/tbl_MTG_Set[[#This Row],[Play Booster Cost]]</f>
        <v/>
      </c>
      <c r="BI99" s="11">
        <f>tbl_MTG_Set[[#This Row],[Play Singles CardMarket Profit MTG Stocks]]&gt;0</f>
        <v/>
      </c>
      <c r="BM99" s="10">
        <f>tbl_MTG_Set[[#This Row],[Play Booster Sell Price CardMarket]]*tbl_MTG_Set[[#This Row],[Play Booster Expected Market Value BotBox]]/tbl_MTG_Set[[#This Row],[Play Booster Sealed Market Value BotBox]]</f>
        <v/>
      </c>
      <c r="BN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" s="10">
        <f>tbl_MTG_Set[[#This Row],[Play Singles CardMarket Profit BotBox]]/tbl_MTG_Set[[#This Row],[Play Booster Cost]]</f>
        <v/>
      </c>
      <c r="BP99" s="10">
        <f>tbl_MTG_Set[[#This Row],[Play Singles CardMarket Profit BotBox]]&gt;0</f>
        <v/>
      </c>
      <c r="BQ99" s="10" t="n"/>
      <c r="BR99" s="10" t="n"/>
      <c r="BS99" s="10" t="n"/>
      <c r="BT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" s="19">
        <f>tbl_MTG_Set[[#This Row],[Collector Singles CardMarket Profit MTG Stocks]]/tbl_MTG_Set[[#This Row],[Collector Booster Cost]]</f>
        <v/>
      </c>
      <c r="BW99" s="10">
        <f>tbl_MTG_Set[[#This Row],[Collector Singles CardMarket Profit MTG Stocks]]&gt;0</f>
        <v/>
      </c>
      <c r="BX99" s="10" t="n"/>
      <c r="BY99" s="10" t="n"/>
      <c r="BZ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" s="10">
        <f>tbl_MTG_Set[[#This Row],[Collector Singles CardMarket Profit BotBox]]/tbl_MTG_Set[[#This Row],[Collector Booster Cost]]</f>
        <v/>
      </c>
      <c r="CC99" s="10">
        <f>tbl_MTG_Set[[#This Row],[Collector Singles CardMarket Profit BotBox]]&gt;0</f>
        <v/>
      </c>
      <c r="CD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" hidden="1" s="6">
      <c r="A100" t="n">
        <v>111</v>
      </c>
      <c r="B100" t="inlineStr">
        <is>
          <t>Breaking News OTP</t>
        </is>
      </c>
      <c r="C100" t="n">
        <v>80</v>
      </c>
      <c r="D100" s="3" t="n">
        <v>45401</v>
      </c>
      <c r="E100" t="inlineStr">
        <is>
          <t>Micro-sets</t>
        </is>
      </c>
      <c r="F100" t="inlineStr">
        <is>
          <t>en es fr de it pt ja ko ru 汉语 漢語</t>
        </is>
      </c>
      <c r="G100" t="n">
        <v>168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AG100" s="10" t="n"/>
      <c r="AH100" s="10" t="n"/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" s="10" t="n"/>
      <c r="AS100" s="10" t="n"/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1">
        <f>tbl_MTG_Set[[#This Row],[Play Booster Sell Price CardMarket]]*tbl_MTG_Set[[#This Row],[Play Booster Expected Market Value MTG Stocks]]/tbl_MTG_Set[[#This Row],[Play Booster Sealed Market Value MTG Stocks]]</f>
        <v/>
      </c>
      <c r="BG1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" s="11">
        <f>tbl_MTG_Set[[#This Row],[Play Singles CardMarket Profit MTG Stocks]]/tbl_MTG_Set[[#This Row],[Play Booster Cost]]</f>
        <v/>
      </c>
      <c r="BI100" s="11">
        <f>tbl_MTG_Set[[#This Row],[Play Singles CardMarket Profit MTG Stocks]]&gt;0</f>
        <v/>
      </c>
      <c r="BM100" s="10">
        <f>tbl_MTG_Set[[#This Row],[Play Booster Sell Price CardMarket]]*tbl_MTG_Set[[#This Row],[Play Booster Expected Market Value BotBox]]/tbl_MTG_Set[[#This Row],[Play Booster Sealed Market Value BotBox]]</f>
        <v/>
      </c>
      <c r="BN1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" s="10">
        <f>tbl_MTG_Set[[#This Row],[Play Singles CardMarket Profit BotBox]]/tbl_MTG_Set[[#This Row],[Play Booster Cost]]</f>
        <v/>
      </c>
      <c r="BP100" s="10">
        <f>tbl_MTG_Set[[#This Row],[Play Singles CardMarket Profit BotBox]]&gt;0</f>
        <v/>
      </c>
      <c r="BQ100" s="10" t="n"/>
      <c r="BR100" s="10" t="n"/>
      <c r="BS100" s="10" t="n"/>
      <c r="BT1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" s="19">
        <f>tbl_MTG_Set[[#This Row],[Collector Singles CardMarket Profit MTG Stocks]]/tbl_MTG_Set[[#This Row],[Collector Booster Cost]]</f>
        <v/>
      </c>
      <c r="BW100" s="10">
        <f>tbl_MTG_Set[[#This Row],[Collector Singles CardMarket Profit MTG Stocks]]&gt;0</f>
        <v/>
      </c>
      <c r="BX100" s="10" t="n"/>
      <c r="BY100" s="10" t="n"/>
      <c r="BZ1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" s="10">
        <f>tbl_MTG_Set[[#This Row],[Collector Singles CardMarket Profit BotBox]]/tbl_MTG_Set[[#This Row],[Collector Booster Cost]]</f>
        <v/>
      </c>
      <c r="CC100" s="10">
        <f>tbl_MTG_Set[[#This Row],[Collector Singles CardMarket Profit BotBox]]&gt;0</f>
        <v/>
      </c>
      <c r="CD1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" hidden="1" s="6">
      <c r="A101" t="n">
        <v>112</v>
      </c>
      <c r="B101" t="inlineStr">
        <is>
          <t>Breaking News Tokens TOTP</t>
        </is>
      </c>
      <c r="C101" t="n">
        <v>5</v>
      </c>
      <c r="D101" s="3" t="n">
        <v>45401</v>
      </c>
      <c r="E101" t="inlineStr">
        <is>
          <t>Micro-sets</t>
        </is>
      </c>
      <c r="F101" t="inlineStr">
        <is>
          <t>en es fr de it pt ja ko ru 汉语 漢語</t>
        </is>
      </c>
      <c r="G101" t="n">
        <v>170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1">
        <f>tbl_MTG_Set[[#This Row],[Play Booster Sell Price CardMarket]]*tbl_MTG_Set[[#This Row],[Play Booster Expected Market Value MTG Stocks]]/tbl_MTG_Set[[#This Row],[Play Booster Sealed Market Value MTG Stocks]]</f>
        <v/>
      </c>
      <c r="BG1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" s="11">
        <f>tbl_MTG_Set[[#This Row],[Play Singles CardMarket Profit MTG Stocks]]/tbl_MTG_Set[[#This Row],[Play Booster Cost]]</f>
        <v/>
      </c>
      <c r="BI101" s="11">
        <f>tbl_MTG_Set[[#This Row],[Play Singles CardMarket Profit MTG Stocks]]&gt;0</f>
        <v/>
      </c>
      <c r="BM101" s="10">
        <f>tbl_MTG_Set[[#This Row],[Play Booster Sell Price CardMarket]]*tbl_MTG_Set[[#This Row],[Play Booster Expected Market Value BotBox]]/tbl_MTG_Set[[#This Row],[Play Booster Sealed Market Value BotBox]]</f>
        <v/>
      </c>
      <c r="BN1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" s="10">
        <f>tbl_MTG_Set[[#This Row],[Play Singles CardMarket Profit BotBox]]/tbl_MTG_Set[[#This Row],[Play Booster Cost]]</f>
        <v/>
      </c>
      <c r="BP101" s="10">
        <f>tbl_MTG_Set[[#This Row],[Play Singles CardMarket Profit BotBox]]&gt;0</f>
        <v/>
      </c>
      <c r="BQ101" s="10" t="n"/>
      <c r="BR101" s="10" t="n"/>
      <c r="BS101" s="10" t="n"/>
      <c r="BT1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" s="19">
        <f>tbl_MTG_Set[[#This Row],[Collector Singles CardMarket Profit MTG Stocks]]/tbl_MTG_Set[[#This Row],[Collector Booster Cost]]</f>
        <v/>
      </c>
      <c r="BW101" s="10">
        <f>tbl_MTG_Set[[#This Row],[Collector Singles CardMarket Profit MTG Stocks]]&gt;0</f>
        <v/>
      </c>
      <c r="BX101" s="10" t="n"/>
      <c r="BY101" s="10" t="n"/>
      <c r="BZ1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" s="10">
        <f>tbl_MTG_Set[[#This Row],[Collector Singles CardMarket Profit BotBox]]/tbl_MTG_Set[[#This Row],[Collector Booster Cost]]</f>
        <v/>
      </c>
      <c r="CC101" s="10">
        <f>tbl_MTG_Set[[#This Row],[Collector Singles CardMarket Profit BotBox]]&gt;0</f>
        <v/>
      </c>
      <c r="CD1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" hidden="1" s="6">
      <c r="A102" t="n">
        <v>113</v>
      </c>
      <c r="B102" t="inlineStr">
        <is>
          <t>Outlaws of Thunder Junction Promos POTJ</t>
        </is>
      </c>
      <c r="C102" t="n">
        <v>160</v>
      </c>
      <c r="D102" s="3" t="n">
        <v>45401</v>
      </c>
      <c r="E102" t="inlineStr">
        <is>
          <t>Standard Expansion</t>
        </is>
      </c>
      <c r="F102" t="inlineStr">
        <is>
          <t>en es fr de it pt ja ko ru 汉语 漢語</t>
        </is>
      </c>
      <c r="G102" t="n">
        <v>172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1">
        <f>tbl_MTG_Set[[#This Row],[Play Booster Sell Price CardMarket]]*tbl_MTG_Set[[#This Row],[Play Booster Expected Market Value MTG Stocks]]/tbl_MTG_Set[[#This Row],[Play Booster Sealed Market Value MTG Stocks]]</f>
        <v/>
      </c>
      <c r="BG1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" s="11">
        <f>tbl_MTG_Set[[#This Row],[Play Singles CardMarket Profit MTG Stocks]]/tbl_MTG_Set[[#This Row],[Play Booster Cost]]</f>
        <v/>
      </c>
      <c r="BI102" s="11">
        <f>tbl_MTG_Set[[#This Row],[Play Singles CardMarket Profit MTG Stocks]]&gt;0</f>
        <v/>
      </c>
      <c r="BM102" s="10">
        <f>tbl_MTG_Set[[#This Row],[Play Booster Sell Price CardMarket]]*tbl_MTG_Set[[#This Row],[Play Booster Expected Market Value BotBox]]/tbl_MTG_Set[[#This Row],[Play Booster Sealed Market Value BotBox]]</f>
        <v/>
      </c>
      <c r="BN1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" s="10">
        <f>tbl_MTG_Set[[#This Row],[Play Singles CardMarket Profit BotBox]]/tbl_MTG_Set[[#This Row],[Play Booster Cost]]</f>
        <v/>
      </c>
      <c r="BP102" s="10">
        <f>tbl_MTG_Set[[#This Row],[Play Singles CardMarket Profit BotBox]]&gt;0</f>
        <v/>
      </c>
      <c r="BQ102" s="10" t="n"/>
      <c r="BR102" s="10" t="n"/>
      <c r="BS102" s="10" t="n"/>
      <c r="BT1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" s="19">
        <f>tbl_MTG_Set[[#This Row],[Collector Singles CardMarket Profit MTG Stocks]]/tbl_MTG_Set[[#This Row],[Collector Booster Cost]]</f>
        <v/>
      </c>
      <c r="BW102" s="10">
        <f>tbl_MTG_Set[[#This Row],[Collector Singles CardMarket Profit MTG Stocks]]&gt;0</f>
        <v/>
      </c>
      <c r="BX102" s="10" t="n"/>
      <c r="BY102" s="10" t="n"/>
      <c r="BZ1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" s="10">
        <f>tbl_MTG_Set[[#This Row],[Collector Singles CardMarket Profit BotBox]]/tbl_MTG_Set[[#This Row],[Collector Booster Cost]]</f>
        <v/>
      </c>
      <c r="CC102" s="10">
        <f>tbl_MTG_Set[[#This Row],[Collector Singles CardMarket Profit BotBox]]&gt;0</f>
        <v/>
      </c>
      <c r="CD1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3" hidden="1" s="6">
      <c r="A103" t="n">
        <v>114</v>
      </c>
      <c r="B103" t="inlineStr">
        <is>
          <t>Outlaws of Thunder Junction Tokens TOTJ</t>
        </is>
      </c>
      <c r="C103" t="n">
        <v>19</v>
      </c>
      <c r="D103" s="3" t="n">
        <v>45401</v>
      </c>
      <c r="E103" t="inlineStr">
        <is>
          <t>Standard Expansion</t>
        </is>
      </c>
      <c r="F103" t="inlineStr">
        <is>
          <t>en es fr de it pt ja ko ru 汉语 漢語</t>
        </is>
      </c>
      <c r="G103" t="n">
        <v>174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1">
        <f>tbl_MTG_Set[[#This Row],[Play Booster Sell Price CardMarket]]*tbl_MTG_Set[[#This Row],[Play Booster Expected Market Value MTG Stocks]]/tbl_MTG_Set[[#This Row],[Play Booster Sealed Market Value MTG Stocks]]</f>
        <v/>
      </c>
      <c r="BG1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3" s="11">
        <f>tbl_MTG_Set[[#This Row],[Play Singles CardMarket Profit MTG Stocks]]/tbl_MTG_Set[[#This Row],[Play Booster Cost]]</f>
        <v/>
      </c>
      <c r="BI103" s="11">
        <f>tbl_MTG_Set[[#This Row],[Play Singles CardMarket Profit MTG Stocks]]&gt;0</f>
        <v/>
      </c>
      <c r="BM103" s="10">
        <f>tbl_MTG_Set[[#This Row],[Play Booster Sell Price CardMarket]]*tbl_MTG_Set[[#This Row],[Play Booster Expected Market Value BotBox]]/tbl_MTG_Set[[#This Row],[Play Booster Sealed Market Value BotBox]]</f>
        <v/>
      </c>
      <c r="BN1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3" s="10">
        <f>tbl_MTG_Set[[#This Row],[Play Singles CardMarket Profit BotBox]]/tbl_MTG_Set[[#This Row],[Play Booster Cost]]</f>
        <v/>
      </c>
      <c r="BP103" s="10">
        <f>tbl_MTG_Set[[#This Row],[Play Singles CardMarket Profit BotBox]]&gt;0</f>
        <v/>
      </c>
      <c r="BQ103" s="10" t="n"/>
      <c r="BR103" s="10" t="n"/>
      <c r="BS103" s="10" t="n"/>
      <c r="BT1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3" s="19">
        <f>tbl_MTG_Set[[#This Row],[Collector Singles CardMarket Profit MTG Stocks]]/tbl_MTG_Set[[#This Row],[Collector Booster Cost]]</f>
        <v/>
      </c>
      <c r="BW103" s="10">
        <f>tbl_MTG_Set[[#This Row],[Collector Singles CardMarket Profit MTG Stocks]]&gt;0</f>
        <v/>
      </c>
      <c r="BX103" s="10" t="n"/>
      <c r="BY103" s="10" t="n"/>
      <c r="BZ1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3" s="10">
        <f>tbl_MTG_Set[[#This Row],[Collector Singles CardMarket Profit BotBox]]/tbl_MTG_Set[[#This Row],[Collector Booster Cost]]</f>
        <v/>
      </c>
      <c r="CC103" s="10">
        <f>tbl_MTG_Set[[#This Row],[Collector Singles CardMarket Profit BotBox]]&gt;0</f>
        <v/>
      </c>
      <c r="CD1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4" hidden="1" s="6">
      <c r="A104" t="n">
        <v>115</v>
      </c>
      <c r="B104" t="inlineStr">
        <is>
          <t>Alchemy: Outlaws of Thunder Junction YOTJ</t>
        </is>
      </c>
      <c r="C104" t="n">
        <v>30</v>
      </c>
      <c r="D104" s="3" t="n">
        <v>45419</v>
      </c>
      <c r="E104" t="inlineStr">
        <is>
          <t>Standard Expansion</t>
        </is>
      </c>
      <c r="F104" t="inlineStr">
        <is>
          <t>en es fr de it pt ja ko ru 汉语 漢語</t>
        </is>
      </c>
      <c r="G104" t="n">
        <v>176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AG104" s="10" t="n"/>
      <c r="AH104" s="10" t="n"/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4" s="10" t="n"/>
      <c r="AS104" s="10" t="n"/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0" t="n"/>
      <c r="BF104" s="11">
        <f>tbl_MTG_Set[[#This Row],[Play Booster Sell Price CardMarket]]*tbl_MTG_Set[[#This Row],[Play Booster Expected Market Value MTG Stocks]]/tbl_MTG_Set[[#This Row],[Play Booster Sealed Market Value MTG Stocks]]</f>
        <v/>
      </c>
      <c r="BG1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4" s="11">
        <f>tbl_MTG_Set[[#This Row],[Play Singles CardMarket Profit MTG Stocks]]/tbl_MTG_Set[[#This Row],[Play Booster Cost]]</f>
        <v/>
      </c>
      <c r="BI104" s="11">
        <f>tbl_MTG_Set[[#This Row],[Play Singles CardMarket Profit MTG Stocks]]&gt;0</f>
        <v/>
      </c>
      <c r="BM104" s="10">
        <f>tbl_MTG_Set[[#This Row],[Play Booster Sell Price CardMarket]]*tbl_MTG_Set[[#This Row],[Play Booster Expected Market Value BotBox]]/tbl_MTG_Set[[#This Row],[Play Booster Sealed Market Value BotBox]]</f>
        <v/>
      </c>
      <c r="BN1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4" s="10">
        <f>tbl_MTG_Set[[#This Row],[Play Singles CardMarket Profit BotBox]]/tbl_MTG_Set[[#This Row],[Play Booster Cost]]</f>
        <v/>
      </c>
      <c r="BP104" s="10">
        <f>tbl_MTG_Set[[#This Row],[Play Singles CardMarket Profit BotBox]]&gt;0</f>
        <v/>
      </c>
      <c r="BQ104" s="10" t="n"/>
      <c r="BR104" s="10" t="n"/>
      <c r="BS104" s="10" t="n"/>
      <c r="BT1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4" s="19">
        <f>tbl_MTG_Set[[#This Row],[Collector Singles CardMarket Profit MTG Stocks]]/tbl_MTG_Set[[#This Row],[Collector Booster Cost]]</f>
        <v/>
      </c>
      <c r="BW104" s="10">
        <f>tbl_MTG_Set[[#This Row],[Collector Singles CardMarket Profit MTG Stocks]]&gt;0</f>
        <v/>
      </c>
      <c r="BX104" s="10" t="n"/>
      <c r="BY104" s="10" t="n"/>
      <c r="BZ1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4" s="10">
        <f>tbl_MTG_Set[[#This Row],[Collector Singles CardMarket Profit BotBox]]/tbl_MTG_Set[[#This Row],[Collector Booster Cost]]</f>
        <v/>
      </c>
      <c r="CC104" s="10">
        <f>tbl_MTG_Set[[#This Row],[Collector Singles CardMarket Profit BotBox]]&gt;0</f>
        <v/>
      </c>
      <c r="CD1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5" hidden="1" s="6">
      <c r="A105" t="n">
        <v>116</v>
      </c>
      <c r="B105" t="inlineStr">
        <is>
          <t>Outlaws of Thunder Junction Art Series AOTJ</t>
        </is>
      </c>
      <c r="C105" t="n">
        <v>54</v>
      </c>
      <c r="D105" s="3" t="n">
        <v>45401</v>
      </c>
      <c r="E105" t="inlineStr">
        <is>
          <t>Standard Expansion</t>
        </is>
      </c>
      <c r="F105" t="inlineStr">
        <is>
          <t>en es fr de it pt ja ko ru 汉语 漢語</t>
        </is>
      </c>
      <c r="G105" t="n">
        <v>178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1">
        <f>tbl_MTG_Set[[#This Row],[Play Booster Sell Price CardMarket]]*tbl_MTG_Set[[#This Row],[Play Booster Expected Market Value MTG Stocks]]/tbl_MTG_Set[[#This Row],[Play Booster Sealed Market Value MTG Stocks]]</f>
        <v/>
      </c>
      <c r="BG1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5" s="11">
        <f>tbl_MTG_Set[[#This Row],[Play Singles CardMarket Profit MTG Stocks]]/tbl_MTG_Set[[#This Row],[Play Booster Cost]]</f>
        <v/>
      </c>
      <c r="BI105" s="11">
        <f>tbl_MTG_Set[[#This Row],[Play Singles CardMarket Profit MTG Stocks]]&gt;0</f>
        <v/>
      </c>
      <c r="BM105" s="10">
        <f>tbl_MTG_Set[[#This Row],[Play Booster Sell Price CardMarket]]*tbl_MTG_Set[[#This Row],[Play Booster Expected Market Value BotBox]]/tbl_MTG_Set[[#This Row],[Play Booster Sealed Market Value BotBox]]</f>
        <v/>
      </c>
      <c r="BN1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5" s="10">
        <f>tbl_MTG_Set[[#This Row],[Play Singles CardMarket Profit BotBox]]/tbl_MTG_Set[[#This Row],[Play Booster Cost]]</f>
        <v/>
      </c>
      <c r="BP105" s="10">
        <f>tbl_MTG_Set[[#This Row],[Play Singles CardMarket Profit BotBox]]&gt;0</f>
        <v/>
      </c>
      <c r="BQ105" s="10" t="n"/>
      <c r="BR105" s="10" t="n"/>
      <c r="BS105" s="10" t="n"/>
      <c r="BT1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5" s="19">
        <f>tbl_MTG_Set[[#This Row],[Collector Singles CardMarket Profit MTG Stocks]]/tbl_MTG_Set[[#This Row],[Collector Booster Cost]]</f>
        <v/>
      </c>
      <c r="BW105" s="10">
        <f>tbl_MTG_Set[[#This Row],[Collector Singles CardMarket Profit MTG Stocks]]&gt;0</f>
        <v/>
      </c>
      <c r="BX105" s="10" t="n"/>
      <c r="BY105" s="10" t="n"/>
      <c r="BZ1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5" s="10">
        <f>tbl_MTG_Set[[#This Row],[Collector Singles CardMarket Profit BotBox]]/tbl_MTG_Set[[#This Row],[Collector Booster Cost]]</f>
        <v/>
      </c>
      <c r="CC105" s="10">
        <f>tbl_MTG_Set[[#This Row],[Collector Singles CardMarket Profit BotBox]]&gt;0</f>
        <v/>
      </c>
      <c r="CD1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6" hidden="1" s="6">
      <c r="A106" t="n">
        <v>117</v>
      </c>
      <c r="B106" t="inlineStr">
        <is>
          <t>The Big Score BIG</t>
        </is>
      </c>
      <c r="C106" t="n">
        <v>95</v>
      </c>
      <c r="D106" s="3" t="n">
        <v>45401</v>
      </c>
      <c r="E106" t="inlineStr">
        <is>
          <t>Micro-sets</t>
        </is>
      </c>
      <c r="F106" t="inlineStr">
        <is>
          <t>en es fr de it pt ja ko ru 汉语 漢語</t>
        </is>
      </c>
      <c r="G106" t="n">
        <v>180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1">
        <f>tbl_MTG_Set[[#This Row],[Play Booster Sell Price CardMarket]]*tbl_MTG_Set[[#This Row],[Play Booster Expected Market Value MTG Stocks]]/tbl_MTG_Set[[#This Row],[Play Booster Sealed Market Value MTG Stocks]]</f>
        <v/>
      </c>
      <c r="BG1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6" s="11">
        <f>tbl_MTG_Set[[#This Row],[Play Singles CardMarket Profit MTG Stocks]]/tbl_MTG_Set[[#This Row],[Play Booster Cost]]</f>
        <v/>
      </c>
      <c r="BI106" s="11">
        <f>tbl_MTG_Set[[#This Row],[Play Singles CardMarket Profit MTG Stocks]]&gt;0</f>
        <v/>
      </c>
      <c r="BM106" s="10">
        <f>tbl_MTG_Set[[#This Row],[Play Booster Sell Price CardMarket]]*tbl_MTG_Set[[#This Row],[Play Booster Expected Market Value BotBox]]/tbl_MTG_Set[[#This Row],[Play Booster Sealed Market Value BotBox]]</f>
        <v/>
      </c>
      <c r="BN1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6" s="10">
        <f>tbl_MTG_Set[[#This Row],[Play Singles CardMarket Profit BotBox]]/tbl_MTG_Set[[#This Row],[Play Booster Cost]]</f>
        <v/>
      </c>
      <c r="BP106" s="10">
        <f>tbl_MTG_Set[[#This Row],[Play Singles CardMarket Profit BotBox]]&gt;0</f>
        <v/>
      </c>
      <c r="BQ106" s="10" t="n"/>
      <c r="BR106" s="10" t="n"/>
      <c r="BS106" s="10" t="n"/>
      <c r="BT1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6" s="19">
        <f>tbl_MTG_Set[[#This Row],[Collector Singles CardMarket Profit MTG Stocks]]/tbl_MTG_Set[[#This Row],[Collector Booster Cost]]</f>
        <v/>
      </c>
      <c r="BW106" s="10">
        <f>tbl_MTG_Set[[#This Row],[Collector Singles CardMarket Profit MTG Stocks]]&gt;0</f>
        <v/>
      </c>
      <c r="BX106" s="10" t="n"/>
      <c r="BY106" s="10" t="n"/>
      <c r="BZ1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6" s="10">
        <f>tbl_MTG_Set[[#This Row],[Collector Singles CardMarket Profit BotBox]]/tbl_MTG_Set[[#This Row],[Collector Booster Cost]]</f>
        <v/>
      </c>
      <c r="CC106" s="10">
        <f>tbl_MTG_Set[[#This Row],[Collector Singles CardMarket Profit BotBox]]&gt;0</f>
        <v/>
      </c>
      <c r="CD1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7" hidden="1" s="6">
      <c r="A107" t="n">
        <v>118</v>
      </c>
      <c r="B107" t="inlineStr">
        <is>
          <t>The Big Score Promos PBIG</t>
        </is>
      </c>
      <c r="C107" t="n">
        <v>5</v>
      </c>
      <c r="D107" s="3" t="n">
        <v>45870</v>
      </c>
      <c r="E107" t="inlineStr">
        <is>
          <t>Micro-sets</t>
        </is>
      </c>
      <c r="F107" t="inlineStr">
        <is>
          <t>en es fr de it pt ja ko ru 汉语 漢語</t>
        </is>
      </c>
      <c r="G107" t="n">
        <v>182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1">
        <f>tbl_MTG_Set[[#This Row],[Play Booster Sell Price CardMarket]]*tbl_MTG_Set[[#This Row],[Play Booster Expected Market Value MTG Stocks]]/tbl_MTG_Set[[#This Row],[Play Booster Sealed Market Value MTG Stocks]]</f>
        <v/>
      </c>
      <c r="BG1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7" s="11">
        <f>tbl_MTG_Set[[#This Row],[Play Singles CardMarket Profit MTG Stocks]]/tbl_MTG_Set[[#This Row],[Play Booster Cost]]</f>
        <v/>
      </c>
      <c r="BI107" s="11">
        <f>tbl_MTG_Set[[#This Row],[Play Singles CardMarket Profit MTG Stocks]]&gt;0</f>
        <v/>
      </c>
      <c r="BM107" s="10">
        <f>tbl_MTG_Set[[#This Row],[Play Booster Sell Price CardMarket]]*tbl_MTG_Set[[#This Row],[Play Booster Expected Market Value BotBox]]/tbl_MTG_Set[[#This Row],[Play Booster Sealed Market Value BotBox]]</f>
        <v/>
      </c>
      <c r="BN1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7" s="10">
        <f>tbl_MTG_Set[[#This Row],[Play Singles CardMarket Profit BotBox]]/tbl_MTG_Set[[#This Row],[Play Booster Cost]]</f>
        <v/>
      </c>
      <c r="BP107" s="10">
        <f>tbl_MTG_Set[[#This Row],[Play Singles CardMarket Profit BotBox]]&gt;0</f>
        <v/>
      </c>
      <c r="BQ107" s="10" t="n"/>
      <c r="BR107" s="10" t="n"/>
      <c r="BS107" s="10" t="n"/>
      <c r="BT1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7" s="19">
        <f>tbl_MTG_Set[[#This Row],[Collector Singles CardMarket Profit MTG Stocks]]/tbl_MTG_Set[[#This Row],[Collector Booster Cost]]</f>
        <v/>
      </c>
      <c r="BW107" s="10">
        <f>tbl_MTG_Set[[#This Row],[Collector Singles CardMarket Profit MTG Stocks]]&gt;0</f>
        <v/>
      </c>
      <c r="BX107" s="10" t="n"/>
      <c r="BY107" s="10" t="n"/>
      <c r="BZ1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7" s="10">
        <f>tbl_MTG_Set[[#This Row],[Collector Singles CardMarket Profit BotBox]]/tbl_MTG_Set[[#This Row],[Collector Booster Cost]]</f>
        <v/>
      </c>
      <c r="CC107" s="10">
        <f>tbl_MTG_Set[[#This Row],[Collector Singles CardMarket Profit BotBox]]&gt;0</f>
        <v/>
      </c>
      <c r="CD1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8" hidden="1" s="6">
      <c r="A108" t="n">
        <v>119</v>
      </c>
      <c r="B108" t="inlineStr">
        <is>
          <t>The Big Score Tokens TBIG</t>
        </is>
      </c>
      <c r="C108" t="n">
        <v>7</v>
      </c>
      <c r="D108" s="3" t="n">
        <v>45401</v>
      </c>
      <c r="E108" t="inlineStr">
        <is>
          <t>Micro-sets</t>
        </is>
      </c>
      <c r="F108" t="inlineStr">
        <is>
          <t>en es fr de it pt ja ko ru 汉语 漢語</t>
        </is>
      </c>
      <c r="G108" t="n">
        <v>184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1">
        <f>tbl_MTG_Set[[#This Row],[Play Booster Sell Price CardMarket]]*tbl_MTG_Set[[#This Row],[Play Booster Expected Market Value MTG Stocks]]/tbl_MTG_Set[[#This Row],[Play Booster Sealed Market Value MTG Stocks]]</f>
        <v/>
      </c>
      <c r="BG1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8" s="11">
        <f>tbl_MTG_Set[[#This Row],[Play Singles CardMarket Profit MTG Stocks]]/tbl_MTG_Set[[#This Row],[Play Booster Cost]]</f>
        <v/>
      </c>
      <c r="BI108" s="11">
        <f>tbl_MTG_Set[[#This Row],[Play Singles CardMarket Profit MTG Stocks]]&gt;0</f>
        <v/>
      </c>
      <c r="BM108" s="10">
        <f>tbl_MTG_Set[[#This Row],[Play Booster Sell Price CardMarket]]*tbl_MTG_Set[[#This Row],[Play Booster Expected Market Value BotBox]]/tbl_MTG_Set[[#This Row],[Play Booster Sealed Market Value BotBox]]</f>
        <v/>
      </c>
      <c r="BN1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8" s="10">
        <f>tbl_MTG_Set[[#This Row],[Play Singles CardMarket Profit BotBox]]/tbl_MTG_Set[[#This Row],[Play Booster Cost]]</f>
        <v/>
      </c>
      <c r="BP108" s="10">
        <f>tbl_MTG_Set[[#This Row],[Play Singles CardMarket Profit BotBox]]&gt;0</f>
        <v/>
      </c>
      <c r="BQ108" s="10" t="n"/>
      <c r="BR108" s="10" t="n"/>
      <c r="BS108" s="10" t="n"/>
      <c r="BT1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8" s="19">
        <f>tbl_MTG_Set[[#This Row],[Collector Singles CardMarket Profit MTG Stocks]]/tbl_MTG_Set[[#This Row],[Collector Booster Cost]]</f>
        <v/>
      </c>
      <c r="BW108" s="10">
        <f>tbl_MTG_Set[[#This Row],[Collector Singles CardMarket Profit MTG Stocks]]&gt;0</f>
        <v/>
      </c>
      <c r="BX108" s="10" t="n"/>
      <c r="BY108" s="10" t="n"/>
      <c r="BZ1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8" s="10">
        <f>tbl_MTG_Set[[#This Row],[Collector Singles CardMarket Profit BotBox]]/tbl_MTG_Set[[#This Row],[Collector Booster Cost]]</f>
        <v/>
      </c>
      <c r="CC108" s="10">
        <f>tbl_MTG_Set[[#This Row],[Collector Singles CardMarket Profit BotBox]]&gt;0</f>
        <v/>
      </c>
      <c r="CD1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9" hidden="1" s="6">
      <c r="A109" t="n">
        <v>120</v>
      </c>
      <c r="B109" t="inlineStr">
        <is>
          <t>Outlaws of Thunder Junction Commander OTC</t>
        </is>
      </c>
      <c r="C109" t="n">
        <v>342</v>
      </c>
      <c r="D109" s="3" t="n">
        <v>45401</v>
      </c>
      <c r="E109" t="inlineStr">
        <is>
          <t>Commander</t>
        </is>
      </c>
      <c r="F109" t="inlineStr">
        <is>
          <t>en es fr de it pt ja ko ru 汉语 漢語</t>
        </is>
      </c>
      <c r="G109" t="n">
        <v>186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1">
        <f>tbl_MTG_Set[[#This Row],[Play Booster Sell Price CardMarket]]*tbl_MTG_Set[[#This Row],[Play Booster Expected Market Value MTG Stocks]]/tbl_MTG_Set[[#This Row],[Play Booster Sealed Market Value MTG Stocks]]</f>
        <v/>
      </c>
      <c r="BG1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9" s="11">
        <f>tbl_MTG_Set[[#This Row],[Play Singles CardMarket Profit MTG Stocks]]/tbl_MTG_Set[[#This Row],[Play Booster Cost]]</f>
        <v/>
      </c>
      <c r="BI109" s="11">
        <f>tbl_MTG_Set[[#This Row],[Play Singles CardMarket Profit MTG Stocks]]&gt;0</f>
        <v/>
      </c>
      <c r="BM109" s="10">
        <f>tbl_MTG_Set[[#This Row],[Play Booster Sell Price CardMarket]]*tbl_MTG_Set[[#This Row],[Play Booster Expected Market Value BotBox]]/tbl_MTG_Set[[#This Row],[Play Booster Sealed Market Value BotBox]]</f>
        <v/>
      </c>
      <c r="BN1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9" s="10">
        <f>tbl_MTG_Set[[#This Row],[Play Singles CardMarket Profit BotBox]]/tbl_MTG_Set[[#This Row],[Play Booster Cost]]</f>
        <v/>
      </c>
      <c r="BP109" s="10">
        <f>tbl_MTG_Set[[#This Row],[Play Singles CardMarket Profit BotBox]]&gt;0</f>
        <v/>
      </c>
      <c r="BQ109" s="10" t="n"/>
      <c r="BR109" s="10" t="n"/>
      <c r="BS109" s="10" t="n"/>
      <c r="BT1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9" s="19">
        <f>tbl_MTG_Set[[#This Row],[Collector Singles CardMarket Profit MTG Stocks]]/tbl_MTG_Set[[#This Row],[Collector Booster Cost]]</f>
        <v/>
      </c>
      <c r="BW109" s="10">
        <f>tbl_MTG_Set[[#This Row],[Collector Singles CardMarket Profit MTG Stocks]]&gt;0</f>
        <v/>
      </c>
      <c r="BX109" s="10" t="n"/>
      <c r="BY109" s="10" t="n"/>
      <c r="BZ1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9" s="10">
        <f>tbl_MTG_Set[[#This Row],[Collector Singles CardMarket Profit BotBox]]/tbl_MTG_Set[[#This Row],[Collector Booster Cost]]</f>
        <v/>
      </c>
      <c r="CC109" s="10">
        <f>tbl_MTG_Set[[#This Row],[Collector Singles CardMarket Profit BotBox]]&gt;0</f>
        <v/>
      </c>
      <c r="CD1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0" hidden="1" s="6">
      <c r="A110" t="n">
        <v>121</v>
      </c>
      <c r="B110" t="inlineStr">
        <is>
          <t>Outlaws of Thunder Junction Commander Tokens TOTC</t>
        </is>
      </c>
      <c r="C110" t="n">
        <v>41</v>
      </c>
      <c r="D110" s="3" t="n">
        <v>45401</v>
      </c>
      <c r="E110" t="inlineStr">
        <is>
          <t>Commander</t>
        </is>
      </c>
      <c r="F110" t="inlineStr">
        <is>
          <t>en es fr de it pt ja ko ru 汉语 漢語</t>
        </is>
      </c>
      <c r="G110" t="n">
        <v>188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1">
        <f>tbl_MTG_Set[[#This Row],[Play Booster Sell Price CardMarket]]*tbl_MTG_Set[[#This Row],[Play Booster Expected Market Value MTG Stocks]]/tbl_MTG_Set[[#This Row],[Play Booster Sealed Market Value MTG Stocks]]</f>
        <v/>
      </c>
      <c r="BG1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0" s="11">
        <f>tbl_MTG_Set[[#This Row],[Play Singles CardMarket Profit MTG Stocks]]/tbl_MTG_Set[[#This Row],[Play Booster Cost]]</f>
        <v/>
      </c>
      <c r="BI110" s="11">
        <f>tbl_MTG_Set[[#This Row],[Play Singles CardMarket Profit MTG Stocks]]&gt;0</f>
        <v/>
      </c>
      <c r="BM110" s="10">
        <f>tbl_MTG_Set[[#This Row],[Play Booster Sell Price CardMarket]]*tbl_MTG_Set[[#This Row],[Play Booster Expected Market Value BotBox]]/tbl_MTG_Set[[#This Row],[Play Booster Sealed Market Value BotBox]]</f>
        <v/>
      </c>
      <c r="BN1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0" s="10">
        <f>tbl_MTG_Set[[#This Row],[Play Singles CardMarket Profit BotBox]]/tbl_MTG_Set[[#This Row],[Play Booster Cost]]</f>
        <v/>
      </c>
      <c r="BP110" s="10">
        <f>tbl_MTG_Set[[#This Row],[Play Singles CardMarket Profit BotBox]]&gt;0</f>
        <v/>
      </c>
      <c r="BQ110" s="10" t="n"/>
      <c r="BR110" s="10" t="n"/>
      <c r="BS110" s="10" t="n"/>
      <c r="BT1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0" s="19">
        <f>tbl_MTG_Set[[#This Row],[Collector Singles CardMarket Profit MTG Stocks]]/tbl_MTG_Set[[#This Row],[Collector Booster Cost]]</f>
        <v/>
      </c>
      <c r="BW110" s="10">
        <f>tbl_MTG_Set[[#This Row],[Collector Singles CardMarket Profit MTG Stocks]]&gt;0</f>
        <v/>
      </c>
      <c r="BX110" s="10" t="n"/>
      <c r="BY110" s="10" t="n"/>
      <c r="BZ110" s="10">
        <f>tbl_MTG_Set[[#This Row],[Collector Booster Sell Price CardMarket]]*tbl_MTG_Set[[#This Row],[Collector Booster Expected Market Value BotBox]]/tbl_MTG_Set[[#This Row],[Collector Booster Sealed Market Value BotBox]]</f>
        <v/>
      </c>
      <c r="CA1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0" s="10">
        <f>tbl_MTG_Set[[#This Row],[Collector Singles CardMarket Profit BotBox]]/tbl_MTG_Set[[#This Row],[Collector Booster Cost]]</f>
        <v/>
      </c>
      <c r="CC110" s="10">
        <f>tbl_MTG_Set[[#This Row],[Collector Singles CardMarket Profit BotBox]]&gt;0</f>
        <v/>
      </c>
      <c r="CD1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1" hidden="1" s="6">
      <c r="A111" t="n">
        <v>122</v>
      </c>
      <c r="B111" t="inlineStr">
        <is>
          <t>Fallout PIP</t>
        </is>
      </c>
      <c r="C111" t="n">
        <v>1068</v>
      </c>
      <c r="D111" s="3" t="n">
        <v>45359</v>
      </c>
      <c r="F111" t="inlineStr">
        <is>
          <t>en es fr de it pt ja ko ru 汉语 漢語</t>
        </is>
      </c>
      <c r="G111" t="n">
        <v>190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1">
        <f>tbl_MTG_Set[[#This Row],[Play Booster Sell Price CardMarket]]*tbl_MTG_Set[[#This Row],[Play Booster Expected Market Value MTG Stocks]]/tbl_MTG_Set[[#This Row],[Play Booster Sealed Market Value MTG Stocks]]</f>
        <v/>
      </c>
      <c r="BG1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1" s="11">
        <f>tbl_MTG_Set[[#This Row],[Play Singles CardMarket Profit MTG Stocks]]/tbl_MTG_Set[[#This Row],[Play Booster Cost]]</f>
        <v/>
      </c>
      <c r="BI111" s="11">
        <f>tbl_MTG_Set[[#This Row],[Play Singles CardMarket Profit MTG Stocks]]&gt;0</f>
        <v/>
      </c>
      <c r="BM111" s="10">
        <f>tbl_MTG_Set[[#This Row],[Play Booster Sell Price CardMarket]]*tbl_MTG_Set[[#This Row],[Play Booster Expected Market Value BotBox]]/tbl_MTG_Set[[#This Row],[Play Booster Sealed Market Value BotBox]]</f>
        <v/>
      </c>
      <c r="BN1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1" s="10">
        <f>tbl_MTG_Set[[#This Row],[Play Singles CardMarket Profit BotBox]]/tbl_MTG_Set[[#This Row],[Play Booster Cost]]</f>
        <v/>
      </c>
      <c r="BP111" s="10">
        <f>tbl_MTG_Set[[#This Row],[Play Singles CardMarket Profit BotBox]]&gt;0</f>
        <v/>
      </c>
      <c r="BQ111" s="10" t="n"/>
      <c r="BR111" s="10" t="n"/>
      <c r="BS111" s="10" t="n"/>
      <c r="BT1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1" s="19">
        <f>tbl_MTG_Set[[#This Row],[Collector Singles CardMarket Profit MTG Stocks]]/tbl_MTG_Set[[#This Row],[Collector Booster Cost]]</f>
        <v/>
      </c>
      <c r="BW111" s="10">
        <f>tbl_MTG_Set[[#This Row],[Collector Singles CardMarket Profit MTG Stocks]]&gt;0</f>
        <v/>
      </c>
      <c r="BX111" s="10" t="n"/>
      <c r="BY111" s="10" t="n"/>
      <c r="BZ1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1" s="10">
        <f>tbl_MTG_Set[[#This Row],[Collector Singles CardMarket Profit BotBox]]/tbl_MTG_Set[[#This Row],[Collector Booster Cost]]</f>
        <v/>
      </c>
      <c r="CC111" s="10">
        <f>tbl_MTG_Set[[#This Row],[Collector Singles CardMarket Profit BotBox]]&gt;0</f>
        <v/>
      </c>
      <c r="CD1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2" hidden="1" s="6">
      <c r="A112" t="n">
        <v>123</v>
      </c>
      <c r="B112" t="inlineStr">
        <is>
          <t>Fallout Tokens TPIP</t>
        </is>
      </c>
      <c r="C112" t="n">
        <v>22</v>
      </c>
      <c r="D112" s="3" t="n">
        <v>45359</v>
      </c>
      <c r="F112" t="inlineStr">
        <is>
          <t>en es fr de it pt ja ko ru 汉语 漢語</t>
        </is>
      </c>
      <c r="G112" t="n">
        <v>192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AG112" s="10" t="n"/>
      <c r="AH112" s="10" t="n"/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2" s="10" t="n"/>
      <c r="AS112" s="10" t="n"/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0" t="n"/>
      <c r="BF112" s="11">
        <f>tbl_MTG_Set[[#This Row],[Play Booster Sell Price CardMarket]]*tbl_MTG_Set[[#This Row],[Play Booster Expected Market Value MTG Stocks]]/tbl_MTG_Set[[#This Row],[Play Booster Sealed Market Value MTG Stocks]]</f>
        <v/>
      </c>
      <c r="BG1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2" s="11">
        <f>tbl_MTG_Set[[#This Row],[Play Singles CardMarket Profit MTG Stocks]]/tbl_MTG_Set[[#This Row],[Play Booster Cost]]</f>
        <v/>
      </c>
      <c r="BI112" s="11">
        <f>tbl_MTG_Set[[#This Row],[Play Singles CardMarket Profit MTG Stocks]]&gt;0</f>
        <v/>
      </c>
      <c r="BM112" s="10">
        <f>tbl_MTG_Set[[#This Row],[Play Booster Sell Price CardMarket]]*tbl_MTG_Set[[#This Row],[Play Booster Expected Market Value BotBox]]/tbl_MTG_Set[[#This Row],[Play Booster Sealed Market Value BotBox]]</f>
        <v/>
      </c>
      <c r="BN1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2" s="10">
        <f>tbl_MTG_Set[[#This Row],[Play Singles CardMarket Profit BotBox]]/tbl_MTG_Set[[#This Row],[Play Booster Cost]]</f>
        <v/>
      </c>
      <c r="BP112" s="10">
        <f>tbl_MTG_Set[[#This Row],[Play Singles CardMarket Profit BotBox]]&gt;0</f>
        <v/>
      </c>
      <c r="BQ112" s="10" t="n"/>
      <c r="BR112" s="10" t="n"/>
      <c r="BS112" s="10" t="n"/>
      <c r="BT1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2" s="19">
        <f>tbl_MTG_Set[[#This Row],[Collector Singles CardMarket Profit MTG Stocks]]/tbl_MTG_Set[[#This Row],[Collector Booster Cost]]</f>
        <v/>
      </c>
      <c r="BW112" s="10">
        <f>tbl_MTG_Set[[#This Row],[Collector Singles CardMarket Profit MTG Stocks]]&gt;0</f>
        <v/>
      </c>
      <c r="BX112" s="10" t="n"/>
      <c r="BY112" s="10" t="n"/>
      <c r="BZ112" s="10">
        <f>tbl_MTG_Set[[#This Row],[Collector Booster Sell Price CardMarket]]*tbl_MTG_Set[[#This Row],[Collector Booster Expected Market Value BotBox]]/tbl_MTG_Set[[#This Row],[Collector Booster Sealed Market Value BotBox]]</f>
        <v/>
      </c>
      <c r="CA1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2" s="10">
        <f>tbl_MTG_Set[[#This Row],[Collector Singles CardMarket Profit BotBox]]/tbl_MTG_Set[[#This Row],[Collector Booster Cost]]</f>
        <v/>
      </c>
      <c r="CC112" s="10">
        <f>tbl_MTG_Set[[#This Row],[Collector Singles CardMarket Profit BotBox]]&gt;0</f>
        <v/>
      </c>
      <c r="CD1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3" hidden="1" s="6">
      <c r="A113" t="n">
        <v>125</v>
      </c>
      <c r="B113" t="inlineStr">
        <is>
          <t>Murders at Karlov Manor Promos PMKM</t>
        </is>
      </c>
      <c r="C113" t="n">
        <v>180</v>
      </c>
      <c r="D113" s="3" t="n">
        <v>45331</v>
      </c>
      <c r="E113" t="inlineStr">
        <is>
          <t>Standard Expansion</t>
        </is>
      </c>
      <c r="F113" t="inlineStr">
        <is>
          <t>en es fr de it pt ja ko ru 汉语 漢語</t>
        </is>
      </c>
      <c r="G113" t="n">
        <v>196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1">
        <f>tbl_MTG_Set[[#This Row],[Play Booster Sell Price CardMarket]]*tbl_MTG_Set[[#This Row],[Play Booster Expected Market Value MTG Stocks]]/tbl_MTG_Set[[#This Row],[Play Booster Sealed Market Value MTG Stocks]]</f>
        <v/>
      </c>
      <c r="BG1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3" s="11">
        <f>tbl_MTG_Set[[#This Row],[Play Singles CardMarket Profit MTG Stocks]]/tbl_MTG_Set[[#This Row],[Play Booster Cost]]</f>
        <v/>
      </c>
      <c r="BI113" s="11">
        <f>tbl_MTG_Set[[#This Row],[Play Singles CardMarket Profit MTG Stocks]]&gt;0</f>
        <v/>
      </c>
      <c r="BM113" s="10">
        <f>tbl_MTG_Set[[#This Row],[Play Booster Sell Price CardMarket]]*tbl_MTG_Set[[#This Row],[Play Booster Expected Market Value BotBox]]/tbl_MTG_Set[[#This Row],[Play Booster Sealed Market Value BotBox]]</f>
        <v/>
      </c>
      <c r="BN1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3" s="10">
        <f>tbl_MTG_Set[[#This Row],[Play Singles CardMarket Profit BotBox]]/tbl_MTG_Set[[#This Row],[Play Booster Cost]]</f>
        <v/>
      </c>
      <c r="BP113" s="10">
        <f>tbl_MTG_Set[[#This Row],[Play Singles CardMarket Profit BotBox]]&gt;0</f>
        <v/>
      </c>
      <c r="BQ113" s="10" t="n"/>
      <c r="BR113" s="10" t="n"/>
      <c r="BS113" s="10" t="n"/>
      <c r="BT1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3" s="19">
        <f>tbl_MTG_Set[[#This Row],[Collector Singles CardMarket Profit MTG Stocks]]/tbl_MTG_Set[[#This Row],[Collector Booster Cost]]</f>
        <v/>
      </c>
      <c r="BW113" s="10">
        <f>tbl_MTG_Set[[#This Row],[Collector Singles CardMarket Profit MTG Stocks]]&gt;0</f>
        <v/>
      </c>
      <c r="BX113" s="10" t="n"/>
      <c r="BY113" s="10" t="n"/>
      <c r="BZ113" s="10">
        <f>tbl_MTG_Set[[#This Row],[Collector Booster Sell Price CardMarket]]*tbl_MTG_Set[[#This Row],[Collector Booster Expected Market Value BotBox]]/tbl_MTG_Set[[#This Row],[Collector Booster Sealed Market Value BotBox]]</f>
        <v/>
      </c>
      <c r="CA1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3" s="10">
        <f>tbl_MTG_Set[[#This Row],[Collector Singles CardMarket Profit BotBox]]/tbl_MTG_Set[[#This Row],[Collector Booster Cost]]</f>
        <v/>
      </c>
      <c r="CC113" s="10">
        <f>tbl_MTG_Set[[#This Row],[Collector Singles CardMarket Profit BotBox]]&gt;0</f>
        <v/>
      </c>
      <c r="CD1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4" hidden="1" s="6">
      <c r="A114" t="n">
        <v>126</v>
      </c>
      <c r="B114" t="inlineStr">
        <is>
          <t>Murders at Karlov Manor Tokens TMKM</t>
        </is>
      </c>
      <c r="C114" t="n">
        <v>22</v>
      </c>
      <c r="D114" s="3" t="n">
        <v>45331</v>
      </c>
      <c r="E114" t="inlineStr">
        <is>
          <t>Standard Expansion</t>
        </is>
      </c>
      <c r="F114" t="inlineStr">
        <is>
          <t>en es fr de it pt ja ko ru 汉语 漢語</t>
        </is>
      </c>
      <c r="G114" t="n">
        <v>198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1">
        <f>tbl_MTG_Set[[#This Row],[Play Booster Sell Price CardMarket]]*tbl_MTG_Set[[#This Row],[Play Booster Expected Market Value MTG Stocks]]/tbl_MTG_Set[[#This Row],[Play Booster Sealed Market Value MTG Stocks]]</f>
        <v/>
      </c>
      <c r="BG1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4" s="11">
        <f>tbl_MTG_Set[[#This Row],[Play Singles CardMarket Profit MTG Stocks]]/tbl_MTG_Set[[#This Row],[Play Booster Cost]]</f>
        <v/>
      </c>
      <c r="BI114" s="11">
        <f>tbl_MTG_Set[[#This Row],[Play Singles CardMarket Profit MTG Stocks]]&gt;0</f>
        <v/>
      </c>
      <c r="BM114" s="10">
        <f>tbl_MTG_Set[[#This Row],[Play Booster Sell Price CardMarket]]*tbl_MTG_Set[[#This Row],[Play Booster Expected Market Value BotBox]]/tbl_MTG_Set[[#This Row],[Play Booster Sealed Market Value BotBox]]</f>
        <v/>
      </c>
      <c r="BN1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4" s="10">
        <f>tbl_MTG_Set[[#This Row],[Play Singles CardMarket Profit BotBox]]/tbl_MTG_Set[[#This Row],[Play Booster Cost]]</f>
        <v/>
      </c>
      <c r="BP114" s="10">
        <f>tbl_MTG_Set[[#This Row],[Play Singles CardMarket Profit BotBox]]&gt;0</f>
        <v/>
      </c>
      <c r="BQ114" s="10" t="n"/>
      <c r="BR114" s="10" t="n"/>
      <c r="BS114" s="10" t="n"/>
      <c r="BT1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4" s="19">
        <f>tbl_MTG_Set[[#This Row],[Collector Singles CardMarket Profit MTG Stocks]]/tbl_MTG_Set[[#This Row],[Collector Booster Cost]]</f>
        <v/>
      </c>
      <c r="BW114" s="10">
        <f>tbl_MTG_Set[[#This Row],[Collector Singles CardMarket Profit MTG Stocks]]&gt;0</f>
        <v/>
      </c>
      <c r="BX114" s="10" t="n"/>
      <c r="BY114" s="10" t="n"/>
      <c r="BZ114" s="10">
        <f>tbl_MTG_Set[[#This Row],[Collector Booster Sell Price CardMarket]]*tbl_MTG_Set[[#This Row],[Collector Booster Expected Market Value BotBox]]/tbl_MTG_Set[[#This Row],[Collector Booster Sealed Market Value BotBox]]</f>
        <v/>
      </c>
      <c r="CA1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4" s="10">
        <f>tbl_MTG_Set[[#This Row],[Collector Singles CardMarket Profit BotBox]]/tbl_MTG_Set[[#This Row],[Collector Booster Cost]]</f>
        <v/>
      </c>
      <c r="CC114" s="10">
        <f>tbl_MTG_Set[[#This Row],[Collector Singles CardMarket Profit BotBox]]&gt;0</f>
        <v/>
      </c>
      <c r="CD1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5" hidden="1" s="6">
      <c r="A115" t="n">
        <v>127</v>
      </c>
      <c r="B115" t="inlineStr">
        <is>
          <t>Alchemy: Murders at Karlov Manor YMKM</t>
        </is>
      </c>
      <c r="C115" t="n">
        <v>30</v>
      </c>
      <c r="D115" s="3" t="n">
        <v>45356</v>
      </c>
      <c r="E115" t="inlineStr">
        <is>
          <t>Standard Expansion</t>
        </is>
      </c>
      <c r="F115" t="inlineStr">
        <is>
          <t>en es fr de it pt ja ko ru 汉语 漢語</t>
        </is>
      </c>
      <c r="G115" t="n">
        <v>200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1">
        <f>tbl_MTG_Set[[#This Row],[Play Booster Sell Price CardMarket]]*tbl_MTG_Set[[#This Row],[Play Booster Expected Market Value MTG Stocks]]/tbl_MTG_Set[[#This Row],[Play Booster Sealed Market Value MTG Stocks]]</f>
        <v/>
      </c>
      <c r="BG1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5" s="11">
        <f>tbl_MTG_Set[[#This Row],[Play Singles CardMarket Profit MTG Stocks]]/tbl_MTG_Set[[#This Row],[Play Booster Cost]]</f>
        <v/>
      </c>
      <c r="BI115" s="11">
        <f>tbl_MTG_Set[[#This Row],[Play Singles CardMarket Profit MTG Stocks]]&gt;0</f>
        <v/>
      </c>
      <c r="BM115" s="10">
        <f>tbl_MTG_Set[[#This Row],[Play Booster Sell Price CardMarket]]*tbl_MTG_Set[[#This Row],[Play Booster Expected Market Value BotBox]]/tbl_MTG_Set[[#This Row],[Play Booster Sealed Market Value BotBox]]</f>
        <v/>
      </c>
      <c r="BN1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5" s="10">
        <f>tbl_MTG_Set[[#This Row],[Play Singles CardMarket Profit BotBox]]/tbl_MTG_Set[[#This Row],[Play Booster Cost]]</f>
        <v/>
      </c>
      <c r="BP115" s="10">
        <f>tbl_MTG_Set[[#This Row],[Play Singles CardMarket Profit BotBox]]&gt;0</f>
        <v/>
      </c>
      <c r="BQ115" s="10" t="n"/>
      <c r="BR115" s="10" t="n"/>
      <c r="BS115" s="10" t="n"/>
      <c r="BT1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5" s="19">
        <f>tbl_MTG_Set[[#This Row],[Collector Singles CardMarket Profit MTG Stocks]]/tbl_MTG_Set[[#This Row],[Collector Booster Cost]]</f>
        <v/>
      </c>
      <c r="BW115" s="10">
        <f>tbl_MTG_Set[[#This Row],[Collector Singles CardMarket Profit MTG Stocks]]&gt;0</f>
        <v/>
      </c>
      <c r="BX115" s="10" t="n"/>
      <c r="BY115" s="10" t="n"/>
      <c r="BZ115" s="10">
        <f>tbl_MTG_Set[[#This Row],[Collector Booster Sell Price CardMarket]]*tbl_MTG_Set[[#This Row],[Collector Booster Expected Market Value BotBox]]/tbl_MTG_Set[[#This Row],[Collector Booster Sealed Market Value BotBox]]</f>
        <v/>
      </c>
      <c r="CA1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5" s="10">
        <f>tbl_MTG_Set[[#This Row],[Collector Singles CardMarket Profit BotBox]]/tbl_MTG_Set[[#This Row],[Collector Booster Cost]]</f>
        <v/>
      </c>
      <c r="CC115" s="10">
        <f>tbl_MTG_Set[[#This Row],[Collector Singles CardMarket Profit BotBox]]&gt;0</f>
        <v/>
      </c>
      <c r="CD1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6" hidden="1" s="6">
      <c r="A116" t="n">
        <v>128</v>
      </c>
      <c r="B116" t="inlineStr">
        <is>
          <t>Ravnica: Clue Edition CLU</t>
        </is>
      </c>
      <c r="C116" t="n">
        <v>284</v>
      </c>
      <c r="D116" s="3" t="n">
        <v>45345</v>
      </c>
      <c r="E116" t="inlineStr">
        <is>
          <t>Micro-sets</t>
        </is>
      </c>
      <c r="F116" t="inlineStr">
        <is>
          <t>en es fr de it pt ja ko ru 汉语 漢語</t>
        </is>
      </c>
      <c r="G116" t="n">
        <v>202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1">
        <f>tbl_MTG_Set[[#This Row],[Play Booster Sell Price CardMarket]]*tbl_MTG_Set[[#This Row],[Play Booster Expected Market Value MTG Stocks]]/tbl_MTG_Set[[#This Row],[Play Booster Sealed Market Value MTG Stocks]]</f>
        <v/>
      </c>
      <c r="BG1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6" s="11">
        <f>tbl_MTG_Set[[#This Row],[Play Singles CardMarket Profit MTG Stocks]]/tbl_MTG_Set[[#This Row],[Play Booster Cost]]</f>
        <v/>
      </c>
      <c r="BI116" s="11">
        <f>tbl_MTG_Set[[#This Row],[Play Singles CardMarket Profit MTG Stocks]]&gt;0</f>
        <v/>
      </c>
      <c r="BM116" s="10">
        <f>tbl_MTG_Set[[#This Row],[Play Booster Sell Price CardMarket]]*tbl_MTG_Set[[#This Row],[Play Booster Expected Market Value BotBox]]/tbl_MTG_Set[[#This Row],[Play Booster Sealed Market Value BotBox]]</f>
        <v/>
      </c>
      <c r="BN1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6" s="10">
        <f>tbl_MTG_Set[[#This Row],[Play Singles CardMarket Profit BotBox]]/tbl_MTG_Set[[#This Row],[Play Booster Cost]]</f>
        <v/>
      </c>
      <c r="BP116" s="10">
        <f>tbl_MTG_Set[[#This Row],[Play Singles CardMarket Profit BotBox]]&gt;0</f>
        <v/>
      </c>
      <c r="BQ116" s="10" t="n"/>
      <c r="BR116" s="10" t="n"/>
      <c r="BS116" s="10" t="n"/>
      <c r="BT1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6" s="19">
        <f>tbl_MTG_Set[[#This Row],[Collector Singles CardMarket Profit MTG Stocks]]/tbl_MTG_Set[[#This Row],[Collector Booster Cost]]</f>
        <v/>
      </c>
      <c r="BW116" s="10">
        <f>tbl_MTG_Set[[#This Row],[Collector Singles CardMarket Profit MTG Stocks]]&gt;0</f>
        <v/>
      </c>
      <c r="BX116" s="10" t="n"/>
      <c r="BY116" s="10" t="n"/>
      <c r="BZ116" s="10">
        <f>tbl_MTG_Set[[#This Row],[Collector Booster Sell Price CardMarket]]*tbl_MTG_Set[[#This Row],[Collector Booster Expected Market Value BotBox]]/tbl_MTG_Set[[#This Row],[Collector Booster Sealed Market Value BotBox]]</f>
        <v/>
      </c>
      <c r="CA1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6" s="10">
        <f>tbl_MTG_Set[[#This Row],[Collector Singles CardMarket Profit BotBox]]/tbl_MTG_Set[[#This Row],[Collector Booster Cost]]</f>
        <v/>
      </c>
      <c r="CC116" s="10">
        <f>tbl_MTG_Set[[#This Row],[Collector Singles CardMarket Profit BotBox]]&gt;0</f>
        <v/>
      </c>
      <c r="CD1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7" hidden="1" s="6">
      <c r="A117" t="n">
        <v>129</v>
      </c>
      <c r="B117" t="inlineStr">
        <is>
          <t>Ravnica: Clue Edition Front Cards FCLU</t>
        </is>
      </c>
      <c r="C117" t="n">
        <v>10</v>
      </c>
      <c r="D117" s="3" t="n">
        <v>45345</v>
      </c>
      <c r="E117" t="inlineStr">
        <is>
          <t>Micro-sets</t>
        </is>
      </c>
      <c r="F117" t="inlineStr">
        <is>
          <t>en es fr de it pt ja ko ru 汉语 漢語</t>
        </is>
      </c>
      <c r="G117" t="n">
        <v>204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1">
        <f>tbl_MTG_Set[[#This Row],[Play Booster Sell Price CardMarket]]*tbl_MTG_Set[[#This Row],[Play Booster Expected Market Value MTG Stocks]]/tbl_MTG_Set[[#This Row],[Play Booster Sealed Market Value MTG Stocks]]</f>
        <v/>
      </c>
      <c r="BG1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7" s="11">
        <f>tbl_MTG_Set[[#This Row],[Play Singles CardMarket Profit MTG Stocks]]/tbl_MTG_Set[[#This Row],[Play Booster Cost]]</f>
        <v/>
      </c>
      <c r="BI117" s="11">
        <f>tbl_MTG_Set[[#This Row],[Play Singles CardMarket Profit MTG Stocks]]&gt;0</f>
        <v/>
      </c>
      <c r="BM117" s="10">
        <f>tbl_MTG_Set[[#This Row],[Play Booster Sell Price CardMarket]]*tbl_MTG_Set[[#This Row],[Play Booster Expected Market Value BotBox]]/tbl_MTG_Set[[#This Row],[Play Booster Sealed Market Value BotBox]]</f>
        <v/>
      </c>
      <c r="BN1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7" s="10">
        <f>tbl_MTG_Set[[#This Row],[Play Singles CardMarket Profit BotBox]]/tbl_MTG_Set[[#This Row],[Play Booster Cost]]</f>
        <v/>
      </c>
      <c r="BP117" s="10">
        <f>tbl_MTG_Set[[#This Row],[Play Singles CardMarket Profit BotBox]]&gt;0</f>
        <v/>
      </c>
      <c r="BQ117" s="10" t="n"/>
      <c r="BR117" s="10" t="n"/>
      <c r="BS117" s="10" t="n"/>
      <c r="BT1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7" s="19">
        <f>tbl_MTG_Set[[#This Row],[Collector Singles CardMarket Profit MTG Stocks]]/tbl_MTG_Set[[#This Row],[Collector Booster Cost]]</f>
        <v/>
      </c>
      <c r="BW117" s="10">
        <f>tbl_MTG_Set[[#This Row],[Collector Singles CardMarket Profit MTG Stocks]]&gt;0</f>
        <v/>
      </c>
      <c r="BX117" s="10" t="n"/>
      <c r="BY117" s="10" t="n"/>
      <c r="BZ117" s="10">
        <f>tbl_MTG_Set[[#This Row],[Collector Booster Sell Price CardMarket]]*tbl_MTG_Set[[#This Row],[Collector Booster Expected Market Value BotBox]]/tbl_MTG_Set[[#This Row],[Collector Booster Sealed Market Value BotBox]]</f>
        <v/>
      </c>
      <c r="CA1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7" s="10">
        <f>tbl_MTG_Set[[#This Row],[Collector Singles CardMarket Profit BotBox]]/tbl_MTG_Set[[#This Row],[Collector Booster Cost]]</f>
        <v/>
      </c>
      <c r="CC117" s="10">
        <f>tbl_MTG_Set[[#This Row],[Collector Singles CardMarket Profit BotBox]]&gt;0</f>
        <v/>
      </c>
      <c r="CD1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8" hidden="1" s="6">
      <c r="A118" t="n">
        <v>130</v>
      </c>
      <c r="B118" t="inlineStr">
        <is>
          <t>MKM Standard Showdown PSS4</t>
        </is>
      </c>
      <c r="C118" t="n">
        <v>5</v>
      </c>
      <c r="D118" s="3" t="n">
        <v>45332</v>
      </c>
      <c r="E118" t="inlineStr">
        <is>
          <t>Standard Expansion</t>
        </is>
      </c>
      <c r="F118" t="inlineStr">
        <is>
          <t>en es fr de it pt ja ko ru 汉语 漢語</t>
        </is>
      </c>
      <c r="G118" t="n">
        <v>206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1">
        <f>tbl_MTG_Set[[#This Row],[Play Booster Sell Price CardMarket]]*tbl_MTG_Set[[#This Row],[Play Booster Expected Market Value MTG Stocks]]/tbl_MTG_Set[[#This Row],[Play Booster Sealed Market Value MTG Stocks]]</f>
        <v/>
      </c>
      <c r="BG1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8" s="11">
        <f>tbl_MTG_Set[[#This Row],[Play Singles CardMarket Profit MTG Stocks]]/tbl_MTG_Set[[#This Row],[Play Booster Cost]]</f>
        <v/>
      </c>
      <c r="BI118" s="11">
        <f>tbl_MTG_Set[[#This Row],[Play Singles CardMarket Profit MTG Stocks]]&gt;0</f>
        <v/>
      </c>
      <c r="BM118" s="10">
        <f>tbl_MTG_Set[[#This Row],[Play Booster Sell Price CardMarket]]*tbl_MTG_Set[[#This Row],[Play Booster Expected Market Value BotBox]]/tbl_MTG_Set[[#This Row],[Play Booster Sealed Market Value BotBox]]</f>
        <v/>
      </c>
      <c r="BN1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8" s="10">
        <f>tbl_MTG_Set[[#This Row],[Play Singles CardMarket Profit BotBox]]/tbl_MTG_Set[[#This Row],[Play Booster Cost]]</f>
        <v/>
      </c>
      <c r="BP118" s="10">
        <f>tbl_MTG_Set[[#This Row],[Play Singles CardMarket Profit BotBox]]&gt;0</f>
        <v/>
      </c>
      <c r="BQ118" s="10" t="n"/>
      <c r="BR118" s="10" t="n"/>
      <c r="BS118" s="10" t="n"/>
      <c r="BT1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8" s="19">
        <f>tbl_MTG_Set[[#This Row],[Collector Singles CardMarket Profit MTG Stocks]]/tbl_MTG_Set[[#This Row],[Collector Booster Cost]]</f>
        <v/>
      </c>
      <c r="BW118" s="10">
        <f>tbl_MTG_Set[[#This Row],[Collector Singles CardMarket Profit MTG Stocks]]&gt;0</f>
        <v/>
      </c>
      <c r="BX118" s="10" t="n"/>
      <c r="BY118" s="10" t="n"/>
      <c r="BZ118" s="10">
        <f>tbl_MTG_Set[[#This Row],[Collector Booster Sell Price CardMarket]]*tbl_MTG_Set[[#This Row],[Collector Booster Expected Market Value BotBox]]/tbl_MTG_Set[[#This Row],[Collector Booster Sealed Market Value BotBox]]</f>
        <v/>
      </c>
      <c r="CA1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8" s="10">
        <f>tbl_MTG_Set[[#This Row],[Collector Singles CardMarket Profit BotBox]]/tbl_MTG_Set[[#This Row],[Collector Booster Cost]]</f>
        <v/>
      </c>
      <c r="CC118" s="10">
        <f>tbl_MTG_Set[[#This Row],[Collector Singles CardMarket Profit BotBox]]&gt;0</f>
        <v/>
      </c>
      <c r="CD1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9" hidden="1" s="6">
      <c r="A119" t="n">
        <v>131</v>
      </c>
      <c r="B119" t="inlineStr">
        <is>
          <t>Murders at Karlov Manor Art Series AMKM</t>
        </is>
      </c>
      <c r="C119" t="n">
        <v>49</v>
      </c>
      <c r="D119" s="3" t="n">
        <v>45331</v>
      </c>
      <c r="E119" t="inlineStr">
        <is>
          <t>Standard Expansion</t>
        </is>
      </c>
      <c r="F119" t="inlineStr">
        <is>
          <t>en es fr de it pt ja ko ru 汉语 漢語</t>
        </is>
      </c>
      <c r="G119" t="n">
        <v>208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1">
        <f>tbl_MTG_Set[[#This Row],[Play Booster Sell Price CardMarket]]*tbl_MTG_Set[[#This Row],[Play Booster Expected Market Value MTG Stocks]]/tbl_MTG_Set[[#This Row],[Play Booster Sealed Market Value MTG Stocks]]</f>
        <v/>
      </c>
      <c r="BG1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9" s="11">
        <f>tbl_MTG_Set[[#This Row],[Play Singles CardMarket Profit MTG Stocks]]/tbl_MTG_Set[[#This Row],[Play Booster Cost]]</f>
        <v/>
      </c>
      <c r="BI119" s="11">
        <f>tbl_MTG_Set[[#This Row],[Play Singles CardMarket Profit MTG Stocks]]&gt;0</f>
        <v/>
      </c>
      <c r="BM119" s="10">
        <f>tbl_MTG_Set[[#This Row],[Play Booster Sell Price CardMarket]]*tbl_MTG_Set[[#This Row],[Play Booster Expected Market Value BotBox]]/tbl_MTG_Set[[#This Row],[Play Booster Sealed Market Value BotBox]]</f>
        <v/>
      </c>
      <c r="BN1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9" s="10">
        <f>tbl_MTG_Set[[#This Row],[Play Singles CardMarket Profit BotBox]]/tbl_MTG_Set[[#This Row],[Play Booster Cost]]</f>
        <v/>
      </c>
      <c r="BP119" s="10">
        <f>tbl_MTG_Set[[#This Row],[Play Singles CardMarket Profit BotBox]]&gt;0</f>
        <v/>
      </c>
      <c r="BQ119" s="10" t="n"/>
      <c r="BR119" s="10" t="n"/>
      <c r="BS119" s="10" t="n"/>
      <c r="BT1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9" s="19">
        <f>tbl_MTG_Set[[#This Row],[Collector Singles CardMarket Profit MTG Stocks]]/tbl_MTG_Set[[#This Row],[Collector Booster Cost]]</f>
        <v/>
      </c>
      <c r="BW119" s="10">
        <f>tbl_MTG_Set[[#This Row],[Collector Singles CardMarket Profit MTG Stocks]]&gt;0</f>
        <v/>
      </c>
      <c r="BX119" s="10" t="n"/>
      <c r="BY119" s="10" t="n"/>
      <c r="BZ119" s="10">
        <f>tbl_MTG_Set[[#This Row],[Collector Booster Sell Price CardMarket]]*tbl_MTG_Set[[#This Row],[Collector Booster Expected Market Value BotBox]]/tbl_MTG_Set[[#This Row],[Collector Booster Sealed Market Value BotBox]]</f>
        <v/>
      </c>
      <c r="CA1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9" s="10">
        <f>tbl_MTG_Set[[#This Row],[Collector Singles CardMarket Profit BotBox]]/tbl_MTG_Set[[#This Row],[Collector Booster Cost]]</f>
        <v/>
      </c>
      <c r="CC119" s="10">
        <f>tbl_MTG_Set[[#This Row],[Collector Singles CardMarket Profit BotBox]]&gt;0</f>
        <v/>
      </c>
      <c r="CD1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0" hidden="1" s="6">
      <c r="A120" t="n">
        <v>132</v>
      </c>
      <c r="B120" t="inlineStr">
        <is>
          <t>MKM Japanese Promo Tokens WMKM</t>
        </is>
      </c>
      <c r="C120" t="n">
        <v>4</v>
      </c>
      <c r="D120" s="3" t="n">
        <v>45331</v>
      </c>
      <c r="E120" t="inlineStr">
        <is>
          <t>Standard Expansion</t>
        </is>
      </c>
      <c r="F120" t="inlineStr">
        <is>
          <t>en es fr de it pt ja ko ru 汉语 漢語</t>
        </is>
      </c>
      <c r="G120" t="n">
        <v>210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1">
        <f>tbl_MTG_Set[[#This Row],[Play Booster Sell Price CardMarket]]*tbl_MTG_Set[[#This Row],[Play Booster Expected Market Value MTG Stocks]]/tbl_MTG_Set[[#This Row],[Play Booster Sealed Market Value MTG Stocks]]</f>
        <v/>
      </c>
      <c r="BG1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0" s="11">
        <f>tbl_MTG_Set[[#This Row],[Play Singles CardMarket Profit MTG Stocks]]/tbl_MTG_Set[[#This Row],[Play Booster Cost]]</f>
        <v/>
      </c>
      <c r="BI120" s="11">
        <f>tbl_MTG_Set[[#This Row],[Play Singles CardMarket Profit MTG Stocks]]&gt;0</f>
        <v/>
      </c>
      <c r="BM120" s="10">
        <f>tbl_MTG_Set[[#This Row],[Play Booster Sell Price CardMarket]]*tbl_MTG_Set[[#This Row],[Play Booster Expected Market Value BotBox]]/tbl_MTG_Set[[#This Row],[Play Booster Sealed Market Value BotBox]]</f>
        <v/>
      </c>
      <c r="BN1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0" s="10">
        <f>tbl_MTG_Set[[#This Row],[Play Singles CardMarket Profit BotBox]]/tbl_MTG_Set[[#This Row],[Play Booster Cost]]</f>
        <v/>
      </c>
      <c r="BP120" s="10">
        <f>tbl_MTG_Set[[#This Row],[Play Singles CardMarket Profit BotBox]]&gt;0</f>
        <v/>
      </c>
      <c r="BQ120" s="10" t="n"/>
      <c r="BR120" s="10" t="n"/>
      <c r="BS120" s="10" t="n"/>
      <c r="BT1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0" s="19">
        <f>tbl_MTG_Set[[#This Row],[Collector Singles CardMarket Profit MTG Stocks]]/tbl_MTG_Set[[#This Row],[Collector Booster Cost]]</f>
        <v/>
      </c>
      <c r="BW120" s="10">
        <f>tbl_MTG_Set[[#This Row],[Collector Singles CardMarket Profit MTG Stocks]]&gt;0</f>
        <v/>
      </c>
      <c r="BX120" s="10" t="n"/>
      <c r="BY120" s="10" t="n"/>
      <c r="BZ120" s="10">
        <f>tbl_MTG_Set[[#This Row],[Collector Booster Sell Price CardMarket]]*tbl_MTG_Set[[#This Row],[Collector Booster Expected Market Value BotBox]]/tbl_MTG_Set[[#This Row],[Collector Booster Sealed Market Value BotBox]]</f>
        <v/>
      </c>
      <c r="CA1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0" s="10">
        <f>tbl_MTG_Set[[#This Row],[Collector Singles CardMarket Profit BotBox]]/tbl_MTG_Set[[#This Row],[Collector Booster Cost]]</f>
        <v/>
      </c>
      <c r="CC120" s="10">
        <f>tbl_MTG_Set[[#This Row],[Collector Singles CardMarket Profit BotBox]]&gt;0</f>
        <v/>
      </c>
      <c r="CD1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1" hidden="1" s="6">
      <c r="A121" t="n">
        <v>133</v>
      </c>
      <c r="B121" t="inlineStr">
        <is>
          <t>Murders at Karlov Manor Commander MKC</t>
        </is>
      </c>
      <c r="C121" t="n">
        <v>358</v>
      </c>
      <c r="D121" s="3" t="n">
        <v>45331</v>
      </c>
      <c r="E121" t="inlineStr">
        <is>
          <t>Commander</t>
        </is>
      </c>
      <c r="F121" t="inlineStr">
        <is>
          <t>en es fr de it pt ja ko ru 汉语 漢語</t>
        </is>
      </c>
      <c r="G121" t="n">
        <v>212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1">
        <f>tbl_MTG_Set[[#This Row],[Play Booster Sell Price CardMarket]]*tbl_MTG_Set[[#This Row],[Play Booster Expected Market Value MTG Stocks]]/tbl_MTG_Set[[#This Row],[Play Booster Sealed Market Value MTG Stocks]]</f>
        <v/>
      </c>
      <c r="BG1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1" s="11">
        <f>tbl_MTG_Set[[#This Row],[Play Singles CardMarket Profit MTG Stocks]]/tbl_MTG_Set[[#This Row],[Play Booster Cost]]</f>
        <v/>
      </c>
      <c r="BI121" s="11">
        <f>tbl_MTG_Set[[#This Row],[Play Singles CardMarket Profit MTG Stocks]]&gt;0</f>
        <v/>
      </c>
      <c r="BM121" s="10">
        <f>tbl_MTG_Set[[#This Row],[Play Booster Sell Price CardMarket]]*tbl_MTG_Set[[#This Row],[Play Booster Expected Market Value BotBox]]/tbl_MTG_Set[[#This Row],[Play Booster Sealed Market Value BotBox]]</f>
        <v/>
      </c>
      <c r="BN1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1" s="10">
        <f>tbl_MTG_Set[[#This Row],[Play Singles CardMarket Profit BotBox]]/tbl_MTG_Set[[#This Row],[Play Booster Cost]]</f>
        <v/>
      </c>
      <c r="BP121" s="10">
        <f>tbl_MTG_Set[[#This Row],[Play Singles CardMarket Profit BotBox]]&gt;0</f>
        <v/>
      </c>
      <c r="BQ121" s="10" t="n"/>
      <c r="BR121" s="10" t="n"/>
      <c r="BS121" s="10" t="n"/>
      <c r="BT1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1" s="19">
        <f>tbl_MTG_Set[[#This Row],[Collector Singles CardMarket Profit MTG Stocks]]/tbl_MTG_Set[[#This Row],[Collector Booster Cost]]</f>
        <v/>
      </c>
      <c r="BW121" s="10">
        <f>tbl_MTG_Set[[#This Row],[Collector Singles CardMarket Profit MTG Stocks]]&gt;0</f>
        <v/>
      </c>
      <c r="BX121" s="10" t="n"/>
      <c r="BY121" s="10" t="n"/>
      <c r="BZ121" s="10">
        <f>tbl_MTG_Set[[#This Row],[Collector Booster Sell Price CardMarket]]*tbl_MTG_Set[[#This Row],[Collector Booster Expected Market Value BotBox]]/tbl_MTG_Set[[#This Row],[Collector Booster Sealed Market Value BotBox]]</f>
        <v/>
      </c>
      <c r="CA1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1" s="10">
        <f>tbl_MTG_Set[[#This Row],[Collector Singles CardMarket Profit BotBox]]/tbl_MTG_Set[[#This Row],[Collector Booster Cost]]</f>
        <v/>
      </c>
      <c r="CC121" s="10">
        <f>tbl_MTG_Set[[#This Row],[Collector Singles CardMarket Profit BotBox]]&gt;0</f>
        <v/>
      </c>
      <c r="CD1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2" hidden="1" s="6">
      <c r="A122" t="n">
        <v>134</v>
      </c>
      <c r="B122" t="inlineStr">
        <is>
          <t>Murders at Karlov Manor Commander Tokens TMKC</t>
        </is>
      </c>
      <c r="C122" t="n">
        <v>31</v>
      </c>
      <c r="D122" s="3" t="n">
        <v>45331</v>
      </c>
      <c r="E122" t="inlineStr">
        <is>
          <t>Commander</t>
        </is>
      </c>
      <c r="F122" t="inlineStr">
        <is>
          <t>en es fr de it pt ja ko ru 汉语 漢語</t>
        </is>
      </c>
      <c r="G122" t="n">
        <v>214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1">
        <f>tbl_MTG_Set[[#This Row],[Play Booster Sell Price CardMarket]]*tbl_MTG_Set[[#This Row],[Play Booster Expected Market Value MTG Stocks]]/tbl_MTG_Set[[#This Row],[Play Booster Sealed Market Value MTG Stocks]]</f>
        <v/>
      </c>
      <c r="BG1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2" s="11">
        <f>tbl_MTG_Set[[#This Row],[Play Singles CardMarket Profit MTG Stocks]]/tbl_MTG_Set[[#This Row],[Play Booster Cost]]</f>
        <v/>
      </c>
      <c r="BI122" s="11">
        <f>tbl_MTG_Set[[#This Row],[Play Singles CardMarket Profit MTG Stocks]]&gt;0</f>
        <v/>
      </c>
      <c r="BM122" s="10">
        <f>tbl_MTG_Set[[#This Row],[Play Booster Sell Price CardMarket]]*tbl_MTG_Set[[#This Row],[Play Booster Expected Market Value BotBox]]/tbl_MTG_Set[[#This Row],[Play Booster Sealed Market Value BotBox]]</f>
        <v/>
      </c>
      <c r="BN1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2" s="10">
        <f>tbl_MTG_Set[[#This Row],[Play Singles CardMarket Profit BotBox]]/tbl_MTG_Set[[#This Row],[Play Booster Cost]]</f>
        <v/>
      </c>
      <c r="BP122" s="10">
        <f>tbl_MTG_Set[[#This Row],[Play Singles CardMarket Profit BotBox]]&gt;0</f>
        <v/>
      </c>
      <c r="BQ122" s="10" t="n"/>
      <c r="BR122" s="10" t="n"/>
      <c r="BS122" s="10" t="n"/>
      <c r="BT1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2" s="19">
        <f>tbl_MTG_Set[[#This Row],[Collector Singles CardMarket Profit MTG Stocks]]/tbl_MTG_Set[[#This Row],[Collector Booster Cost]]</f>
        <v/>
      </c>
      <c r="BW122" s="10">
        <f>tbl_MTG_Set[[#This Row],[Collector Singles CardMarket Profit MTG Stocks]]&gt;0</f>
        <v/>
      </c>
      <c r="BX122" s="10" t="n"/>
      <c r="BY122" s="10" t="n"/>
      <c r="BZ122" s="10">
        <f>tbl_MTG_Set[[#This Row],[Collector Booster Sell Price CardMarket]]*tbl_MTG_Set[[#This Row],[Collector Booster Expected Market Value BotBox]]/tbl_MTG_Set[[#This Row],[Collector Booster Sealed Market Value BotBox]]</f>
        <v/>
      </c>
      <c r="CA1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2" s="10">
        <f>tbl_MTG_Set[[#This Row],[Collector Singles CardMarket Profit BotBox]]/tbl_MTG_Set[[#This Row],[Collector Booster Cost]]</f>
        <v/>
      </c>
      <c r="CC122" s="10">
        <f>tbl_MTG_Set[[#This Row],[Collector Singles CardMarket Profit BotBox]]&gt;0</f>
        <v/>
      </c>
      <c r="CD1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3" hidden="1" s="6">
      <c r="A123" t="n">
        <v>135</v>
      </c>
      <c r="B123" t="inlineStr">
        <is>
          <t>Year of the Dragon 2024 PL24</t>
        </is>
      </c>
      <c r="C123" t="n">
        <v>7</v>
      </c>
      <c r="D123" s="3" t="n">
        <v>45330</v>
      </c>
      <c r="F123" t="inlineStr">
        <is>
          <t>en es fr de it pt ja ko ru 汉语 漢語</t>
        </is>
      </c>
      <c r="G123" t="n">
        <v>216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1">
        <f>tbl_MTG_Set[[#This Row],[Play Booster Sell Price CardMarket]]*tbl_MTG_Set[[#This Row],[Play Booster Expected Market Value MTG Stocks]]/tbl_MTG_Set[[#This Row],[Play Booster Sealed Market Value MTG Stocks]]</f>
        <v/>
      </c>
      <c r="BG1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3" s="11">
        <f>tbl_MTG_Set[[#This Row],[Play Singles CardMarket Profit MTG Stocks]]/tbl_MTG_Set[[#This Row],[Play Booster Cost]]</f>
        <v/>
      </c>
      <c r="BI123" s="11">
        <f>tbl_MTG_Set[[#This Row],[Play Singles CardMarket Profit MTG Stocks]]&gt;0</f>
        <v/>
      </c>
      <c r="BM123" s="10">
        <f>tbl_MTG_Set[[#This Row],[Play Booster Sell Price CardMarket]]*tbl_MTG_Set[[#This Row],[Play Booster Expected Market Value BotBox]]/tbl_MTG_Set[[#This Row],[Play Booster Sealed Market Value BotBox]]</f>
        <v/>
      </c>
      <c r="BN1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3" s="10">
        <f>tbl_MTG_Set[[#This Row],[Play Singles CardMarket Profit BotBox]]/tbl_MTG_Set[[#This Row],[Play Booster Cost]]</f>
        <v/>
      </c>
      <c r="BP123" s="10">
        <f>tbl_MTG_Set[[#This Row],[Play Singles CardMarket Profit BotBox]]&gt;0</f>
        <v/>
      </c>
      <c r="BQ123" s="10" t="n"/>
      <c r="BR123" s="10" t="n"/>
      <c r="BS123" s="10" t="n"/>
      <c r="BT1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3" s="19">
        <f>tbl_MTG_Set[[#This Row],[Collector Singles CardMarket Profit MTG Stocks]]/tbl_MTG_Set[[#This Row],[Collector Booster Cost]]</f>
        <v/>
      </c>
      <c r="BW123" s="10">
        <f>tbl_MTG_Set[[#This Row],[Collector Singles CardMarket Profit MTG Stocks]]&gt;0</f>
        <v/>
      </c>
      <c r="BX123" s="10" t="n"/>
      <c r="BY123" s="10" t="n"/>
      <c r="BZ123" s="10">
        <f>tbl_MTG_Set[[#This Row],[Collector Booster Sell Price CardMarket]]*tbl_MTG_Set[[#This Row],[Collector Booster Expected Market Value BotBox]]/tbl_MTG_Set[[#This Row],[Collector Booster Sealed Market Value BotBox]]</f>
        <v/>
      </c>
      <c r="CA1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3" s="10">
        <f>tbl_MTG_Set[[#This Row],[Collector Singles CardMarket Profit BotBox]]/tbl_MTG_Set[[#This Row],[Collector Booster Cost]]</f>
        <v/>
      </c>
      <c r="CC123" s="10">
        <f>tbl_MTG_Set[[#This Row],[Collector Singles CardMarket Profit BotBox]]&gt;0</f>
        <v/>
      </c>
      <c r="CD1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4" hidden="1" s="6">
      <c r="A124" t="n">
        <v>137</v>
      </c>
      <c r="B124" t="inlineStr">
        <is>
          <t>Ravnica Remastered Tokens TRVR</t>
        </is>
      </c>
      <c r="C124" t="n">
        <v>20</v>
      </c>
      <c r="D124" s="3" t="n">
        <v>45303</v>
      </c>
      <c r="E124" t="inlineStr">
        <is>
          <t>Remastered</t>
        </is>
      </c>
      <c r="F124" t="inlineStr">
        <is>
          <t>en es fr de it pt ja ko ru 汉语 漢語</t>
        </is>
      </c>
      <c r="G124" t="n">
        <v>220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1">
        <f>tbl_MTG_Set[[#This Row],[Play Booster Sell Price CardMarket]]*tbl_MTG_Set[[#This Row],[Play Booster Expected Market Value MTG Stocks]]/tbl_MTG_Set[[#This Row],[Play Booster Sealed Market Value MTG Stocks]]</f>
        <v/>
      </c>
      <c r="BG1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4" s="11">
        <f>tbl_MTG_Set[[#This Row],[Play Singles CardMarket Profit MTG Stocks]]/tbl_MTG_Set[[#This Row],[Play Booster Cost]]</f>
        <v/>
      </c>
      <c r="BI124" s="11">
        <f>tbl_MTG_Set[[#This Row],[Play Singles CardMarket Profit MTG Stocks]]&gt;0</f>
        <v/>
      </c>
      <c r="BM124" s="10">
        <f>tbl_MTG_Set[[#This Row],[Play Booster Sell Price CardMarket]]*tbl_MTG_Set[[#This Row],[Play Booster Expected Market Value BotBox]]/tbl_MTG_Set[[#This Row],[Play Booster Sealed Market Value BotBox]]</f>
        <v/>
      </c>
      <c r="BN1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4" s="10">
        <f>tbl_MTG_Set[[#This Row],[Play Singles CardMarket Profit BotBox]]/tbl_MTG_Set[[#This Row],[Play Booster Cost]]</f>
        <v/>
      </c>
      <c r="BP124" s="10">
        <f>tbl_MTG_Set[[#This Row],[Play Singles CardMarket Profit BotBox]]&gt;0</f>
        <v/>
      </c>
      <c r="BQ124" s="10" t="n"/>
      <c r="BR124" s="10" t="n"/>
      <c r="BS124" s="10" t="n"/>
      <c r="BT1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4" s="19">
        <f>tbl_MTG_Set[[#This Row],[Collector Singles CardMarket Profit MTG Stocks]]/tbl_MTG_Set[[#This Row],[Collector Booster Cost]]</f>
        <v/>
      </c>
      <c r="BW124" s="10">
        <f>tbl_MTG_Set[[#This Row],[Collector Singles CardMarket Profit MTG Stocks]]&gt;0</f>
        <v/>
      </c>
      <c r="BX124" s="10" t="n"/>
      <c r="BY124" s="10" t="n"/>
      <c r="BZ124" s="10">
        <f>tbl_MTG_Set[[#This Row],[Collector Booster Sell Price CardMarket]]*tbl_MTG_Set[[#This Row],[Collector Booster Expected Market Value BotBox]]/tbl_MTG_Set[[#This Row],[Collector Booster Sealed Market Value BotBox]]</f>
        <v/>
      </c>
      <c r="CA1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4" s="10">
        <f>tbl_MTG_Set[[#This Row],[Collector Singles CardMarket Profit BotBox]]/tbl_MTG_Set[[#This Row],[Collector Booster Cost]]</f>
        <v/>
      </c>
      <c r="CC124" s="10">
        <f>tbl_MTG_Set[[#This Row],[Collector Singles CardMarket Profit BotBox]]&gt;0</f>
        <v/>
      </c>
      <c r="CD1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5" hidden="1" s="6">
      <c r="A125" t="n">
        <v>138</v>
      </c>
      <c r="B125" t="inlineStr">
        <is>
          <t>MagicFest 2024 PF24</t>
        </is>
      </c>
      <c r="C125" t="n">
        <v>2</v>
      </c>
      <c r="D125" s="3" t="n">
        <v>45292</v>
      </c>
      <c r="F125" t="inlineStr">
        <is>
          <t>en es fr de it pt ja ko ru 汉语 漢語</t>
        </is>
      </c>
      <c r="G125" t="n">
        <v>222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1">
        <f>tbl_MTG_Set[[#This Row],[Play Booster Sell Price CardMarket]]*tbl_MTG_Set[[#This Row],[Play Booster Expected Market Value MTG Stocks]]/tbl_MTG_Set[[#This Row],[Play Booster Sealed Market Value MTG Stocks]]</f>
        <v/>
      </c>
      <c r="BG1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5" s="11">
        <f>tbl_MTG_Set[[#This Row],[Play Singles CardMarket Profit MTG Stocks]]/tbl_MTG_Set[[#This Row],[Play Booster Cost]]</f>
        <v/>
      </c>
      <c r="BI125" s="11">
        <f>tbl_MTG_Set[[#This Row],[Play Singles CardMarket Profit MTG Stocks]]&gt;0</f>
        <v/>
      </c>
      <c r="BM125" s="10">
        <f>tbl_MTG_Set[[#This Row],[Play Booster Sell Price CardMarket]]*tbl_MTG_Set[[#This Row],[Play Booster Expected Market Value BotBox]]/tbl_MTG_Set[[#This Row],[Play Booster Sealed Market Value BotBox]]</f>
        <v/>
      </c>
      <c r="BN1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5" s="10">
        <f>tbl_MTG_Set[[#This Row],[Play Singles CardMarket Profit BotBox]]/tbl_MTG_Set[[#This Row],[Play Booster Cost]]</f>
        <v/>
      </c>
      <c r="BP125" s="10">
        <f>tbl_MTG_Set[[#This Row],[Play Singles CardMarket Profit BotBox]]&gt;0</f>
        <v/>
      </c>
      <c r="BQ125" s="10" t="n"/>
      <c r="BR125" s="10" t="n"/>
      <c r="BS125" s="10" t="n"/>
      <c r="BT1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5" s="19">
        <f>tbl_MTG_Set[[#This Row],[Collector Singles CardMarket Profit MTG Stocks]]/tbl_MTG_Set[[#This Row],[Collector Booster Cost]]</f>
        <v/>
      </c>
      <c r="BW125" s="10">
        <f>tbl_MTG_Set[[#This Row],[Collector Singles CardMarket Profit MTG Stocks]]&gt;0</f>
        <v/>
      </c>
      <c r="BX125" s="10" t="n"/>
      <c r="BY125" s="10" t="n"/>
      <c r="BZ125" s="10">
        <f>tbl_MTG_Set[[#This Row],[Collector Booster Sell Price CardMarket]]*tbl_MTG_Set[[#This Row],[Collector Booster Expected Market Value BotBox]]/tbl_MTG_Set[[#This Row],[Collector Booster Sealed Market Value BotBox]]</f>
        <v/>
      </c>
      <c r="CA1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5" s="10">
        <f>tbl_MTG_Set[[#This Row],[Collector Singles CardMarket Profit BotBox]]/tbl_MTG_Set[[#This Row],[Collector Booster Cost]]</f>
        <v/>
      </c>
      <c r="CC125" s="10">
        <f>tbl_MTG_Set[[#This Row],[Collector Singles CardMarket Profit BotBox]]&gt;0</f>
        <v/>
      </c>
      <c r="CD1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6" hidden="1" s="6">
      <c r="A126" t="n">
        <v>139</v>
      </c>
      <c r="B126" t="inlineStr">
        <is>
          <t>Wizards Play Network 2024 PW24</t>
        </is>
      </c>
      <c r="C126" t="n">
        <v>18</v>
      </c>
      <c r="D126" s="3" t="n">
        <v>45292</v>
      </c>
      <c r="F126" t="inlineStr">
        <is>
          <t>en es fr de it pt ja ko ru 汉语 漢語</t>
        </is>
      </c>
      <c r="G126" t="n">
        <v>224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AG126" s="10" t="n"/>
      <c r="AH126" s="10" t="n"/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6" s="10" t="n"/>
      <c r="AS126" s="10" t="n"/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0" t="n"/>
      <c r="BF126" s="11">
        <f>tbl_MTG_Set[[#This Row],[Play Booster Sell Price CardMarket]]*tbl_MTG_Set[[#This Row],[Play Booster Expected Market Value MTG Stocks]]/tbl_MTG_Set[[#This Row],[Play Booster Sealed Market Value MTG Stocks]]</f>
        <v/>
      </c>
      <c r="BG1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6" s="11">
        <f>tbl_MTG_Set[[#This Row],[Play Singles CardMarket Profit MTG Stocks]]/tbl_MTG_Set[[#This Row],[Play Booster Cost]]</f>
        <v/>
      </c>
      <c r="BI126" s="11">
        <f>tbl_MTG_Set[[#This Row],[Play Singles CardMarket Profit MTG Stocks]]&gt;0</f>
        <v/>
      </c>
      <c r="BM126" s="10">
        <f>tbl_MTG_Set[[#This Row],[Play Booster Sell Price CardMarket]]*tbl_MTG_Set[[#This Row],[Play Booster Expected Market Value BotBox]]/tbl_MTG_Set[[#This Row],[Play Booster Sealed Market Value BotBox]]</f>
        <v/>
      </c>
      <c r="BN1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6" s="10">
        <f>tbl_MTG_Set[[#This Row],[Play Singles CardMarket Profit BotBox]]/tbl_MTG_Set[[#This Row],[Play Booster Cost]]</f>
        <v/>
      </c>
      <c r="BP126" s="10">
        <f>tbl_MTG_Set[[#This Row],[Play Singles CardMarket Profit BotBox]]&gt;0</f>
        <v/>
      </c>
      <c r="BQ126" s="10" t="n"/>
      <c r="BR126" s="10" t="n"/>
      <c r="BS126" s="10" t="n"/>
      <c r="BT1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6" s="19">
        <f>tbl_MTG_Set[[#This Row],[Collector Singles CardMarket Profit MTG Stocks]]/tbl_MTG_Set[[#This Row],[Collector Booster Cost]]</f>
        <v/>
      </c>
      <c r="BW126" s="10">
        <f>tbl_MTG_Set[[#This Row],[Collector Singles CardMarket Profit MTG Stocks]]&gt;0</f>
        <v/>
      </c>
      <c r="BX126" s="10" t="n"/>
      <c r="BY126" s="10" t="n"/>
      <c r="BZ126" s="10">
        <f>tbl_MTG_Set[[#This Row],[Collector Booster Sell Price CardMarket]]*tbl_MTG_Set[[#This Row],[Collector Booster Expected Market Value BotBox]]/tbl_MTG_Set[[#This Row],[Collector Booster Sealed Market Value BotBox]]</f>
        <v/>
      </c>
      <c r="CA1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6" s="10">
        <f>tbl_MTG_Set[[#This Row],[Collector Singles CardMarket Profit BotBox]]/tbl_MTG_Set[[#This Row],[Collector Booster Cost]]</f>
        <v/>
      </c>
      <c r="CC126" s="10">
        <f>tbl_MTG_Set[[#This Row],[Collector Singles CardMarket Profit BotBox]]&gt;0</f>
        <v/>
      </c>
      <c r="CD1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7" hidden="1" s="6">
      <c r="A127" t="n">
        <v>140</v>
      </c>
      <c r="B127" t="inlineStr">
        <is>
          <t>Special Guests SPG</t>
        </is>
      </c>
      <c r="C127" t="n">
        <v>134</v>
      </c>
      <c r="D127" s="3" t="n">
        <v>45247</v>
      </c>
      <c r="F127" t="inlineStr">
        <is>
          <t>en es fr de it pt ja ko ru 汉语 漢語</t>
        </is>
      </c>
      <c r="G127" t="n">
        <v>226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1">
        <f>tbl_MTG_Set[[#This Row],[Play Booster Sell Price CardMarket]]*tbl_MTG_Set[[#This Row],[Play Booster Expected Market Value MTG Stocks]]/tbl_MTG_Set[[#This Row],[Play Booster Sealed Market Value MTG Stocks]]</f>
        <v/>
      </c>
      <c r="BG1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7" s="11">
        <f>tbl_MTG_Set[[#This Row],[Play Singles CardMarket Profit MTG Stocks]]/tbl_MTG_Set[[#This Row],[Play Booster Cost]]</f>
        <v/>
      </c>
      <c r="BI127" s="11">
        <f>tbl_MTG_Set[[#This Row],[Play Singles CardMarket Profit MTG Stocks]]&gt;0</f>
        <v/>
      </c>
      <c r="BM127" s="10">
        <f>tbl_MTG_Set[[#This Row],[Play Booster Sell Price CardMarket]]*tbl_MTG_Set[[#This Row],[Play Booster Expected Market Value BotBox]]/tbl_MTG_Set[[#This Row],[Play Booster Sealed Market Value BotBox]]</f>
        <v/>
      </c>
      <c r="BN1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7" s="10">
        <f>tbl_MTG_Set[[#This Row],[Play Singles CardMarket Profit BotBox]]/tbl_MTG_Set[[#This Row],[Play Booster Cost]]</f>
        <v/>
      </c>
      <c r="BP127" s="10">
        <f>tbl_MTG_Set[[#This Row],[Play Singles CardMarket Profit BotBox]]&gt;0</f>
        <v/>
      </c>
      <c r="BQ127" s="10" t="n"/>
      <c r="BR127" s="10" t="n"/>
      <c r="BS127" s="10" t="n"/>
      <c r="BT1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7" s="19">
        <f>tbl_MTG_Set[[#This Row],[Collector Singles CardMarket Profit MTG Stocks]]/tbl_MTG_Set[[#This Row],[Collector Booster Cost]]</f>
        <v/>
      </c>
      <c r="BW127" s="10">
        <f>tbl_MTG_Set[[#This Row],[Collector Singles CardMarket Profit MTG Stocks]]&gt;0</f>
        <v/>
      </c>
      <c r="BX127" s="10" t="n"/>
      <c r="BY127" s="10" t="n"/>
      <c r="BZ127" s="10">
        <f>tbl_MTG_Set[[#This Row],[Collector Booster Sell Price CardMarket]]*tbl_MTG_Set[[#This Row],[Collector Booster Expected Market Value BotBox]]/tbl_MTG_Set[[#This Row],[Collector Booster Sealed Market Value BotBox]]</f>
        <v/>
      </c>
      <c r="CA1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7" s="10">
        <f>tbl_MTG_Set[[#This Row],[Collector Singles CardMarket Profit BotBox]]/tbl_MTG_Set[[#This Row],[Collector Booster Cost]]</f>
        <v/>
      </c>
      <c r="CC127" s="10">
        <f>tbl_MTG_Set[[#This Row],[Collector Singles CardMarket Profit BotBox]]&gt;0</f>
        <v/>
      </c>
      <c r="CD1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8" hidden="1" s="6">
      <c r="A128" t="n">
        <v>142</v>
      </c>
      <c r="B128" t="inlineStr">
        <is>
          <t>The Lost Caverns of Ixalan Promos PLCI</t>
        </is>
      </c>
      <c r="C128" t="n">
        <v>136</v>
      </c>
      <c r="D128" s="3" t="n">
        <v>45247</v>
      </c>
      <c r="E128" t="inlineStr">
        <is>
          <t>Standard Expansion</t>
        </is>
      </c>
      <c r="F128" t="inlineStr">
        <is>
          <t>en es fr de it pt ja ko ru 汉语 漢語</t>
        </is>
      </c>
      <c r="G128" t="n">
        <v>230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1">
        <f>tbl_MTG_Set[[#This Row],[Play Booster Sell Price CardMarket]]*tbl_MTG_Set[[#This Row],[Play Booster Expected Market Value MTG Stocks]]/tbl_MTG_Set[[#This Row],[Play Booster Sealed Market Value MTG Stocks]]</f>
        <v/>
      </c>
      <c r="BG1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8" s="11">
        <f>tbl_MTG_Set[[#This Row],[Play Singles CardMarket Profit MTG Stocks]]/tbl_MTG_Set[[#This Row],[Play Booster Cost]]</f>
        <v/>
      </c>
      <c r="BI128" s="11">
        <f>tbl_MTG_Set[[#This Row],[Play Singles CardMarket Profit MTG Stocks]]&gt;0</f>
        <v/>
      </c>
      <c r="BM128" s="10">
        <f>tbl_MTG_Set[[#This Row],[Play Booster Sell Price CardMarket]]*tbl_MTG_Set[[#This Row],[Play Booster Expected Market Value BotBox]]/tbl_MTG_Set[[#This Row],[Play Booster Sealed Market Value BotBox]]</f>
        <v/>
      </c>
      <c r="BN1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8" s="10">
        <f>tbl_MTG_Set[[#This Row],[Play Singles CardMarket Profit BotBox]]/tbl_MTG_Set[[#This Row],[Play Booster Cost]]</f>
        <v/>
      </c>
      <c r="BP128" s="10">
        <f>tbl_MTG_Set[[#This Row],[Play Singles CardMarket Profit BotBox]]&gt;0</f>
        <v/>
      </c>
      <c r="BQ128" s="10" t="n"/>
      <c r="BR128" s="10" t="n"/>
      <c r="BS128" s="10" t="n"/>
      <c r="BT1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8" s="19">
        <f>tbl_MTG_Set[[#This Row],[Collector Singles CardMarket Profit MTG Stocks]]/tbl_MTG_Set[[#This Row],[Collector Booster Cost]]</f>
        <v/>
      </c>
      <c r="BW128" s="10">
        <f>tbl_MTG_Set[[#This Row],[Collector Singles CardMarket Profit MTG Stocks]]&gt;0</f>
        <v/>
      </c>
      <c r="BX128" s="10" t="n"/>
      <c r="BY128" s="10" t="n"/>
      <c r="BZ128" s="10">
        <f>tbl_MTG_Set[[#This Row],[Collector Booster Sell Price CardMarket]]*tbl_MTG_Set[[#This Row],[Collector Booster Expected Market Value BotBox]]/tbl_MTG_Set[[#This Row],[Collector Booster Sealed Market Value BotBox]]</f>
        <v/>
      </c>
      <c r="CA1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8" s="10">
        <f>tbl_MTG_Set[[#This Row],[Collector Singles CardMarket Profit BotBox]]/tbl_MTG_Set[[#This Row],[Collector Booster Cost]]</f>
        <v/>
      </c>
      <c r="CC128" s="10">
        <f>tbl_MTG_Set[[#This Row],[Collector Singles CardMarket Profit BotBox]]&gt;0</f>
        <v/>
      </c>
      <c r="CD1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9" hidden="1" s="6">
      <c r="A129" t="n">
        <v>143</v>
      </c>
      <c r="B129" t="inlineStr">
        <is>
          <t>The Lost Caverns of Ixalan Tokens TLCI</t>
        </is>
      </c>
      <c r="C129" t="n">
        <v>19</v>
      </c>
      <c r="D129" s="3" t="n">
        <v>45247</v>
      </c>
      <c r="E129" t="inlineStr">
        <is>
          <t>Standard Expansion</t>
        </is>
      </c>
      <c r="F129" t="inlineStr">
        <is>
          <t>en es fr de it pt ja ko ru 汉语 漢語</t>
        </is>
      </c>
      <c r="G129" t="n">
        <v>232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1">
        <f>tbl_MTG_Set[[#This Row],[Play Booster Sell Price CardMarket]]*tbl_MTG_Set[[#This Row],[Play Booster Expected Market Value MTG Stocks]]/tbl_MTG_Set[[#This Row],[Play Booster Sealed Market Value MTG Stocks]]</f>
        <v/>
      </c>
      <c r="BG1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9" s="11">
        <f>tbl_MTG_Set[[#This Row],[Play Singles CardMarket Profit MTG Stocks]]/tbl_MTG_Set[[#This Row],[Play Booster Cost]]</f>
        <v/>
      </c>
      <c r="BI129" s="11">
        <f>tbl_MTG_Set[[#This Row],[Play Singles CardMarket Profit MTG Stocks]]&gt;0</f>
        <v/>
      </c>
      <c r="BM129" s="10">
        <f>tbl_MTG_Set[[#This Row],[Play Booster Sell Price CardMarket]]*tbl_MTG_Set[[#This Row],[Play Booster Expected Market Value BotBox]]/tbl_MTG_Set[[#This Row],[Play Booster Sealed Market Value BotBox]]</f>
        <v/>
      </c>
      <c r="BN1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9" s="10">
        <f>tbl_MTG_Set[[#This Row],[Play Singles CardMarket Profit BotBox]]/tbl_MTG_Set[[#This Row],[Play Booster Cost]]</f>
        <v/>
      </c>
      <c r="BP129" s="10">
        <f>tbl_MTG_Set[[#This Row],[Play Singles CardMarket Profit BotBox]]&gt;0</f>
        <v/>
      </c>
      <c r="BQ129" s="10" t="n"/>
      <c r="BR129" s="10" t="n"/>
      <c r="BS129" s="10" t="n"/>
      <c r="BT1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9" s="19">
        <f>tbl_MTG_Set[[#This Row],[Collector Singles CardMarket Profit MTG Stocks]]/tbl_MTG_Set[[#This Row],[Collector Booster Cost]]</f>
        <v/>
      </c>
      <c r="BW129" s="10">
        <f>tbl_MTG_Set[[#This Row],[Collector Singles CardMarket Profit MTG Stocks]]&gt;0</f>
        <v/>
      </c>
      <c r="BX129" s="10" t="n"/>
      <c r="BY129" s="10" t="n"/>
      <c r="BZ129" s="10">
        <f>tbl_MTG_Set[[#This Row],[Collector Booster Sell Price CardMarket]]*tbl_MTG_Set[[#This Row],[Collector Booster Expected Market Value BotBox]]/tbl_MTG_Set[[#This Row],[Collector Booster Sealed Market Value BotBox]]</f>
        <v/>
      </c>
      <c r="CA1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9" s="10">
        <f>tbl_MTG_Set[[#This Row],[Collector Singles CardMarket Profit BotBox]]/tbl_MTG_Set[[#This Row],[Collector Booster Cost]]</f>
        <v/>
      </c>
      <c r="CC129" s="10">
        <f>tbl_MTG_Set[[#This Row],[Collector Singles CardMarket Profit BotBox]]&gt;0</f>
        <v/>
      </c>
      <c r="CD1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0" hidden="1" s="6">
      <c r="A130" t="n">
        <v>144</v>
      </c>
      <c r="B130" t="inlineStr">
        <is>
          <t>Alchemy: Ixalan YLCI</t>
        </is>
      </c>
      <c r="C130" t="n">
        <v>30</v>
      </c>
      <c r="D130" s="3" t="n">
        <v>45265</v>
      </c>
      <c r="F130" t="inlineStr">
        <is>
          <t>en es fr de it pt ja ko ru 汉语 漢語</t>
        </is>
      </c>
      <c r="G130" t="n">
        <v>234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1">
        <f>tbl_MTG_Set[[#This Row],[Play Booster Sell Price CardMarket]]*tbl_MTG_Set[[#This Row],[Play Booster Expected Market Value MTG Stocks]]/tbl_MTG_Set[[#This Row],[Play Booster Sealed Market Value MTG Stocks]]</f>
        <v/>
      </c>
      <c r="BG1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0" s="11">
        <f>tbl_MTG_Set[[#This Row],[Play Singles CardMarket Profit MTG Stocks]]/tbl_MTG_Set[[#This Row],[Play Booster Cost]]</f>
        <v/>
      </c>
      <c r="BI130" s="11">
        <f>tbl_MTG_Set[[#This Row],[Play Singles CardMarket Profit MTG Stocks]]&gt;0</f>
        <v/>
      </c>
      <c r="BM130" s="10">
        <f>tbl_MTG_Set[[#This Row],[Play Booster Sell Price CardMarket]]*tbl_MTG_Set[[#This Row],[Play Booster Expected Market Value BotBox]]/tbl_MTG_Set[[#This Row],[Play Booster Sealed Market Value BotBox]]</f>
        <v/>
      </c>
      <c r="BN1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0" s="10">
        <f>tbl_MTG_Set[[#This Row],[Play Singles CardMarket Profit BotBox]]/tbl_MTG_Set[[#This Row],[Play Booster Cost]]</f>
        <v/>
      </c>
      <c r="BP130" s="10">
        <f>tbl_MTG_Set[[#This Row],[Play Singles CardMarket Profit BotBox]]&gt;0</f>
        <v/>
      </c>
      <c r="BQ130" s="10" t="n"/>
      <c r="BR130" s="10" t="n"/>
      <c r="BS130" s="10" t="n"/>
      <c r="BT1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0" s="19">
        <f>tbl_MTG_Set[[#This Row],[Collector Singles CardMarket Profit MTG Stocks]]/tbl_MTG_Set[[#This Row],[Collector Booster Cost]]</f>
        <v/>
      </c>
      <c r="BW130" s="10">
        <f>tbl_MTG_Set[[#This Row],[Collector Singles CardMarket Profit MTG Stocks]]&gt;0</f>
        <v/>
      </c>
      <c r="BX130" s="10" t="n"/>
      <c r="BY130" s="10" t="n"/>
      <c r="BZ130" s="10">
        <f>tbl_MTG_Set[[#This Row],[Collector Booster Sell Price CardMarket]]*tbl_MTG_Set[[#This Row],[Collector Booster Expected Market Value BotBox]]/tbl_MTG_Set[[#This Row],[Collector Booster Sealed Market Value BotBox]]</f>
        <v/>
      </c>
      <c r="CA1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0" s="10">
        <f>tbl_MTG_Set[[#This Row],[Collector Singles CardMarket Profit BotBox]]/tbl_MTG_Set[[#This Row],[Collector Booster Cost]]</f>
        <v/>
      </c>
      <c r="CC130" s="10">
        <f>tbl_MTG_Set[[#This Row],[Collector Singles CardMarket Profit BotBox]]&gt;0</f>
        <v/>
      </c>
      <c r="CD1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1" hidden="1" s="6">
      <c r="A131" t="n">
        <v>145</v>
      </c>
      <c r="B131" t="inlineStr">
        <is>
          <t>The Lost Caverns of Ixalan Art Series ALCI</t>
        </is>
      </c>
      <c r="C131" t="n">
        <v>81</v>
      </c>
      <c r="D131" s="3" t="n">
        <v>45247</v>
      </c>
      <c r="E131" t="inlineStr">
        <is>
          <t>Standard Expansion</t>
        </is>
      </c>
      <c r="F131" t="inlineStr">
        <is>
          <t>en es fr de it pt ja ko ru 汉语 漢語</t>
        </is>
      </c>
      <c r="G131" t="n">
        <v>236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1">
        <f>tbl_MTG_Set[[#This Row],[Play Booster Sell Price CardMarket]]*tbl_MTG_Set[[#This Row],[Play Booster Expected Market Value MTG Stocks]]/tbl_MTG_Set[[#This Row],[Play Booster Sealed Market Value MTG Stocks]]</f>
        <v/>
      </c>
      <c r="BG1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1" s="11">
        <f>tbl_MTG_Set[[#This Row],[Play Singles CardMarket Profit MTG Stocks]]/tbl_MTG_Set[[#This Row],[Play Booster Cost]]</f>
        <v/>
      </c>
      <c r="BI131" s="11">
        <f>tbl_MTG_Set[[#This Row],[Play Singles CardMarket Profit MTG Stocks]]&gt;0</f>
        <v/>
      </c>
      <c r="BM131" s="10">
        <f>tbl_MTG_Set[[#This Row],[Play Booster Sell Price CardMarket]]*tbl_MTG_Set[[#This Row],[Play Booster Expected Market Value BotBox]]/tbl_MTG_Set[[#This Row],[Play Booster Sealed Market Value BotBox]]</f>
        <v/>
      </c>
      <c r="BN1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1" s="10">
        <f>tbl_MTG_Set[[#This Row],[Play Singles CardMarket Profit BotBox]]/tbl_MTG_Set[[#This Row],[Play Booster Cost]]</f>
        <v/>
      </c>
      <c r="BP131" s="10">
        <f>tbl_MTG_Set[[#This Row],[Play Singles CardMarket Profit BotBox]]&gt;0</f>
        <v/>
      </c>
      <c r="BQ131" s="10" t="n"/>
      <c r="BR131" s="10" t="n"/>
      <c r="BS131" s="10" t="n"/>
      <c r="BT1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1" s="19">
        <f>tbl_MTG_Set[[#This Row],[Collector Singles CardMarket Profit MTG Stocks]]/tbl_MTG_Set[[#This Row],[Collector Booster Cost]]</f>
        <v/>
      </c>
      <c r="BW131" s="10">
        <f>tbl_MTG_Set[[#This Row],[Collector Singles CardMarket Profit MTG Stocks]]&gt;0</f>
        <v/>
      </c>
      <c r="BX131" s="10" t="n"/>
      <c r="BY131" s="10" t="n"/>
      <c r="BZ131" s="10">
        <f>tbl_MTG_Set[[#This Row],[Collector Booster Sell Price CardMarket]]*tbl_MTG_Set[[#This Row],[Collector Booster Expected Market Value BotBox]]/tbl_MTG_Set[[#This Row],[Collector Booster Sealed Market Value BotBox]]</f>
        <v/>
      </c>
      <c r="CA1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1" s="10">
        <f>tbl_MTG_Set[[#This Row],[Collector Singles CardMarket Profit BotBox]]/tbl_MTG_Set[[#This Row],[Collector Booster Cost]]</f>
        <v/>
      </c>
      <c r="CC131" s="10">
        <f>tbl_MTG_Set[[#This Row],[Collector Singles CardMarket Profit BotBox]]&gt;0</f>
        <v/>
      </c>
      <c r="CD1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2" hidden="1" s="6">
      <c r="A132" t="n">
        <v>146</v>
      </c>
      <c r="B132" t="inlineStr">
        <is>
          <t>The Lost Caverns of Ixalan Substitute Cards SLCI</t>
        </is>
      </c>
      <c r="C132" t="n">
        <v>1</v>
      </c>
      <c r="D132" s="3" t="n">
        <v>45247</v>
      </c>
      <c r="E132" t="inlineStr">
        <is>
          <t>Standard Expansion</t>
        </is>
      </c>
      <c r="F132" t="inlineStr">
        <is>
          <t>en es fr de it pt ja ko ru 汉语 漢語</t>
        </is>
      </c>
      <c r="G132" t="n">
        <v>238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1">
        <f>tbl_MTG_Set[[#This Row],[Play Booster Sell Price CardMarket]]*tbl_MTG_Set[[#This Row],[Play Booster Expected Market Value MTG Stocks]]/tbl_MTG_Set[[#This Row],[Play Booster Sealed Market Value MTG Stocks]]</f>
        <v/>
      </c>
      <c r="BG1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2" s="11">
        <f>tbl_MTG_Set[[#This Row],[Play Singles CardMarket Profit MTG Stocks]]/tbl_MTG_Set[[#This Row],[Play Booster Cost]]</f>
        <v/>
      </c>
      <c r="BI132" s="11">
        <f>tbl_MTG_Set[[#This Row],[Play Singles CardMarket Profit MTG Stocks]]&gt;0</f>
        <v/>
      </c>
      <c r="BM132" s="10">
        <f>tbl_MTG_Set[[#This Row],[Play Booster Sell Price CardMarket]]*tbl_MTG_Set[[#This Row],[Play Booster Expected Market Value BotBox]]/tbl_MTG_Set[[#This Row],[Play Booster Sealed Market Value BotBox]]</f>
        <v/>
      </c>
      <c r="BN1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2" s="10">
        <f>tbl_MTG_Set[[#This Row],[Play Singles CardMarket Profit BotBox]]/tbl_MTG_Set[[#This Row],[Play Booster Cost]]</f>
        <v/>
      </c>
      <c r="BP132" s="10">
        <f>tbl_MTG_Set[[#This Row],[Play Singles CardMarket Profit BotBox]]&gt;0</f>
        <v/>
      </c>
      <c r="BQ132" s="10" t="n"/>
      <c r="BR132" s="10" t="n"/>
      <c r="BS132" s="10" t="n"/>
      <c r="BT1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2" s="19">
        <f>tbl_MTG_Set[[#This Row],[Collector Singles CardMarket Profit MTG Stocks]]/tbl_MTG_Set[[#This Row],[Collector Booster Cost]]</f>
        <v/>
      </c>
      <c r="BW132" s="10">
        <f>tbl_MTG_Set[[#This Row],[Collector Singles CardMarket Profit MTG Stocks]]&gt;0</f>
        <v/>
      </c>
      <c r="BX132" s="10" t="n"/>
      <c r="BY132" s="10" t="n"/>
      <c r="BZ132" s="10">
        <f>tbl_MTG_Set[[#This Row],[Collector Booster Sell Price CardMarket]]*tbl_MTG_Set[[#This Row],[Collector Booster Expected Market Value BotBox]]/tbl_MTG_Set[[#This Row],[Collector Booster Sealed Market Value BotBox]]</f>
        <v/>
      </c>
      <c r="CA1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2" s="10">
        <f>tbl_MTG_Set[[#This Row],[Collector Singles CardMarket Profit BotBox]]/tbl_MTG_Set[[#This Row],[Collector Booster Cost]]</f>
        <v/>
      </c>
      <c r="CC132" s="10">
        <f>tbl_MTG_Set[[#This Row],[Collector Singles CardMarket Profit BotBox]]&gt;0</f>
        <v/>
      </c>
      <c r="CD1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3" hidden="1" s="6">
      <c r="A133" t="n">
        <v>147</v>
      </c>
      <c r="B133" t="inlineStr">
        <is>
          <t>Jurassic World Collection REX</t>
        </is>
      </c>
      <c r="C133" t="n">
        <v>45</v>
      </c>
      <c r="D133" s="3" t="n">
        <v>45247</v>
      </c>
      <c r="E133" t="inlineStr">
        <is>
          <t>Universes Beyond</t>
        </is>
      </c>
      <c r="F133" t="inlineStr">
        <is>
          <t>en es fr de it pt ja ko ru 汉语 漢語</t>
        </is>
      </c>
      <c r="G133" t="n">
        <v>240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1">
        <f>tbl_MTG_Set[[#This Row],[Play Booster Sell Price CardMarket]]*tbl_MTG_Set[[#This Row],[Play Booster Expected Market Value MTG Stocks]]/tbl_MTG_Set[[#This Row],[Play Booster Sealed Market Value MTG Stocks]]</f>
        <v/>
      </c>
      <c r="BG1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3" s="11">
        <f>tbl_MTG_Set[[#This Row],[Play Singles CardMarket Profit MTG Stocks]]/tbl_MTG_Set[[#This Row],[Play Booster Cost]]</f>
        <v/>
      </c>
      <c r="BI133" s="11">
        <f>tbl_MTG_Set[[#This Row],[Play Singles CardMarket Profit MTG Stocks]]&gt;0</f>
        <v/>
      </c>
      <c r="BM133" s="10">
        <f>tbl_MTG_Set[[#This Row],[Play Booster Sell Price CardMarket]]*tbl_MTG_Set[[#This Row],[Play Booster Expected Market Value BotBox]]/tbl_MTG_Set[[#This Row],[Play Booster Sealed Market Value BotBox]]</f>
        <v/>
      </c>
      <c r="BN1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3" s="10">
        <f>tbl_MTG_Set[[#This Row],[Play Singles CardMarket Profit BotBox]]/tbl_MTG_Set[[#This Row],[Play Booster Cost]]</f>
        <v/>
      </c>
      <c r="BP133" s="10">
        <f>tbl_MTG_Set[[#This Row],[Play Singles CardMarket Profit BotBox]]&gt;0</f>
        <v/>
      </c>
      <c r="BQ133" s="10" t="n"/>
      <c r="BR133" s="10" t="n"/>
      <c r="BS133" s="10" t="n"/>
      <c r="BT1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3" s="19">
        <f>tbl_MTG_Set[[#This Row],[Collector Singles CardMarket Profit MTG Stocks]]/tbl_MTG_Set[[#This Row],[Collector Booster Cost]]</f>
        <v/>
      </c>
      <c r="BW133" s="10">
        <f>tbl_MTG_Set[[#This Row],[Collector Singles CardMarket Profit MTG Stocks]]&gt;0</f>
        <v/>
      </c>
      <c r="BX133" s="10" t="n"/>
      <c r="BY133" s="10" t="n"/>
      <c r="BZ133" s="10">
        <f>tbl_MTG_Set[[#This Row],[Collector Booster Sell Price CardMarket]]*tbl_MTG_Set[[#This Row],[Collector Booster Expected Market Value BotBox]]/tbl_MTG_Set[[#This Row],[Collector Booster Sealed Market Value BotBox]]</f>
        <v/>
      </c>
      <c r="CA1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3" s="10">
        <f>tbl_MTG_Set[[#This Row],[Collector Singles CardMarket Profit BotBox]]/tbl_MTG_Set[[#This Row],[Collector Booster Cost]]</f>
        <v/>
      </c>
      <c r="CC133" s="10">
        <f>tbl_MTG_Set[[#This Row],[Collector Singles CardMarket Profit BotBox]]&gt;0</f>
        <v/>
      </c>
      <c r="CD1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4" hidden="1" s="6">
      <c r="A134" t="n">
        <v>148</v>
      </c>
      <c r="B134" t="inlineStr">
        <is>
          <t>Jurassic World Collection Tokens TREX</t>
        </is>
      </c>
      <c r="C134" t="n">
        <v>2</v>
      </c>
      <c r="D134" s="3" t="n">
        <v>45247</v>
      </c>
      <c r="E134" t="inlineStr">
        <is>
          <t>Universes Beyond</t>
        </is>
      </c>
      <c r="F134" t="inlineStr">
        <is>
          <t>en es fr de it pt ja ko ru 汉语 漢語</t>
        </is>
      </c>
      <c r="G134" t="n">
        <v>242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1">
        <f>tbl_MTG_Set[[#This Row],[Play Booster Sell Price CardMarket]]*tbl_MTG_Set[[#This Row],[Play Booster Expected Market Value MTG Stocks]]/tbl_MTG_Set[[#This Row],[Play Booster Sealed Market Value MTG Stocks]]</f>
        <v/>
      </c>
      <c r="BG1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4" s="11">
        <f>tbl_MTG_Set[[#This Row],[Play Singles CardMarket Profit MTG Stocks]]/tbl_MTG_Set[[#This Row],[Play Booster Cost]]</f>
        <v/>
      </c>
      <c r="BI134" s="11">
        <f>tbl_MTG_Set[[#This Row],[Play Singles CardMarket Profit MTG Stocks]]&gt;0</f>
        <v/>
      </c>
      <c r="BM134" s="10">
        <f>tbl_MTG_Set[[#This Row],[Play Booster Sell Price CardMarket]]*tbl_MTG_Set[[#This Row],[Play Booster Expected Market Value BotBox]]/tbl_MTG_Set[[#This Row],[Play Booster Sealed Market Value BotBox]]</f>
        <v/>
      </c>
      <c r="BN1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4" s="10">
        <f>tbl_MTG_Set[[#This Row],[Play Singles CardMarket Profit BotBox]]/tbl_MTG_Set[[#This Row],[Play Booster Cost]]</f>
        <v/>
      </c>
      <c r="BP134" s="10">
        <f>tbl_MTG_Set[[#This Row],[Play Singles CardMarket Profit BotBox]]&gt;0</f>
        <v/>
      </c>
      <c r="BQ134" s="10" t="n"/>
      <c r="BR134" s="10" t="n"/>
      <c r="BS134" s="10" t="n"/>
      <c r="BT1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4" s="19">
        <f>tbl_MTG_Set[[#This Row],[Collector Singles CardMarket Profit MTG Stocks]]/tbl_MTG_Set[[#This Row],[Collector Booster Cost]]</f>
        <v/>
      </c>
      <c r="BW134" s="10">
        <f>tbl_MTG_Set[[#This Row],[Collector Singles CardMarket Profit MTG Stocks]]&gt;0</f>
        <v/>
      </c>
      <c r="BX134" s="10" t="n"/>
      <c r="BY134" s="10" t="n"/>
      <c r="BZ134" s="10">
        <f>tbl_MTG_Set[[#This Row],[Collector Booster Sell Price CardMarket]]*tbl_MTG_Set[[#This Row],[Collector Booster Expected Market Value BotBox]]/tbl_MTG_Set[[#This Row],[Collector Booster Sealed Market Value BotBox]]</f>
        <v/>
      </c>
      <c r="CA1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4" s="10">
        <f>tbl_MTG_Set[[#This Row],[Collector Singles CardMarket Profit BotBox]]/tbl_MTG_Set[[#This Row],[Collector Booster Cost]]</f>
        <v/>
      </c>
      <c r="CC134" s="10">
        <f>tbl_MTG_Set[[#This Row],[Collector Singles CardMarket Profit BotBox]]&gt;0</f>
        <v/>
      </c>
      <c r="CD1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5" hidden="1" s="6">
      <c r="A135" t="n">
        <v>149</v>
      </c>
      <c r="B135" t="inlineStr">
        <is>
          <t>The Lost Caverns of Ixalan Commander LCC</t>
        </is>
      </c>
      <c r="C135" t="n">
        <v>370</v>
      </c>
      <c r="D135" s="3" t="n">
        <v>45247</v>
      </c>
      <c r="E135" t="inlineStr">
        <is>
          <t>Commander</t>
        </is>
      </c>
      <c r="F135" t="inlineStr">
        <is>
          <t>en es fr de it pt ja ko ru 汉语 漢語</t>
        </is>
      </c>
      <c r="G135" t="n">
        <v>244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1">
        <f>tbl_MTG_Set[[#This Row],[Play Booster Sell Price CardMarket]]*tbl_MTG_Set[[#This Row],[Play Booster Expected Market Value MTG Stocks]]/tbl_MTG_Set[[#This Row],[Play Booster Sealed Market Value MTG Stocks]]</f>
        <v/>
      </c>
      <c r="BG1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5" s="11">
        <f>tbl_MTG_Set[[#This Row],[Play Singles CardMarket Profit MTG Stocks]]/tbl_MTG_Set[[#This Row],[Play Booster Cost]]</f>
        <v/>
      </c>
      <c r="BI135" s="11">
        <f>tbl_MTG_Set[[#This Row],[Play Singles CardMarket Profit MTG Stocks]]&gt;0</f>
        <v/>
      </c>
      <c r="BM135" s="10">
        <f>tbl_MTG_Set[[#This Row],[Play Booster Sell Price CardMarket]]*tbl_MTG_Set[[#This Row],[Play Booster Expected Market Value BotBox]]/tbl_MTG_Set[[#This Row],[Play Booster Sealed Market Value BotBox]]</f>
        <v/>
      </c>
      <c r="BN1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5" s="10">
        <f>tbl_MTG_Set[[#This Row],[Play Singles CardMarket Profit BotBox]]/tbl_MTG_Set[[#This Row],[Play Booster Cost]]</f>
        <v/>
      </c>
      <c r="BP135" s="10">
        <f>tbl_MTG_Set[[#This Row],[Play Singles CardMarket Profit BotBox]]&gt;0</f>
        <v/>
      </c>
      <c r="BQ135" s="10" t="n"/>
      <c r="BR135" s="10" t="n"/>
      <c r="BS135" s="10" t="n"/>
      <c r="BT1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5" s="19">
        <f>tbl_MTG_Set[[#This Row],[Collector Singles CardMarket Profit MTG Stocks]]/tbl_MTG_Set[[#This Row],[Collector Booster Cost]]</f>
        <v/>
      </c>
      <c r="BW135" s="10">
        <f>tbl_MTG_Set[[#This Row],[Collector Singles CardMarket Profit MTG Stocks]]&gt;0</f>
        <v/>
      </c>
      <c r="BX135" s="10" t="n"/>
      <c r="BY135" s="10" t="n"/>
      <c r="BZ135" s="10">
        <f>tbl_MTG_Set[[#This Row],[Collector Booster Sell Price CardMarket]]*tbl_MTG_Set[[#This Row],[Collector Booster Expected Market Value BotBox]]/tbl_MTG_Set[[#This Row],[Collector Booster Sealed Market Value BotBox]]</f>
        <v/>
      </c>
      <c r="CA1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5" s="10">
        <f>tbl_MTG_Set[[#This Row],[Collector Singles CardMarket Profit BotBox]]/tbl_MTG_Set[[#This Row],[Collector Booster Cost]]</f>
        <v/>
      </c>
      <c r="CC135" s="10">
        <f>tbl_MTG_Set[[#This Row],[Collector Singles CardMarket Profit BotBox]]&gt;0</f>
        <v/>
      </c>
      <c r="CD1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6" hidden="1" s="6">
      <c r="A136" t="n">
        <v>150</v>
      </c>
      <c r="B136" t="inlineStr">
        <is>
          <t>The Lost Caverns of Ixalan Commander Tokens TLCC</t>
        </is>
      </c>
      <c r="C136" t="n">
        <v>18</v>
      </c>
      <c r="D136" s="3" t="n">
        <v>45247</v>
      </c>
      <c r="E136" t="inlineStr">
        <is>
          <t>Commander</t>
        </is>
      </c>
      <c r="F136" t="inlineStr">
        <is>
          <t>en es fr de it pt ja ko ru 汉语 漢語</t>
        </is>
      </c>
      <c r="G136" t="n">
        <v>246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1">
        <f>tbl_MTG_Set[[#This Row],[Play Booster Sell Price CardMarket]]*tbl_MTG_Set[[#This Row],[Play Booster Expected Market Value MTG Stocks]]/tbl_MTG_Set[[#This Row],[Play Booster Sealed Market Value MTG Stocks]]</f>
        <v/>
      </c>
      <c r="BG1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6" s="11">
        <f>tbl_MTG_Set[[#This Row],[Play Singles CardMarket Profit MTG Stocks]]/tbl_MTG_Set[[#This Row],[Play Booster Cost]]</f>
        <v/>
      </c>
      <c r="BI136" s="11">
        <f>tbl_MTG_Set[[#This Row],[Play Singles CardMarket Profit MTG Stocks]]&gt;0</f>
        <v/>
      </c>
      <c r="BM136" s="10">
        <f>tbl_MTG_Set[[#This Row],[Play Booster Sell Price CardMarket]]*tbl_MTG_Set[[#This Row],[Play Booster Expected Market Value BotBox]]/tbl_MTG_Set[[#This Row],[Play Booster Sealed Market Value BotBox]]</f>
        <v/>
      </c>
      <c r="BN1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6" s="10">
        <f>tbl_MTG_Set[[#This Row],[Play Singles CardMarket Profit BotBox]]/tbl_MTG_Set[[#This Row],[Play Booster Cost]]</f>
        <v/>
      </c>
      <c r="BP136" s="10">
        <f>tbl_MTG_Set[[#This Row],[Play Singles CardMarket Profit BotBox]]&gt;0</f>
        <v/>
      </c>
      <c r="BQ136" s="10" t="n"/>
      <c r="BR136" s="10" t="n"/>
      <c r="BS136" s="10" t="n"/>
      <c r="BT1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6" s="19">
        <f>tbl_MTG_Set[[#This Row],[Collector Singles CardMarket Profit MTG Stocks]]/tbl_MTG_Set[[#This Row],[Collector Booster Cost]]</f>
        <v/>
      </c>
      <c r="BW136" s="10">
        <f>tbl_MTG_Set[[#This Row],[Collector Singles CardMarket Profit MTG Stocks]]&gt;0</f>
        <v/>
      </c>
      <c r="BX136" s="10" t="n"/>
      <c r="BY136" s="10" t="n"/>
      <c r="BZ136" s="10">
        <f>tbl_MTG_Set[[#This Row],[Collector Booster Sell Price CardMarket]]*tbl_MTG_Set[[#This Row],[Collector Booster Expected Market Value BotBox]]/tbl_MTG_Set[[#This Row],[Collector Booster Sealed Market Value BotBox]]</f>
        <v/>
      </c>
      <c r="CA1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6" s="10">
        <f>tbl_MTG_Set[[#This Row],[Collector Singles CardMarket Profit BotBox]]/tbl_MTG_Set[[#This Row],[Collector Booster Cost]]</f>
        <v/>
      </c>
      <c r="CC136" s="10">
        <f>tbl_MTG_Set[[#This Row],[Collector Singles CardMarket Profit BotBox]]&gt;0</f>
        <v/>
      </c>
      <c r="CD1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7" hidden="1" s="6">
      <c r="A137" t="n">
        <v>151</v>
      </c>
      <c r="B137" t="inlineStr">
        <is>
          <t>Doctor Who WHO</t>
        </is>
      </c>
      <c r="C137" t="n">
        <v>1178</v>
      </c>
      <c r="D137" s="3" t="n">
        <v>45212</v>
      </c>
      <c r="E137" t="inlineStr">
        <is>
          <t>Universes Beyond</t>
        </is>
      </c>
      <c r="F137" t="inlineStr">
        <is>
          <t>en es fr de it pt ja ko ru 汉语 漢語</t>
        </is>
      </c>
      <c r="G137" t="n">
        <v>248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1">
        <f>tbl_MTG_Set[[#This Row],[Play Booster Sell Price CardMarket]]*tbl_MTG_Set[[#This Row],[Play Booster Expected Market Value MTG Stocks]]/tbl_MTG_Set[[#This Row],[Play Booster Sealed Market Value MTG Stocks]]</f>
        <v/>
      </c>
      <c r="BG1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7" s="11">
        <f>tbl_MTG_Set[[#This Row],[Play Singles CardMarket Profit MTG Stocks]]/tbl_MTG_Set[[#This Row],[Play Booster Cost]]</f>
        <v/>
      </c>
      <c r="BI137" s="11">
        <f>tbl_MTG_Set[[#This Row],[Play Singles CardMarket Profit MTG Stocks]]&gt;0</f>
        <v/>
      </c>
      <c r="BM137" s="10">
        <f>tbl_MTG_Set[[#This Row],[Play Booster Sell Price CardMarket]]*tbl_MTG_Set[[#This Row],[Play Booster Expected Market Value BotBox]]/tbl_MTG_Set[[#This Row],[Play Booster Sealed Market Value BotBox]]</f>
        <v/>
      </c>
      <c r="BN1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7" s="10">
        <f>tbl_MTG_Set[[#This Row],[Play Singles CardMarket Profit BotBox]]/tbl_MTG_Set[[#This Row],[Play Booster Cost]]</f>
        <v/>
      </c>
      <c r="BP137" s="10">
        <f>tbl_MTG_Set[[#This Row],[Play Singles CardMarket Profit BotBox]]&gt;0</f>
        <v/>
      </c>
      <c r="BQ137" s="10" t="n"/>
      <c r="BR137" s="10" t="n"/>
      <c r="BS137" s="10" t="n"/>
      <c r="BT1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7" s="19">
        <f>tbl_MTG_Set[[#This Row],[Collector Singles CardMarket Profit MTG Stocks]]/tbl_MTG_Set[[#This Row],[Collector Booster Cost]]</f>
        <v/>
      </c>
      <c r="BW137" s="10">
        <f>tbl_MTG_Set[[#This Row],[Collector Singles CardMarket Profit MTG Stocks]]&gt;0</f>
        <v/>
      </c>
      <c r="BX137" s="10" t="n"/>
      <c r="BY137" s="10" t="n"/>
      <c r="BZ137" s="10">
        <f>tbl_MTG_Set[[#This Row],[Collector Booster Sell Price CardMarket]]*tbl_MTG_Set[[#This Row],[Collector Booster Expected Market Value BotBox]]/tbl_MTG_Set[[#This Row],[Collector Booster Sealed Market Value BotBox]]</f>
        <v/>
      </c>
      <c r="CA1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7" s="10">
        <f>tbl_MTG_Set[[#This Row],[Collector Singles CardMarket Profit BotBox]]/tbl_MTG_Set[[#This Row],[Collector Booster Cost]]</f>
        <v/>
      </c>
      <c r="CC137" s="10">
        <f>tbl_MTG_Set[[#This Row],[Collector Singles CardMarket Profit BotBox]]&gt;0</f>
        <v/>
      </c>
      <c r="CD1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8" hidden="1" s="6">
      <c r="A138" t="n">
        <v>152</v>
      </c>
      <c r="B138" t="inlineStr">
        <is>
          <t>Doctor Who Tokens TWHO</t>
        </is>
      </c>
      <c r="C138" t="n">
        <v>64</v>
      </c>
      <c r="D138" s="3" t="n">
        <v>45212</v>
      </c>
      <c r="E138" t="inlineStr">
        <is>
          <t>Universes Beyond</t>
        </is>
      </c>
      <c r="F138" t="inlineStr">
        <is>
          <t>en es fr de it pt ja ko ru 汉语 漢語</t>
        </is>
      </c>
      <c r="G138" t="n">
        <v>250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AG138" s="10" t="n"/>
      <c r="AH138" s="10" t="n"/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8" s="10" t="n"/>
      <c r="AS138" s="10" t="n"/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1">
        <f>tbl_MTG_Set[[#This Row],[Play Booster Sell Price CardMarket]]*tbl_MTG_Set[[#This Row],[Play Booster Expected Market Value MTG Stocks]]/tbl_MTG_Set[[#This Row],[Play Booster Sealed Market Value MTG Stocks]]</f>
        <v/>
      </c>
      <c r="BG1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8" s="11">
        <f>tbl_MTG_Set[[#This Row],[Play Singles CardMarket Profit MTG Stocks]]/tbl_MTG_Set[[#This Row],[Play Booster Cost]]</f>
        <v/>
      </c>
      <c r="BI138" s="11">
        <f>tbl_MTG_Set[[#This Row],[Play Singles CardMarket Profit MTG Stocks]]&gt;0</f>
        <v/>
      </c>
      <c r="BM138" s="10">
        <f>tbl_MTG_Set[[#This Row],[Play Booster Sell Price CardMarket]]*tbl_MTG_Set[[#This Row],[Play Booster Expected Market Value BotBox]]/tbl_MTG_Set[[#This Row],[Play Booster Sealed Market Value BotBox]]</f>
        <v/>
      </c>
      <c r="BN1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8" s="10">
        <f>tbl_MTG_Set[[#This Row],[Play Singles CardMarket Profit BotBox]]/tbl_MTG_Set[[#This Row],[Play Booster Cost]]</f>
        <v/>
      </c>
      <c r="BP138" s="10">
        <f>tbl_MTG_Set[[#This Row],[Play Singles CardMarket Profit BotBox]]&gt;0</f>
        <v/>
      </c>
      <c r="BQ138" s="10" t="n"/>
      <c r="BR138" s="10" t="n"/>
      <c r="BS138" s="10" t="n"/>
      <c r="BT1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8" s="19">
        <f>tbl_MTG_Set[[#This Row],[Collector Singles CardMarket Profit MTG Stocks]]/tbl_MTG_Set[[#This Row],[Collector Booster Cost]]</f>
        <v/>
      </c>
      <c r="BW138" s="10">
        <f>tbl_MTG_Set[[#This Row],[Collector Singles CardMarket Profit MTG Stocks]]&gt;0</f>
        <v/>
      </c>
      <c r="BX138" s="10" t="n"/>
      <c r="BY138" s="10" t="n"/>
      <c r="BZ138" s="10">
        <f>tbl_MTG_Set[[#This Row],[Collector Booster Sell Price CardMarket]]*tbl_MTG_Set[[#This Row],[Collector Booster Expected Market Value BotBox]]/tbl_MTG_Set[[#This Row],[Collector Booster Sealed Market Value BotBox]]</f>
        <v/>
      </c>
      <c r="CA1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8" s="10">
        <f>tbl_MTG_Set[[#This Row],[Collector Singles CardMarket Profit BotBox]]/tbl_MTG_Set[[#This Row],[Collector Booster Cost]]</f>
        <v/>
      </c>
      <c r="CC138" s="10">
        <f>tbl_MTG_Set[[#This Row],[Collector Singles CardMarket Profit BotBox]]&gt;0</f>
        <v/>
      </c>
      <c r="CD1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9" hidden="1" s="6">
      <c r="A139" t="n">
        <v>153</v>
      </c>
      <c r="B139" t="inlineStr">
        <is>
          <t>Magic × Duel Masters Promos PMDA</t>
        </is>
      </c>
      <c r="C139" t="n">
        <v>4</v>
      </c>
      <c r="D139" s="3" t="n">
        <v>45177</v>
      </c>
      <c r="F139" t="inlineStr">
        <is>
          <t>en es fr de it pt ja ko ru 汉语 漢語</t>
        </is>
      </c>
      <c r="G139" t="n">
        <v>252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1">
        <f>tbl_MTG_Set[[#This Row],[Play Booster Sell Price CardMarket]]*tbl_MTG_Set[[#This Row],[Play Booster Expected Market Value MTG Stocks]]/tbl_MTG_Set[[#This Row],[Play Booster Sealed Market Value MTG Stocks]]</f>
        <v/>
      </c>
      <c r="BG1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9" s="11">
        <f>tbl_MTG_Set[[#This Row],[Play Singles CardMarket Profit MTG Stocks]]/tbl_MTG_Set[[#This Row],[Play Booster Cost]]</f>
        <v/>
      </c>
      <c r="BI139" s="11">
        <f>tbl_MTG_Set[[#This Row],[Play Singles CardMarket Profit MTG Stocks]]&gt;0</f>
        <v/>
      </c>
      <c r="BM139" s="10">
        <f>tbl_MTG_Set[[#This Row],[Play Booster Sell Price CardMarket]]*tbl_MTG_Set[[#This Row],[Play Booster Expected Market Value BotBox]]/tbl_MTG_Set[[#This Row],[Play Booster Sealed Market Value BotBox]]</f>
        <v/>
      </c>
      <c r="BN1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9" s="10">
        <f>tbl_MTG_Set[[#This Row],[Play Singles CardMarket Profit BotBox]]/tbl_MTG_Set[[#This Row],[Play Booster Cost]]</f>
        <v/>
      </c>
      <c r="BP139" s="10">
        <f>tbl_MTG_Set[[#This Row],[Play Singles CardMarket Profit BotBox]]&gt;0</f>
        <v/>
      </c>
      <c r="BQ139" s="10" t="n"/>
      <c r="BR139" s="10" t="n"/>
      <c r="BS139" s="10" t="n"/>
      <c r="BT1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9" s="19">
        <f>tbl_MTG_Set[[#This Row],[Collector Singles CardMarket Profit MTG Stocks]]/tbl_MTG_Set[[#This Row],[Collector Booster Cost]]</f>
        <v/>
      </c>
      <c r="BW139" s="10">
        <f>tbl_MTG_Set[[#This Row],[Collector Singles CardMarket Profit MTG Stocks]]&gt;0</f>
        <v/>
      </c>
      <c r="BX139" s="10" t="n"/>
      <c r="BY139" s="10" t="n"/>
      <c r="BZ139" s="10">
        <f>tbl_MTG_Set[[#This Row],[Collector Booster Sell Price CardMarket]]*tbl_MTG_Set[[#This Row],[Collector Booster Expected Market Value BotBox]]/tbl_MTG_Set[[#This Row],[Collector Booster Sealed Market Value BotBox]]</f>
        <v/>
      </c>
      <c r="CA1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9" s="10">
        <f>tbl_MTG_Set[[#This Row],[Collector Singles CardMarket Profit BotBox]]/tbl_MTG_Set[[#This Row],[Collector Booster Cost]]</f>
        <v/>
      </c>
      <c r="CC139" s="10">
        <f>tbl_MTG_Set[[#This Row],[Collector Singles CardMarket Profit BotBox]]&gt;0</f>
        <v/>
      </c>
      <c r="CD1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0" hidden="1" s="6">
      <c r="A140" t="n">
        <v>155</v>
      </c>
      <c r="B140" t="inlineStr">
        <is>
          <t>Wilds of Eldraine: Enchanting Tales WOT</t>
        </is>
      </c>
      <c r="C140" t="n">
        <v>103</v>
      </c>
      <c r="D140" s="3" t="n">
        <v>45177</v>
      </c>
      <c r="E140" t="inlineStr">
        <is>
          <t>Standard Expansion</t>
        </is>
      </c>
      <c r="F140" t="inlineStr">
        <is>
          <t>en es fr de it pt ja ko ru 汉语 漢語</t>
        </is>
      </c>
      <c r="G140" t="n">
        <v>256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1">
        <f>tbl_MTG_Set[[#This Row],[Play Booster Sell Price CardMarket]]*tbl_MTG_Set[[#This Row],[Play Booster Expected Market Value MTG Stocks]]/tbl_MTG_Set[[#This Row],[Play Booster Sealed Market Value MTG Stocks]]</f>
        <v/>
      </c>
      <c r="BG1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0" s="11">
        <f>tbl_MTG_Set[[#This Row],[Play Singles CardMarket Profit MTG Stocks]]/tbl_MTG_Set[[#This Row],[Play Booster Cost]]</f>
        <v/>
      </c>
      <c r="BI140" s="11">
        <f>tbl_MTG_Set[[#This Row],[Play Singles CardMarket Profit MTG Stocks]]&gt;0</f>
        <v/>
      </c>
      <c r="BM140" s="10">
        <f>tbl_MTG_Set[[#This Row],[Play Booster Sell Price CardMarket]]*tbl_MTG_Set[[#This Row],[Play Booster Expected Market Value BotBox]]/tbl_MTG_Set[[#This Row],[Play Booster Sealed Market Value BotBox]]</f>
        <v/>
      </c>
      <c r="BN1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0" s="10">
        <f>tbl_MTG_Set[[#This Row],[Play Singles CardMarket Profit BotBox]]/tbl_MTG_Set[[#This Row],[Play Booster Cost]]</f>
        <v/>
      </c>
      <c r="BP140" s="10">
        <f>tbl_MTG_Set[[#This Row],[Play Singles CardMarket Profit BotBox]]&gt;0</f>
        <v/>
      </c>
      <c r="BQ140" s="10" t="n"/>
      <c r="BR140" s="10" t="n"/>
      <c r="BS140" s="10" t="n"/>
      <c r="BT1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0" s="19">
        <f>tbl_MTG_Set[[#This Row],[Collector Singles CardMarket Profit MTG Stocks]]/tbl_MTG_Set[[#This Row],[Collector Booster Cost]]</f>
        <v/>
      </c>
      <c r="BW140" s="10">
        <f>tbl_MTG_Set[[#This Row],[Collector Singles CardMarket Profit MTG Stocks]]&gt;0</f>
        <v/>
      </c>
      <c r="BX140" s="10" t="n"/>
      <c r="BY140" s="10" t="n"/>
      <c r="BZ140" s="10">
        <f>tbl_MTG_Set[[#This Row],[Collector Booster Sell Price CardMarket]]*tbl_MTG_Set[[#This Row],[Collector Booster Expected Market Value BotBox]]/tbl_MTG_Set[[#This Row],[Collector Booster Sealed Market Value BotBox]]</f>
        <v/>
      </c>
      <c r="CA1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0" s="10">
        <f>tbl_MTG_Set[[#This Row],[Collector Singles CardMarket Profit BotBox]]/tbl_MTG_Set[[#This Row],[Collector Booster Cost]]</f>
        <v/>
      </c>
      <c r="CC140" s="10">
        <f>tbl_MTG_Set[[#This Row],[Collector Singles CardMarket Profit BotBox]]&gt;0</f>
        <v/>
      </c>
      <c r="CD1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1" hidden="1" s="6">
      <c r="A141" t="n">
        <v>156</v>
      </c>
      <c r="B141" t="inlineStr">
        <is>
          <t>Wilds of Eldraine Promos PWOE</t>
        </is>
      </c>
      <c r="C141" t="n">
        <v>160</v>
      </c>
      <c r="D141" s="3" t="n">
        <v>45177</v>
      </c>
      <c r="E141" t="inlineStr">
        <is>
          <t>Standard Expansion</t>
        </is>
      </c>
      <c r="F141" t="inlineStr">
        <is>
          <t>en es fr de it pt ja ko ru 汉语 漢語</t>
        </is>
      </c>
      <c r="G141" t="n">
        <v>258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1">
        <f>tbl_MTG_Set[[#This Row],[Play Booster Sell Price CardMarket]]*tbl_MTG_Set[[#This Row],[Play Booster Expected Market Value MTG Stocks]]/tbl_MTG_Set[[#This Row],[Play Booster Sealed Market Value MTG Stocks]]</f>
        <v/>
      </c>
      <c r="BG1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1" s="11">
        <f>tbl_MTG_Set[[#This Row],[Play Singles CardMarket Profit MTG Stocks]]/tbl_MTG_Set[[#This Row],[Play Booster Cost]]</f>
        <v/>
      </c>
      <c r="BI141" s="11">
        <f>tbl_MTG_Set[[#This Row],[Play Singles CardMarket Profit MTG Stocks]]&gt;0</f>
        <v/>
      </c>
      <c r="BM141" s="10">
        <f>tbl_MTG_Set[[#This Row],[Play Booster Sell Price CardMarket]]*tbl_MTG_Set[[#This Row],[Play Booster Expected Market Value BotBox]]/tbl_MTG_Set[[#This Row],[Play Booster Sealed Market Value BotBox]]</f>
        <v/>
      </c>
      <c r="BN1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1" s="10">
        <f>tbl_MTG_Set[[#This Row],[Play Singles CardMarket Profit BotBox]]/tbl_MTG_Set[[#This Row],[Play Booster Cost]]</f>
        <v/>
      </c>
      <c r="BP141" s="10">
        <f>tbl_MTG_Set[[#This Row],[Play Singles CardMarket Profit BotBox]]&gt;0</f>
        <v/>
      </c>
      <c r="BQ141" s="10" t="n"/>
      <c r="BR141" s="10" t="n"/>
      <c r="BS141" s="10" t="n"/>
      <c r="BT1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1" s="19">
        <f>tbl_MTG_Set[[#This Row],[Collector Singles CardMarket Profit MTG Stocks]]/tbl_MTG_Set[[#This Row],[Collector Booster Cost]]</f>
        <v/>
      </c>
      <c r="BW141" s="10">
        <f>tbl_MTG_Set[[#This Row],[Collector Singles CardMarket Profit MTG Stocks]]&gt;0</f>
        <v/>
      </c>
      <c r="BX141" s="10" t="n"/>
      <c r="BY141" s="10" t="n"/>
      <c r="BZ141" s="10">
        <f>tbl_MTG_Set[[#This Row],[Collector Booster Sell Price CardMarket]]*tbl_MTG_Set[[#This Row],[Collector Booster Expected Market Value BotBox]]/tbl_MTG_Set[[#This Row],[Collector Booster Sealed Market Value BotBox]]</f>
        <v/>
      </c>
      <c r="CA1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1" s="10">
        <f>tbl_MTG_Set[[#This Row],[Collector Singles CardMarket Profit BotBox]]/tbl_MTG_Set[[#This Row],[Collector Booster Cost]]</f>
        <v/>
      </c>
      <c r="CC141" s="10">
        <f>tbl_MTG_Set[[#This Row],[Collector Singles CardMarket Profit BotBox]]&gt;0</f>
        <v/>
      </c>
      <c r="CD1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2" hidden="1" s="6">
      <c r="A142" t="n">
        <v>157</v>
      </c>
      <c r="B142" t="inlineStr">
        <is>
          <t>Wilds of Eldraine Tokens TWOE</t>
        </is>
      </c>
      <c r="C142" t="n">
        <v>18</v>
      </c>
      <c r="D142" s="3" t="n">
        <v>45177</v>
      </c>
      <c r="E142" t="inlineStr">
        <is>
          <t>Standard Expansion</t>
        </is>
      </c>
      <c r="F142" t="inlineStr">
        <is>
          <t>en es fr de it pt ja ko ru 汉语 漢語</t>
        </is>
      </c>
      <c r="G142" t="n">
        <v>260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1">
        <f>tbl_MTG_Set[[#This Row],[Play Booster Sell Price CardMarket]]*tbl_MTG_Set[[#This Row],[Play Booster Expected Market Value MTG Stocks]]/tbl_MTG_Set[[#This Row],[Play Booster Sealed Market Value MTG Stocks]]</f>
        <v/>
      </c>
      <c r="BG1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2" s="11">
        <f>tbl_MTG_Set[[#This Row],[Play Singles CardMarket Profit MTG Stocks]]/tbl_MTG_Set[[#This Row],[Play Booster Cost]]</f>
        <v/>
      </c>
      <c r="BI142" s="11">
        <f>tbl_MTG_Set[[#This Row],[Play Singles CardMarket Profit MTG Stocks]]&gt;0</f>
        <v/>
      </c>
      <c r="BM142" s="10">
        <f>tbl_MTG_Set[[#This Row],[Play Booster Sell Price CardMarket]]*tbl_MTG_Set[[#This Row],[Play Booster Expected Market Value BotBox]]/tbl_MTG_Set[[#This Row],[Play Booster Sealed Market Value BotBox]]</f>
        <v/>
      </c>
      <c r="BN1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2" s="10">
        <f>tbl_MTG_Set[[#This Row],[Play Singles CardMarket Profit BotBox]]/tbl_MTG_Set[[#This Row],[Play Booster Cost]]</f>
        <v/>
      </c>
      <c r="BP142" s="10">
        <f>tbl_MTG_Set[[#This Row],[Play Singles CardMarket Profit BotBox]]&gt;0</f>
        <v/>
      </c>
      <c r="BQ142" s="10" t="n"/>
      <c r="BR142" s="10" t="n"/>
      <c r="BS142" s="10" t="n"/>
      <c r="BT1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2" s="19">
        <f>tbl_MTG_Set[[#This Row],[Collector Singles CardMarket Profit MTG Stocks]]/tbl_MTG_Set[[#This Row],[Collector Booster Cost]]</f>
        <v/>
      </c>
      <c r="BW142" s="10">
        <f>tbl_MTG_Set[[#This Row],[Collector Singles CardMarket Profit MTG Stocks]]&gt;0</f>
        <v/>
      </c>
      <c r="BX142" s="10" t="n"/>
      <c r="BY142" s="10" t="n"/>
      <c r="BZ142" s="10">
        <f>tbl_MTG_Set[[#This Row],[Collector Booster Sell Price CardMarket]]*tbl_MTG_Set[[#This Row],[Collector Booster Expected Market Value BotBox]]/tbl_MTG_Set[[#This Row],[Collector Booster Sealed Market Value BotBox]]</f>
        <v/>
      </c>
      <c r="CA1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2" s="10">
        <f>tbl_MTG_Set[[#This Row],[Collector Singles CardMarket Profit BotBox]]/tbl_MTG_Set[[#This Row],[Collector Booster Cost]]</f>
        <v/>
      </c>
      <c r="CC142" s="10">
        <f>tbl_MTG_Set[[#This Row],[Collector Singles CardMarket Profit BotBox]]&gt;0</f>
        <v/>
      </c>
      <c r="CD1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3" hidden="1" s="6">
      <c r="A143" t="n">
        <v>158</v>
      </c>
      <c r="B143" t="inlineStr">
        <is>
          <t>Alchemy: Wilds of Eldraine YWOE</t>
        </is>
      </c>
      <c r="C143" t="n">
        <v>30</v>
      </c>
      <c r="D143" s="3" t="n">
        <v>45209</v>
      </c>
      <c r="F143" t="inlineStr">
        <is>
          <t>en es fr de it pt ja ko ru 汉语 漢語</t>
        </is>
      </c>
      <c r="G143" t="n">
        <v>262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AG143" s="10" t="n"/>
      <c r="AH143" s="10" t="n"/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3" s="10" t="n"/>
      <c r="AS143" s="10" t="n"/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1">
        <f>tbl_MTG_Set[[#This Row],[Play Booster Sell Price CardMarket]]*tbl_MTG_Set[[#This Row],[Play Booster Expected Market Value MTG Stocks]]/tbl_MTG_Set[[#This Row],[Play Booster Sealed Market Value MTG Stocks]]</f>
        <v/>
      </c>
      <c r="BG1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3" s="11">
        <f>tbl_MTG_Set[[#This Row],[Play Singles CardMarket Profit MTG Stocks]]/tbl_MTG_Set[[#This Row],[Play Booster Cost]]</f>
        <v/>
      </c>
      <c r="BI143" s="11">
        <f>tbl_MTG_Set[[#This Row],[Play Singles CardMarket Profit MTG Stocks]]&gt;0</f>
        <v/>
      </c>
      <c r="BM143" s="10">
        <f>tbl_MTG_Set[[#This Row],[Play Booster Sell Price CardMarket]]*tbl_MTG_Set[[#This Row],[Play Booster Expected Market Value BotBox]]/tbl_MTG_Set[[#This Row],[Play Booster Sealed Market Value BotBox]]</f>
        <v/>
      </c>
      <c r="BN1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3" s="10">
        <f>tbl_MTG_Set[[#This Row],[Play Singles CardMarket Profit BotBox]]/tbl_MTG_Set[[#This Row],[Play Booster Cost]]</f>
        <v/>
      </c>
      <c r="BP143" s="10">
        <f>tbl_MTG_Set[[#This Row],[Play Singles CardMarket Profit BotBox]]&gt;0</f>
        <v/>
      </c>
      <c r="BQ143" s="10" t="n"/>
      <c r="BR143" s="10" t="n"/>
      <c r="BS143" s="10" t="n"/>
      <c r="BT1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3" s="19">
        <f>tbl_MTG_Set[[#This Row],[Collector Singles CardMarket Profit MTG Stocks]]/tbl_MTG_Set[[#This Row],[Collector Booster Cost]]</f>
        <v/>
      </c>
      <c r="BW143" s="10">
        <f>tbl_MTG_Set[[#This Row],[Collector Singles CardMarket Profit MTG Stocks]]&gt;0</f>
        <v/>
      </c>
      <c r="BX143" s="10" t="n"/>
      <c r="BY143" s="10" t="n"/>
      <c r="BZ143" s="10">
        <f>tbl_MTG_Set[[#This Row],[Collector Booster Sell Price CardMarket]]*tbl_MTG_Set[[#This Row],[Collector Booster Expected Market Value BotBox]]/tbl_MTG_Set[[#This Row],[Collector Booster Sealed Market Value BotBox]]</f>
        <v/>
      </c>
      <c r="CA1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3" s="10">
        <f>tbl_MTG_Set[[#This Row],[Collector Singles CardMarket Profit BotBox]]/tbl_MTG_Set[[#This Row],[Collector Booster Cost]]</f>
        <v/>
      </c>
      <c r="CC143" s="10">
        <f>tbl_MTG_Set[[#This Row],[Collector Singles CardMarket Profit BotBox]]&gt;0</f>
        <v/>
      </c>
      <c r="CD1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4" hidden="1" s="6">
      <c r="A144" t="n">
        <v>159</v>
      </c>
      <c r="B144" t="inlineStr">
        <is>
          <t>Wilds of Eldraine Commander WOC</t>
        </is>
      </c>
      <c r="C144" t="n">
        <v>173</v>
      </c>
      <c r="D144" s="3" t="n">
        <v>45177</v>
      </c>
      <c r="E144" t="inlineStr">
        <is>
          <t>Standard Expansion</t>
        </is>
      </c>
      <c r="F144" t="inlineStr">
        <is>
          <t>en es fr de it pt ja ko ru 汉语 漢語</t>
        </is>
      </c>
      <c r="G144" t="n">
        <v>264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1">
        <f>tbl_MTG_Set[[#This Row],[Play Booster Sell Price CardMarket]]*tbl_MTG_Set[[#This Row],[Play Booster Expected Market Value MTG Stocks]]/tbl_MTG_Set[[#This Row],[Play Booster Sealed Market Value MTG Stocks]]</f>
        <v/>
      </c>
      <c r="BG1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4" s="11">
        <f>tbl_MTG_Set[[#This Row],[Play Singles CardMarket Profit MTG Stocks]]/tbl_MTG_Set[[#This Row],[Play Booster Cost]]</f>
        <v/>
      </c>
      <c r="BI144" s="11">
        <f>tbl_MTG_Set[[#This Row],[Play Singles CardMarket Profit MTG Stocks]]&gt;0</f>
        <v/>
      </c>
      <c r="BM144" s="10">
        <f>tbl_MTG_Set[[#This Row],[Play Booster Sell Price CardMarket]]*tbl_MTG_Set[[#This Row],[Play Booster Expected Market Value BotBox]]/tbl_MTG_Set[[#This Row],[Play Booster Sealed Market Value BotBox]]</f>
        <v/>
      </c>
      <c r="BN1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4" s="10">
        <f>tbl_MTG_Set[[#This Row],[Play Singles CardMarket Profit BotBox]]/tbl_MTG_Set[[#This Row],[Play Booster Cost]]</f>
        <v/>
      </c>
      <c r="BP144" s="10">
        <f>tbl_MTG_Set[[#This Row],[Play Singles CardMarket Profit BotBox]]&gt;0</f>
        <v/>
      </c>
      <c r="BQ144" s="10" t="n"/>
      <c r="BR144" s="10" t="n"/>
      <c r="BS144" s="10" t="n"/>
      <c r="BT1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4" s="19">
        <f>tbl_MTG_Set[[#This Row],[Collector Singles CardMarket Profit MTG Stocks]]/tbl_MTG_Set[[#This Row],[Collector Booster Cost]]</f>
        <v/>
      </c>
      <c r="BW144" s="10">
        <f>tbl_MTG_Set[[#This Row],[Collector Singles CardMarket Profit MTG Stocks]]&gt;0</f>
        <v/>
      </c>
      <c r="BX144" s="10" t="n"/>
      <c r="BY144" s="10" t="n"/>
      <c r="BZ144" s="10">
        <f>tbl_MTG_Set[[#This Row],[Collector Booster Sell Price CardMarket]]*tbl_MTG_Set[[#This Row],[Collector Booster Expected Market Value BotBox]]/tbl_MTG_Set[[#This Row],[Collector Booster Sealed Market Value BotBox]]</f>
        <v/>
      </c>
      <c r="CA1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4" s="10">
        <f>tbl_MTG_Set[[#This Row],[Collector Singles CardMarket Profit BotBox]]/tbl_MTG_Set[[#This Row],[Collector Booster Cost]]</f>
        <v/>
      </c>
      <c r="CC144" s="10">
        <f>tbl_MTG_Set[[#This Row],[Collector Singles CardMarket Profit BotBox]]&gt;0</f>
        <v/>
      </c>
      <c r="CD1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5" hidden="1" s="6">
      <c r="A145" t="n">
        <v>160</v>
      </c>
      <c r="B145" t="inlineStr">
        <is>
          <t>Wilds of Eldraine Commander Tokens TWOC</t>
        </is>
      </c>
      <c r="C145" t="n">
        <v>10</v>
      </c>
      <c r="D145" s="3" t="n">
        <v>45177</v>
      </c>
      <c r="E145" t="inlineStr">
        <is>
          <t>Standard Expansion</t>
        </is>
      </c>
      <c r="F145" t="inlineStr">
        <is>
          <t>en es fr de it pt ja ko ru 汉语 漢語</t>
        </is>
      </c>
      <c r="G145" t="n">
        <v>266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1">
        <f>tbl_MTG_Set[[#This Row],[Play Booster Sell Price CardMarket]]*tbl_MTG_Set[[#This Row],[Play Booster Expected Market Value MTG Stocks]]/tbl_MTG_Set[[#This Row],[Play Booster Sealed Market Value MTG Stocks]]</f>
        <v/>
      </c>
      <c r="BG1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5" s="11">
        <f>tbl_MTG_Set[[#This Row],[Play Singles CardMarket Profit MTG Stocks]]/tbl_MTG_Set[[#This Row],[Play Booster Cost]]</f>
        <v/>
      </c>
      <c r="BI145" s="11">
        <f>tbl_MTG_Set[[#This Row],[Play Singles CardMarket Profit MTG Stocks]]&gt;0</f>
        <v/>
      </c>
      <c r="BM145" s="10">
        <f>tbl_MTG_Set[[#This Row],[Play Booster Sell Price CardMarket]]*tbl_MTG_Set[[#This Row],[Play Booster Expected Market Value BotBox]]/tbl_MTG_Set[[#This Row],[Play Booster Sealed Market Value BotBox]]</f>
        <v/>
      </c>
      <c r="BN1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5" s="10">
        <f>tbl_MTG_Set[[#This Row],[Play Singles CardMarket Profit BotBox]]/tbl_MTG_Set[[#This Row],[Play Booster Cost]]</f>
        <v/>
      </c>
      <c r="BP145" s="10">
        <f>tbl_MTG_Set[[#This Row],[Play Singles CardMarket Profit BotBox]]&gt;0</f>
        <v/>
      </c>
      <c r="BQ145" s="10" t="n"/>
      <c r="BR145" s="10" t="n"/>
      <c r="BS145" s="10" t="n"/>
      <c r="BT1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5" s="19">
        <f>tbl_MTG_Set[[#This Row],[Collector Singles CardMarket Profit MTG Stocks]]/tbl_MTG_Set[[#This Row],[Collector Booster Cost]]</f>
        <v/>
      </c>
      <c r="BW145" s="10">
        <f>tbl_MTG_Set[[#This Row],[Collector Singles CardMarket Profit MTG Stocks]]&gt;0</f>
        <v/>
      </c>
      <c r="BX145" s="10" t="n"/>
      <c r="BY145" s="10" t="n"/>
      <c r="BZ145" s="10">
        <f>tbl_MTG_Set[[#This Row],[Collector Booster Sell Price CardMarket]]*tbl_MTG_Set[[#This Row],[Collector Booster Expected Market Value BotBox]]/tbl_MTG_Set[[#This Row],[Collector Booster Sealed Market Value BotBox]]</f>
        <v/>
      </c>
      <c r="CA1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5" s="10">
        <f>tbl_MTG_Set[[#This Row],[Collector Singles CardMarket Profit BotBox]]/tbl_MTG_Set[[#This Row],[Collector Booster Cost]]</f>
        <v/>
      </c>
      <c r="CC145" s="10">
        <f>tbl_MTG_Set[[#This Row],[Collector Singles CardMarket Profit BotBox]]&gt;0</f>
        <v/>
      </c>
      <c r="CD1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6" hidden="1" s="6">
      <c r="A146" t="n">
        <v>161</v>
      </c>
      <c r="B146" t="inlineStr">
        <is>
          <t>WOE Japanese Promo Tokens WWOE</t>
        </is>
      </c>
      <c r="C146" t="n">
        <v>6</v>
      </c>
      <c r="D146" s="3" t="n">
        <v>45177</v>
      </c>
      <c r="E146" t="inlineStr">
        <is>
          <t>Standard Expansion</t>
        </is>
      </c>
      <c r="F146" t="inlineStr">
        <is>
          <t>en es fr de it pt ja ko ru 汉语 漢語</t>
        </is>
      </c>
      <c r="G146" t="n">
        <v>268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1">
        <f>tbl_MTG_Set[[#This Row],[Play Booster Sell Price CardMarket]]*tbl_MTG_Set[[#This Row],[Play Booster Expected Market Value MTG Stocks]]/tbl_MTG_Set[[#This Row],[Play Booster Sealed Market Value MTG Stocks]]</f>
        <v/>
      </c>
      <c r="BG1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6" s="11">
        <f>tbl_MTG_Set[[#This Row],[Play Singles CardMarket Profit MTG Stocks]]/tbl_MTG_Set[[#This Row],[Play Booster Cost]]</f>
        <v/>
      </c>
      <c r="BI146" s="11">
        <f>tbl_MTG_Set[[#This Row],[Play Singles CardMarket Profit MTG Stocks]]&gt;0</f>
        <v/>
      </c>
      <c r="BM146" s="10">
        <f>tbl_MTG_Set[[#This Row],[Play Booster Sell Price CardMarket]]*tbl_MTG_Set[[#This Row],[Play Booster Expected Market Value BotBox]]/tbl_MTG_Set[[#This Row],[Play Booster Sealed Market Value BotBox]]</f>
        <v/>
      </c>
      <c r="BN1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6" s="10">
        <f>tbl_MTG_Set[[#This Row],[Play Singles CardMarket Profit BotBox]]/tbl_MTG_Set[[#This Row],[Play Booster Cost]]</f>
        <v/>
      </c>
      <c r="BP146" s="10">
        <f>tbl_MTG_Set[[#This Row],[Play Singles CardMarket Profit BotBox]]&gt;0</f>
        <v/>
      </c>
      <c r="BQ146" s="10" t="n"/>
      <c r="BR146" s="10" t="n"/>
      <c r="BS146" s="10" t="n"/>
      <c r="BT1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6" s="19">
        <f>tbl_MTG_Set[[#This Row],[Collector Singles CardMarket Profit MTG Stocks]]/tbl_MTG_Set[[#This Row],[Collector Booster Cost]]</f>
        <v/>
      </c>
      <c r="BW146" s="10">
        <f>tbl_MTG_Set[[#This Row],[Collector Singles CardMarket Profit MTG Stocks]]&gt;0</f>
        <v/>
      </c>
      <c r="BX146" s="10" t="n"/>
      <c r="BY146" s="10" t="n"/>
      <c r="BZ146" s="10">
        <f>tbl_MTG_Set[[#This Row],[Collector Booster Sell Price CardMarket]]*tbl_MTG_Set[[#This Row],[Collector Booster Expected Market Value BotBox]]/tbl_MTG_Set[[#This Row],[Collector Booster Sealed Market Value BotBox]]</f>
        <v/>
      </c>
      <c r="CA1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6" s="10">
        <f>tbl_MTG_Set[[#This Row],[Collector Singles CardMarket Profit BotBox]]/tbl_MTG_Set[[#This Row],[Collector Booster Cost]]</f>
        <v/>
      </c>
      <c r="CC146" s="10">
        <f>tbl_MTG_Set[[#This Row],[Collector Singles CardMarket Profit BotBox]]&gt;0</f>
        <v/>
      </c>
      <c r="CD1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7" hidden="1" s="6">
      <c r="A147" t="n">
        <v>162</v>
      </c>
      <c r="B147" t="inlineStr">
        <is>
          <t>Wilds of Eldraine Art Series AWOE</t>
        </is>
      </c>
      <c r="C147" t="n">
        <v>81</v>
      </c>
      <c r="D147" s="3" t="n">
        <v>45177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270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1">
        <f>tbl_MTG_Set[[#This Row],[Play Booster Sell Price CardMarket]]*tbl_MTG_Set[[#This Row],[Play Booster Expected Market Value MTG Stocks]]/tbl_MTG_Set[[#This Row],[Play Booster Sealed Market Value MTG Stocks]]</f>
        <v/>
      </c>
      <c r="BG1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7" s="11">
        <f>tbl_MTG_Set[[#This Row],[Play Singles CardMarket Profit MTG Stocks]]/tbl_MTG_Set[[#This Row],[Play Booster Cost]]</f>
        <v/>
      </c>
      <c r="BI147" s="11">
        <f>tbl_MTG_Set[[#This Row],[Play Singles CardMarket Profit MTG Stocks]]&gt;0</f>
        <v/>
      </c>
      <c r="BM147" s="10">
        <f>tbl_MTG_Set[[#This Row],[Play Booster Sell Price CardMarket]]*tbl_MTG_Set[[#This Row],[Play Booster Expected Market Value BotBox]]/tbl_MTG_Set[[#This Row],[Play Booster Sealed Market Value BotBox]]</f>
        <v/>
      </c>
      <c r="BN1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7" s="10">
        <f>tbl_MTG_Set[[#This Row],[Play Singles CardMarket Profit BotBox]]/tbl_MTG_Set[[#This Row],[Play Booster Cost]]</f>
        <v/>
      </c>
      <c r="BP147" s="10">
        <f>tbl_MTG_Set[[#This Row],[Play Singles CardMarket Profit BotBox]]&gt;0</f>
        <v/>
      </c>
      <c r="BQ147" s="10" t="n"/>
      <c r="BR147" s="10" t="n"/>
      <c r="BS147" s="10" t="n"/>
      <c r="BT1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7" s="19">
        <f>tbl_MTG_Set[[#This Row],[Collector Singles CardMarket Profit MTG Stocks]]/tbl_MTG_Set[[#This Row],[Collector Booster Cost]]</f>
        <v/>
      </c>
      <c r="BW147" s="10">
        <f>tbl_MTG_Set[[#This Row],[Collector Singles CardMarket Profit MTG Stocks]]&gt;0</f>
        <v/>
      </c>
      <c r="BX147" s="10" t="n"/>
      <c r="BY147" s="10" t="n"/>
      <c r="BZ147" s="10">
        <f>tbl_MTG_Set[[#This Row],[Collector Booster Sell Price CardMarket]]*tbl_MTG_Set[[#This Row],[Collector Booster Expected Market Value BotBox]]/tbl_MTG_Set[[#This Row],[Collector Booster Sealed Market Value BotBox]]</f>
        <v/>
      </c>
      <c r="CA1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7" s="10">
        <f>tbl_MTG_Set[[#This Row],[Collector Singles CardMarket Profit BotBox]]/tbl_MTG_Set[[#This Row],[Collector Booster Cost]]</f>
        <v/>
      </c>
      <c r="CC147" s="10">
        <f>tbl_MTG_Set[[#This Row],[Collector Singles CardMarket Profit BotBox]]&gt;0</f>
        <v/>
      </c>
      <c r="CD1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8" hidden="1" s="6">
      <c r="A148" t="n">
        <v>164</v>
      </c>
      <c r="B148" t="inlineStr">
        <is>
          <t>Commander Masters Tokens TCMM</t>
        </is>
      </c>
      <c r="C148" t="n">
        <v>81</v>
      </c>
      <c r="D148" s="3" t="n">
        <v>45142</v>
      </c>
      <c r="E148" t="inlineStr">
        <is>
          <t>Masters</t>
        </is>
      </c>
      <c r="F148" t="inlineStr">
        <is>
          <t>en es fr de it pt ja ko ru 汉语 漢語</t>
        </is>
      </c>
      <c r="G148" t="n">
        <v>274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1">
        <f>tbl_MTG_Set[[#This Row],[Play Booster Sell Price CardMarket]]*tbl_MTG_Set[[#This Row],[Play Booster Expected Market Value MTG Stocks]]/tbl_MTG_Set[[#This Row],[Play Booster Sealed Market Value MTG Stocks]]</f>
        <v/>
      </c>
      <c r="BG1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8" s="11">
        <f>tbl_MTG_Set[[#This Row],[Play Singles CardMarket Profit MTG Stocks]]/tbl_MTG_Set[[#This Row],[Play Booster Cost]]</f>
        <v/>
      </c>
      <c r="BI148" s="11">
        <f>tbl_MTG_Set[[#This Row],[Play Singles CardMarket Profit MTG Stocks]]&gt;0</f>
        <v/>
      </c>
      <c r="BM148" s="10">
        <f>tbl_MTG_Set[[#This Row],[Play Booster Sell Price CardMarket]]*tbl_MTG_Set[[#This Row],[Play Booster Expected Market Value BotBox]]/tbl_MTG_Set[[#This Row],[Play Booster Sealed Market Value BotBox]]</f>
        <v/>
      </c>
      <c r="BN1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8" s="10">
        <f>tbl_MTG_Set[[#This Row],[Play Singles CardMarket Profit BotBox]]/tbl_MTG_Set[[#This Row],[Play Booster Cost]]</f>
        <v/>
      </c>
      <c r="BP148" s="10">
        <f>tbl_MTG_Set[[#This Row],[Play Singles CardMarket Profit BotBox]]&gt;0</f>
        <v/>
      </c>
      <c r="BQ148" s="10" t="n"/>
      <c r="BR148" s="10" t="n"/>
      <c r="BS148" s="10" t="n"/>
      <c r="BT1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8" s="19">
        <f>tbl_MTG_Set[[#This Row],[Collector Singles CardMarket Profit MTG Stocks]]/tbl_MTG_Set[[#This Row],[Collector Booster Cost]]</f>
        <v/>
      </c>
      <c r="BW148" s="10">
        <f>tbl_MTG_Set[[#This Row],[Collector Singles CardMarket Profit MTG Stocks]]&gt;0</f>
        <v/>
      </c>
      <c r="BX148" s="10" t="n"/>
      <c r="BY148" s="10" t="n"/>
      <c r="BZ148" s="10">
        <f>tbl_MTG_Set[[#This Row],[Collector Booster Sell Price CardMarket]]*tbl_MTG_Set[[#This Row],[Collector Booster Expected Market Value BotBox]]/tbl_MTG_Set[[#This Row],[Collector Booster Sealed Market Value BotBox]]</f>
        <v/>
      </c>
      <c r="CA1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8" s="10">
        <f>tbl_MTG_Set[[#This Row],[Collector Singles CardMarket Profit BotBox]]/tbl_MTG_Set[[#This Row],[Collector Booster Cost]]</f>
        <v/>
      </c>
      <c r="CC148" s="10">
        <f>tbl_MTG_Set[[#This Row],[Collector Singles CardMarket Profit BotBox]]&gt;0</f>
        <v/>
      </c>
      <c r="CD1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9" hidden="1" s="6">
      <c r="A149" t="n">
        <v>165</v>
      </c>
      <c r="B149" t="inlineStr">
        <is>
          <t>Commander Masters Art Series ACMM</t>
        </is>
      </c>
      <c r="C149" t="n">
        <v>81</v>
      </c>
      <c r="D149" s="3" t="n">
        <v>45142</v>
      </c>
      <c r="E149" t="inlineStr">
        <is>
          <t>Masters</t>
        </is>
      </c>
      <c r="F149" t="inlineStr">
        <is>
          <t>en es fr de it pt ja ko ru 汉语 漢語</t>
        </is>
      </c>
      <c r="G149" t="n">
        <v>276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1">
        <f>tbl_MTG_Set[[#This Row],[Play Booster Sell Price CardMarket]]*tbl_MTG_Set[[#This Row],[Play Booster Expected Market Value MTG Stocks]]/tbl_MTG_Set[[#This Row],[Play Booster Sealed Market Value MTG Stocks]]</f>
        <v/>
      </c>
      <c r="BG1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9" s="11">
        <f>tbl_MTG_Set[[#This Row],[Play Singles CardMarket Profit MTG Stocks]]/tbl_MTG_Set[[#This Row],[Play Booster Cost]]</f>
        <v/>
      </c>
      <c r="BI149" s="11">
        <f>tbl_MTG_Set[[#This Row],[Play Singles CardMarket Profit MTG Stocks]]&gt;0</f>
        <v/>
      </c>
      <c r="BM149" s="10">
        <f>tbl_MTG_Set[[#This Row],[Play Booster Sell Price CardMarket]]*tbl_MTG_Set[[#This Row],[Play Booster Expected Market Value BotBox]]/tbl_MTG_Set[[#This Row],[Play Booster Sealed Market Value BotBox]]</f>
        <v/>
      </c>
      <c r="BN1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9" s="10">
        <f>tbl_MTG_Set[[#This Row],[Play Singles CardMarket Profit BotBox]]/tbl_MTG_Set[[#This Row],[Play Booster Cost]]</f>
        <v/>
      </c>
      <c r="BP149" s="10">
        <f>tbl_MTG_Set[[#This Row],[Play Singles CardMarket Profit BotBox]]&gt;0</f>
        <v/>
      </c>
      <c r="BQ149" s="10" t="n"/>
      <c r="BR149" s="10" t="n"/>
      <c r="BS149" s="10" t="n"/>
      <c r="BT1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9" s="19">
        <f>tbl_MTG_Set[[#This Row],[Collector Singles CardMarket Profit MTG Stocks]]/tbl_MTG_Set[[#This Row],[Collector Booster Cost]]</f>
        <v/>
      </c>
      <c r="BW149" s="10">
        <f>tbl_MTG_Set[[#This Row],[Collector Singles CardMarket Profit MTG Stocks]]&gt;0</f>
        <v/>
      </c>
      <c r="BX149" s="10" t="n"/>
      <c r="BY149" s="10" t="n"/>
      <c r="BZ149" s="10">
        <f>tbl_MTG_Set[[#This Row],[Collector Booster Sell Price CardMarket]]*tbl_MTG_Set[[#This Row],[Collector Booster Expected Market Value BotBox]]/tbl_MTG_Set[[#This Row],[Collector Booster Sealed Market Value BotBox]]</f>
        <v/>
      </c>
      <c r="CA1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9" s="10">
        <f>tbl_MTG_Set[[#This Row],[Collector Singles CardMarket Profit BotBox]]/tbl_MTG_Set[[#This Row],[Collector Booster Cost]]</f>
        <v/>
      </c>
      <c r="CC149" s="10">
        <f>tbl_MTG_Set[[#This Row],[Collector Singles CardMarket Profit BotBox]]&gt;0</f>
        <v/>
      </c>
      <c r="CD1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0" hidden="1" s="6">
      <c r="A150" t="n">
        <v>166</v>
      </c>
      <c r="B150" t="inlineStr">
        <is>
          <t>2022 Heroes of the Realm PH22</t>
        </is>
      </c>
      <c r="C150" t="n">
        <v>5</v>
      </c>
      <c r="D150" s="3" t="n">
        <v>45139</v>
      </c>
      <c r="F150" t="inlineStr">
        <is>
          <t>en es fr de it pt ja ko ru 汉语 漢語</t>
        </is>
      </c>
      <c r="G150" t="n">
        <v>278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1">
        <f>tbl_MTG_Set[[#This Row],[Play Booster Sell Price CardMarket]]*tbl_MTG_Set[[#This Row],[Play Booster Expected Market Value MTG Stocks]]/tbl_MTG_Set[[#This Row],[Play Booster Sealed Market Value MTG Stocks]]</f>
        <v/>
      </c>
      <c r="BG1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0" s="11">
        <f>tbl_MTG_Set[[#This Row],[Play Singles CardMarket Profit MTG Stocks]]/tbl_MTG_Set[[#This Row],[Play Booster Cost]]</f>
        <v/>
      </c>
      <c r="BI150" s="11">
        <f>tbl_MTG_Set[[#This Row],[Play Singles CardMarket Profit MTG Stocks]]&gt;0</f>
        <v/>
      </c>
      <c r="BM150" s="10">
        <f>tbl_MTG_Set[[#This Row],[Play Booster Sell Price CardMarket]]*tbl_MTG_Set[[#This Row],[Play Booster Expected Market Value BotBox]]/tbl_MTG_Set[[#This Row],[Play Booster Sealed Market Value BotBox]]</f>
        <v/>
      </c>
      <c r="BN1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0" s="10">
        <f>tbl_MTG_Set[[#This Row],[Play Singles CardMarket Profit BotBox]]/tbl_MTG_Set[[#This Row],[Play Booster Cost]]</f>
        <v/>
      </c>
      <c r="BP150" s="10">
        <f>tbl_MTG_Set[[#This Row],[Play Singles CardMarket Profit BotBox]]&gt;0</f>
        <v/>
      </c>
      <c r="BQ150" s="10" t="n"/>
      <c r="BR150" s="10" t="n"/>
      <c r="BS150" s="10" t="n"/>
      <c r="BT1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0" s="19">
        <f>tbl_MTG_Set[[#This Row],[Collector Singles CardMarket Profit MTG Stocks]]/tbl_MTG_Set[[#This Row],[Collector Booster Cost]]</f>
        <v/>
      </c>
      <c r="BW150" s="10">
        <f>tbl_MTG_Set[[#This Row],[Collector Singles CardMarket Profit MTG Stocks]]&gt;0</f>
        <v/>
      </c>
      <c r="BX150" s="10" t="n"/>
      <c r="BY150" s="10" t="n"/>
      <c r="BZ150" s="10">
        <f>tbl_MTG_Set[[#This Row],[Collector Booster Sell Price CardMarket]]*tbl_MTG_Set[[#This Row],[Collector Booster Expected Market Value BotBox]]/tbl_MTG_Set[[#This Row],[Collector Booster Sealed Market Value BotBox]]</f>
        <v/>
      </c>
      <c r="CA1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0" s="10">
        <f>tbl_MTG_Set[[#This Row],[Collector Singles CardMarket Profit BotBox]]/tbl_MTG_Set[[#This Row],[Collector Booster Cost]]</f>
        <v/>
      </c>
      <c r="CC150" s="10">
        <f>tbl_MTG_Set[[#This Row],[Collector Singles CardMarket Profit BotBox]]&gt;0</f>
        <v/>
      </c>
      <c r="CD1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1" hidden="1" s="6">
      <c r="A151" t="n">
        <v>167</v>
      </c>
      <c r="B151" t="inlineStr">
        <is>
          <t>Explorer Anthology 3 EA3</t>
        </is>
      </c>
      <c r="C151" t="n">
        <v>25</v>
      </c>
      <c r="D151" s="3" t="n">
        <v>45125</v>
      </c>
      <c r="F151" t="inlineStr">
        <is>
          <t>en es fr de it pt ja ko ru 汉语 漢語</t>
        </is>
      </c>
      <c r="G151" t="n">
        <v>280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1">
        <f>tbl_MTG_Set[[#This Row],[Play Booster Sell Price CardMarket]]*tbl_MTG_Set[[#This Row],[Play Booster Expected Market Value MTG Stocks]]/tbl_MTG_Set[[#This Row],[Play Booster Sealed Market Value MTG Stocks]]</f>
        <v/>
      </c>
      <c r="BG1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1" s="11">
        <f>tbl_MTG_Set[[#This Row],[Play Singles CardMarket Profit MTG Stocks]]/tbl_MTG_Set[[#This Row],[Play Booster Cost]]</f>
        <v/>
      </c>
      <c r="BI151" s="11">
        <f>tbl_MTG_Set[[#This Row],[Play Singles CardMarket Profit MTG Stocks]]&gt;0</f>
        <v/>
      </c>
      <c r="BM151" s="10">
        <f>tbl_MTG_Set[[#This Row],[Play Booster Sell Price CardMarket]]*tbl_MTG_Set[[#This Row],[Play Booster Expected Market Value BotBox]]/tbl_MTG_Set[[#This Row],[Play Booster Sealed Market Value BotBox]]</f>
        <v/>
      </c>
      <c r="BN1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1" s="10">
        <f>tbl_MTG_Set[[#This Row],[Play Singles CardMarket Profit BotBox]]/tbl_MTG_Set[[#This Row],[Play Booster Cost]]</f>
        <v/>
      </c>
      <c r="BP151" s="10">
        <f>tbl_MTG_Set[[#This Row],[Play Singles CardMarket Profit BotBox]]&gt;0</f>
        <v/>
      </c>
      <c r="BQ151" s="10" t="n"/>
      <c r="BR151" s="10" t="n"/>
      <c r="BS151" s="10" t="n"/>
      <c r="BT1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1" s="19">
        <f>tbl_MTG_Set[[#This Row],[Collector Singles CardMarket Profit MTG Stocks]]/tbl_MTG_Set[[#This Row],[Collector Booster Cost]]</f>
        <v/>
      </c>
      <c r="BW151" s="10">
        <f>tbl_MTG_Set[[#This Row],[Collector Singles CardMarket Profit MTG Stocks]]&gt;0</f>
        <v/>
      </c>
      <c r="BX151" s="10" t="n"/>
      <c r="BY151" s="10" t="n"/>
      <c r="BZ151" s="10">
        <f>tbl_MTG_Set[[#This Row],[Collector Booster Sell Price CardMarket]]*tbl_MTG_Set[[#This Row],[Collector Booster Expected Market Value BotBox]]/tbl_MTG_Set[[#This Row],[Collector Booster Sealed Market Value BotBox]]</f>
        <v/>
      </c>
      <c r="CA1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1" s="10">
        <f>tbl_MTG_Set[[#This Row],[Collector Singles CardMarket Profit BotBox]]/tbl_MTG_Set[[#This Row],[Collector Booster Cost]]</f>
        <v/>
      </c>
      <c r="CC151" s="10">
        <f>tbl_MTG_Set[[#This Row],[Collector Singles CardMarket Profit BotBox]]&gt;0</f>
        <v/>
      </c>
      <c r="CD1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2" hidden="1" s="6">
      <c r="A152" t="n">
        <v>168</v>
      </c>
      <c r="B152" t="inlineStr">
        <is>
          <t>Historic Anthology 7 HA7</t>
        </is>
      </c>
      <c r="C152" t="n">
        <v>25</v>
      </c>
      <c r="D152" s="3" t="n">
        <v>45125</v>
      </c>
      <c r="F152" t="inlineStr">
        <is>
          <t>en es fr de it pt ja ko ru 汉语 漢語</t>
        </is>
      </c>
      <c r="G152" t="n">
        <v>282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1">
        <f>tbl_MTG_Set[[#This Row],[Play Booster Sell Price CardMarket]]*tbl_MTG_Set[[#This Row],[Play Booster Expected Market Value MTG Stocks]]/tbl_MTG_Set[[#This Row],[Play Booster Sealed Market Value MTG Stocks]]</f>
        <v/>
      </c>
      <c r="BG1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2" s="11">
        <f>tbl_MTG_Set[[#This Row],[Play Singles CardMarket Profit MTG Stocks]]/tbl_MTG_Set[[#This Row],[Play Booster Cost]]</f>
        <v/>
      </c>
      <c r="BI152" s="11">
        <f>tbl_MTG_Set[[#This Row],[Play Singles CardMarket Profit MTG Stocks]]&gt;0</f>
        <v/>
      </c>
      <c r="BM152" s="10">
        <f>tbl_MTG_Set[[#This Row],[Play Booster Sell Price CardMarket]]*tbl_MTG_Set[[#This Row],[Play Booster Expected Market Value BotBox]]/tbl_MTG_Set[[#This Row],[Play Booster Sealed Market Value BotBox]]</f>
        <v/>
      </c>
      <c r="BN1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2" s="10">
        <f>tbl_MTG_Set[[#This Row],[Play Singles CardMarket Profit BotBox]]/tbl_MTG_Set[[#This Row],[Play Booster Cost]]</f>
        <v/>
      </c>
      <c r="BP152" s="10">
        <f>tbl_MTG_Set[[#This Row],[Play Singles CardMarket Profit BotBox]]&gt;0</f>
        <v/>
      </c>
      <c r="BQ152" s="10" t="n"/>
      <c r="BR152" s="10" t="n"/>
      <c r="BS152" s="10" t="n"/>
      <c r="BT1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2" s="19">
        <f>tbl_MTG_Set[[#This Row],[Collector Singles CardMarket Profit MTG Stocks]]/tbl_MTG_Set[[#This Row],[Collector Booster Cost]]</f>
        <v/>
      </c>
      <c r="BW152" s="10">
        <f>tbl_MTG_Set[[#This Row],[Collector Singles CardMarket Profit MTG Stocks]]&gt;0</f>
        <v/>
      </c>
      <c r="BX152" s="10" t="n"/>
      <c r="BY152" s="10" t="n"/>
      <c r="BZ152" s="10">
        <f>tbl_MTG_Set[[#This Row],[Collector Booster Sell Price CardMarket]]*tbl_MTG_Set[[#This Row],[Collector Booster Expected Market Value BotBox]]/tbl_MTG_Set[[#This Row],[Collector Booster Sealed Market Value BotBox]]</f>
        <v/>
      </c>
      <c r="CA1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2" s="10">
        <f>tbl_MTG_Set[[#This Row],[Collector Singles CardMarket Profit BotBox]]/tbl_MTG_Set[[#This Row],[Collector Booster Cost]]</f>
        <v/>
      </c>
      <c r="CC152" s="10">
        <f>tbl_MTG_Set[[#This Row],[Collector Singles CardMarket Profit BotBox]]&gt;0</f>
        <v/>
      </c>
      <c r="CD1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3" hidden="1" s="6">
      <c r="A153" t="n">
        <v>169</v>
      </c>
      <c r="B153" t="inlineStr">
        <is>
          <t>MagicFest 2023 PF23</t>
        </is>
      </c>
      <c r="C153" t="n">
        <v>4</v>
      </c>
      <c r="D153" s="3" t="n">
        <v>45108</v>
      </c>
      <c r="F153" t="inlineStr">
        <is>
          <t>en es fr de it pt ja ko ru 汉语 漢語</t>
        </is>
      </c>
      <c r="G153" t="n">
        <v>284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1">
        <f>tbl_MTG_Set[[#This Row],[Play Booster Sell Price CardMarket]]*tbl_MTG_Set[[#This Row],[Play Booster Expected Market Value MTG Stocks]]/tbl_MTG_Set[[#This Row],[Play Booster Sealed Market Value MTG Stocks]]</f>
        <v/>
      </c>
      <c r="BG1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3" s="11">
        <f>tbl_MTG_Set[[#This Row],[Play Singles CardMarket Profit MTG Stocks]]/tbl_MTG_Set[[#This Row],[Play Booster Cost]]</f>
        <v/>
      </c>
      <c r="BI153" s="11">
        <f>tbl_MTG_Set[[#This Row],[Play Singles CardMarket Profit MTG Stocks]]&gt;0</f>
        <v/>
      </c>
      <c r="BM153" s="10">
        <f>tbl_MTG_Set[[#This Row],[Play Booster Sell Price CardMarket]]*tbl_MTG_Set[[#This Row],[Play Booster Expected Market Value BotBox]]/tbl_MTG_Set[[#This Row],[Play Booster Sealed Market Value BotBox]]</f>
        <v/>
      </c>
      <c r="BN1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3" s="10">
        <f>tbl_MTG_Set[[#This Row],[Play Singles CardMarket Profit BotBox]]/tbl_MTG_Set[[#This Row],[Play Booster Cost]]</f>
        <v/>
      </c>
      <c r="BP153" s="10">
        <f>tbl_MTG_Set[[#This Row],[Play Singles CardMarket Profit BotBox]]&gt;0</f>
        <v/>
      </c>
      <c r="BQ153" s="10" t="n"/>
      <c r="BR153" s="10" t="n"/>
      <c r="BS153" s="10" t="n"/>
      <c r="BT1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3" s="19">
        <f>tbl_MTG_Set[[#This Row],[Collector Singles CardMarket Profit MTG Stocks]]/tbl_MTG_Set[[#This Row],[Collector Booster Cost]]</f>
        <v/>
      </c>
      <c r="BW153" s="10">
        <f>tbl_MTG_Set[[#This Row],[Collector Singles CardMarket Profit MTG Stocks]]&gt;0</f>
        <v/>
      </c>
      <c r="BX153" s="10" t="n"/>
      <c r="BY153" s="10" t="n"/>
      <c r="BZ153" s="10">
        <f>tbl_MTG_Set[[#This Row],[Collector Booster Sell Price CardMarket]]*tbl_MTG_Set[[#This Row],[Collector Booster Expected Market Value BotBox]]/tbl_MTG_Set[[#This Row],[Collector Booster Sealed Market Value BotBox]]</f>
        <v/>
      </c>
      <c r="CA1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3" s="10">
        <f>tbl_MTG_Set[[#This Row],[Collector Singles CardMarket Profit BotBox]]/tbl_MTG_Set[[#This Row],[Collector Booster Cost]]</f>
        <v/>
      </c>
      <c r="CC153" s="10">
        <f>tbl_MTG_Set[[#This Row],[Collector Singles CardMarket Profit BotBox]]&gt;0</f>
        <v/>
      </c>
      <c r="CD1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4" hidden="1" s="6">
      <c r="A154" t="n">
        <v>171</v>
      </c>
      <c r="B154" t="inlineStr">
        <is>
          <t>Tales of Middle-earth Promos PLTR</t>
        </is>
      </c>
      <c r="C154" t="n">
        <v>86</v>
      </c>
      <c r="D154" s="3" t="n">
        <v>45100</v>
      </c>
      <c r="E154" t="inlineStr">
        <is>
          <t>Universes Beyond</t>
        </is>
      </c>
      <c r="F154" t="inlineStr">
        <is>
          <t>en es fr de it pt ja ko ru 汉语 漢語</t>
        </is>
      </c>
      <c r="G154" t="n">
        <v>288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1">
        <f>tbl_MTG_Set[[#This Row],[Play Booster Sell Price CardMarket]]*tbl_MTG_Set[[#This Row],[Play Booster Expected Market Value MTG Stocks]]/tbl_MTG_Set[[#This Row],[Play Booster Sealed Market Value MTG Stocks]]</f>
        <v/>
      </c>
      <c r="BG1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4" s="11">
        <f>tbl_MTG_Set[[#This Row],[Play Singles CardMarket Profit MTG Stocks]]/tbl_MTG_Set[[#This Row],[Play Booster Cost]]</f>
        <v/>
      </c>
      <c r="BI154" s="11">
        <f>tbl_MTG_Set[[#This Row],[Play Singles CardMarket Profit MTG Stocks]]&gt;0</f>
        <v/>
      </c>
      <c r="BM154" s="10">
        <f>tbl_MTG_Set[[#This Row],[Play Booster Sell Price CardMarket]]*tbl_MTG_Set[[#This Row],[Play Booster Expected Market Value BotBox]]/tbl_MTG_Set[[#This Row],[Play Booster Sealed Market Value BotBox]]</f>
        <v/>
      </c>
      <c r="BN1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4" s="10">
        <f>tbl_MTG_Set[[#This Row],[Play Singles CardMarket Profit BotBox]]/tbl_MTG_Set[[#This Row],[Play Booster Cost]]</f>
        <v/>
      </c>
      <c r="BP154" s="10">
        <f>tbl_MTG_Set[[#This Row],[Play Singles CardMarket Profit BotBox]]&gt;0</f>
        <v/>
      </c>
      <c r="BQ154" s="10" t="n"/>
      <c r="BR154" s="10" t="n"/>
      <c r="BS154" s="10" t="n"/>
      <c r="BT1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4" s="19">
        <f>tbl_MTG_Set[[#This Row],[Collector Singles CardMarket Profit MTG Stocks]]/tbl_MTG_Set[[#This Row],[Collector Booster Cost]]</f>
        <v/>
      </c>
      <c r="BW154" s="10">
        <f>tbl_MTG_Set[[#This Row],[Collector Singles CardMarket Profit MTG Stocks]]&gt;0</f>
        <v/>
      </c>
      <c r="BX154" s="10" t="n"/>
      <c r="BY154" s="10" t="n"/>
      <c r="BZ154" s="10">
        <f>tbl_MTG_Set[[#This Row],[Collector Booster Sell Price CardMarket]]*tbl_MTG_Set[[#This Row],[Collector Booster Expected Market Value BotBox]]/tbl_MTG_Set[[#This Row],[Collector Booster Sealed Market Value BotBox]]</f>
        <v/>
      </c>
      <c r="CA1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4" s="10">
        <f>tbl_MTG_Set[[#This Row],[Collector Singles CardMarket Profit BotBox]]/tbl_MTG_Set[[#This Row],[Collector Booster Cost]]</f>
        <v/>
      </c>
      <c r="CC154" s="10">
        <f>tbl_MTG_Set[[#This Row],[Collector Singles CardMarket Profit BotBox]]&gt;0</f>
        <v/>
      </c>
      <c r="CD1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5" hidden="1" s="6">
      <c r="A155" t="n">
        <v>172</v>
      </c>
      <c r="B155" t="inlineStr">
        <is>
          <t>Tales of Middle-earth Tokens TLTR</t>
        </is>
      </c>
      <c r="C155" t="n">
        <v>25</v>
      </c>
      <c r="D155" s="3" t="n">
        <v>45100</v>
      </c>
      <c r="E155" t="inlineStr">
        <is>
          <t>Universes Beyond</t>
        </is>
      </c>
      <c r="F155" t="inlineStr">
        <is>
          <t>en es fr de it pt ja ko ru 汉语 漢語</t>
        </is>
      </c>
      <c r="G155" t="n">
        <v>290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1">
        <f>tbl_MTG_Set[[#This Row],[Play Booster Sell Price CardMarket]]*tbl_MTG_Set[[#This Row],[Play Booster Expected Market Value MTG Stocks]]/tbl_MTG_Set[[#This Row],[Play Booster Sealed Market Value MTG Stocks]]</f>
        <v/>
      </c>
      <c r="BG1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5" s="11">
        <f>tbl_MTG_Set[[#This Row],[Play Singles CardMarket Profit MTG Stocks]]/tbl_MTG_Set[[#This Row],[Play Booster Cost]]</f>
        <v/>
      </c>
      <c r="BI155" s="11">
        <f>tbl_MTG_Set[[#This Row],[Play Singles CardMarket Profit MTG Stocks]]&gt;0</f>
        <v/>
      </c>
      <c r="BM155" s="10">
        <f>tbl_MTG_Set[[#This Row],[Play Booster Sell Price CardMarket]]*tbl_MTG_Set[[#This Row],[Play Booster Expected Market Value BotBox]]/tbl_MTG_Set[[#This Row],[Play Booster Sealed Market Value BotBox]]</f>
        <v/>
      </c>
      <c r="BN1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5" s="10">
        <f>tbl_MTG_Set[[#This Row],[Play Singles CardMarket Profit BotBox]]/tbl_MTG_Set[[#This Row],[Play Booster Cost]]</f>
        <v/>
      </c>
      <c r="BP155" s="10">
        <f>tbl_MTG_Set[[#This Row],[Play Singles CardMarket Profit BotBox]]&gt;0</f>
        <v/>
      </c>
      <c r="BQ155" s="10" t="n"/>
      <c r="BR155" s="10" t="n"/>
      <c r="BS155" s="10" t="n"/>
      <c r="BT1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5" s="19">
        <f>tbl_MTG_Set[[#This Row],[Collector Singles CardMarket Profit MTG Stocks]]/tbl_MTG_Set[[#This Row],[Collector Booster Cost]]</f>
        <v/>
      </c>
      <c r="BW155" s="10">
        <f>tbl_MTG_Set[[#This Row],[Collector Singles CardMarket Profit MTG Stocks]]&gt;0</f>
        <v/>
      </c>
      <c r="BX155" s="10" t="n"/>
      <c r="BY155" s="10" t="n"/>
      <c r="BZ155" s="10">
        <f>tbl_MTG_Set[[#This Row],[Collector Booster Sell Price CardMarket]]*tbl_MTG_Set[[#This Row],[Collector Booster Expected Market Value BotBox]]/tbl_MTG_Set[[#This Row],[Collector Booster Sealed Market Value BotBox]]</f>
        <v/>
      </c>
      <c r="CA1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5" s="10">
        <f>tbl_MTG_Set[[#This Row],[Collector Singles CardMarket Profit BotBox]]/tbl_MTG_Set[[#This Row],[Collector Booster Cost]]</f>
        <v/>
      </c>
      <c r="CC155" s="10">
        <f>tbl_MTG_Set[[#This Row],[Collector Singles CardMarket Profit BotBox]]&gt;0</f>
        <v/>
      </c>
      <c r="CD1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6" hidden="1" s="6">
      <c r="A156" t="n">
        <v>173</v>
      </c>
      <c r="B156" t="inlineStr">
        <is>
          <t>Tales of Middle-earth Deluxe Commander Kit PLTC</t>
        </is>
      </c>
      <c r="C156" t="n">
        <v>4</v>
      </c>
      <c r="D156" s="3" t="n">
        <v>45581</v>
      </c>
      <c r="E156" t="inlineStr">
        <is>
          <t>Commander</t>
        </is>
      </c>
      <c r="F156" t="inlineStr">
        <is>
          <t>en es fr de it pt ja ko ru 汉语 漢語</t>
        </is>
      </c>
      <c r="G156" t="n">
        <v>292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AG156" s="10" t="n"/>
      <c r="AH156" s="10" t="n"/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6" s="10" t="n"/>
      <c r="AS156" s="10" t="n"/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7">
        <f>tbl_MTG_Set[[#This Row],[Collector Booster CardMarket Profit]]/tbl_MTG_Set[[#This Row],[Collector Booster Cost]]</f>
        <v/>
      </c>
      <c r="BC156" s="10" t="n"/>
      <c r="BF156" s="11">
        <f>tbl_MTG_Set[[#This Row],[Play Booster Sell Price CardMarket]]*tbl_MTG_Set[[#This Row],[Play Booster Expected Market Value MTG Stocks]]/tbl_MTG_Set[[#This Row],[Play Booster Sealed Market Value MTG Stocks]]</f>
        <v/>
      </c>
      <c r="BG1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6" s="11">
        <f>tbl_MTG_Set[[#This Row],[Play Singles CardMarket Profit MTG Stocks]]/tbl_MTG_Set[[#This Row],[Play Booster Cost]]</f>
        <v/>
      </c>
      <c r="BI156" s="11">
        <f>tbl_MTG_Set[[#This Row],[Play Singles CardMarket Profit MTG Stocks]]&gt;0</f>
        <v/>
      </c>
      <c r="BM156" s="10">
        <f>tbl_MTG_Set[[#This Row],[Play Booster Sell Price CardMarket]]*tbl_MTG_Set[[#This Row],[Play Booster Expected Market Value BotBox]]/tbl_MTG_Set[[#This Row],[Play Booster Sealed Market Value BotBox]]</f>
        <v/>
      </c>
      <c r="BN1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6" s="10">
        <f>tbl_MTG_Set[[#This Row],[Play Singles CardMarket Profit BotBox]]/tbl_MTG_Set[[#This Row],[Play Booster Cost]]</f>
        <v/>
      </c>
      <c r="BP156" s="10">
        <f>tbl_MTG_Set[[#This Row],[Play Singles CardMarket Profit BotBox]]&gt;0</f>
        <v/>
      </c>
      <c r="BQ156" s="10" t="n"/>
      <c r="BR156" s="10" t="n"/>
      <c r="BS156" s="10" t="n"/>
      <c r="BT1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6" s="19">
        <f>tbl_MTG_Set[[#This Row],[Collector Singles CardMarket Profit MTG Stocks]]/tbl_MTG_Set[[#This Row],[Collector Booster Cost]]</f>
        <v/>
      </c>
      <c r="BW156" s="10">
        <f>tbl_MTG_Set[[#This Row],[Collector Singles CardMarket Profit MTG Stocks]]&gt;0</f>
        <v/>
      </c>
      <c r="BX156" s="10" t="n"/>
      <c r="BY156" s="10" t="n"/>
      <c r="BZ156" s="10">
        <f>tbl_MTG_Set[[#This Row],[Collector Booster Sell Price CardMarket]]*tbl_MTG_Set[[#This Row],[Collector Booster Expected Market Value BotBox]]/tbl_MTG_Set[[#This Row],[Collector Booster Sealed Market Value BotBox]]</f>
        <v/>
      </c>
      <c r="CA1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6" s="10">
        <f>tbl_MTG_Set[[#This Row],[Collector Singles CardMarket Profit BotBox]]/tbl_MTG_Set[[#This Row],[Collector Booster Cost]]</f>
        <v/>
      </c>
      <c r="CC156" s="10">
        <f>tbl_MTG_Set[[#This Row],[Collector Singles CardMarket Profit BotBox]]&gt;0</f>
        <v/>
      </c>
      <c r="CD1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7" hidden="1" s="6">
      <c r="A157" t="n">
        <v>174</v>
      </c>
      <c r="B157" t="inlineStr">
        <is>
          <t>Tales of Middle-earth Commander LTC</t>
        </is>
      </c>
      <c r="C157" t="n">
        <v>591</v>
      </c>
      <c r="D157" s="3" t="n">
        <v>45100</v>
      </c>
      <c r="E157" t="inlineStr">
        <is>
          <t>Commander</t>
        </is>
      </c>
      <c r="F157" t="inlineStr">
        <is>
          <t>en es fr de it pt ja ko ru 汉语 漢語</t>
        </is>
      </c>
      <c r="G157" t="n">
        <v>294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1">
        <f>tbl_MTG_Set[[#This Row],[Play Booster Sell Price CardMarket]]*tbl_MTG_Set[[#This Row],[Play Booster Expected Market Value MTG Stocks]]/tbl_MTG_Set[[#This Row],[Play Booster Sealed Market Value MTG Stocks]]</f>
        <v/>
      </c>
      <c r="BG1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7" s="11">
        <f>tbl_MTG_Set[[#This Row],[Play Singles CardMarket Profit MTG Stocks]]/tbl_MTG_Set[[#This Row],[Play Booster Cost]]</f>
        <v/>
      </c>
      <c r="BI157" s="11">
        <f>tbl_MTG_Set[[#This Row],[Play Singles CardMarket Profit MTG Stocks]]&gt;0</f>
        <v/>
      </c>
      <c r="BM157" s="10">
        <f>tbl_MTG_Set[[#This Row],[Play Booster Sell Price CardMarket]]*tbl_MTG_Set[[#This Row],[Play Booster Expected Market Value BotBox]]/tbl_MTG_Set[[#This Row],[Play Booster Sealed Market Value BotBox]]</f>
        <v/>
      </c>
      <c r="BN1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7" s="10">
        <f>tbl_MTG_Set[[#This Row],[Play Singles CardMarket Profit BotBox]]/tbl_MTG_Set[[#This Row],[Play Booster Cost]]</f>
        <v/>
      </c>
      <c r="BP157" s="10">
        <f>tbl_MTG_Set[[#This Row],[Play Singles CardMarket Profit BotBox]]&gt;0</f>
        <v/>
      </c>
      <c r="BQ157" s="10" t="n"/>
      <c r="BR157" s="10" t="n"/>
      <c r="BS157" s="10" t="n"/>
      <c r="BT1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7" s="19">
        <f>tbl_MTG_Set[[#This Row],[Collector Singles CardMarket Profit MTG Stocks]]/tbl_MTG_Set[[#This Row],[Collector Booster Cost]]</f>
        <v/>
      </c>
      <c r="BW157" s="10">
        <f>tbl_MTG_Set[[#This Row],[Collector Singles CardMarket Profit MTG Stocks]]&gt;0</f>
        <v/>
      </c>
      <c r="BX157" s="10" t="n"/>
      <c r="BY157" s="10" t="n"/>
      <c r="BZ157" s="10">
        <f>tbl_MTG_Set[[#This Row],[Collector Booster Sell Price CardMarket]]*tbl_MTG_Set[[#This Row],[Collector Booster Expected Market Value BotBox]]/tbl_MTG_Set[[#This Row],[Collector Booster Sealed Market Value BotBox]]</f>
        <v/>
      </c>
      <c r="CA1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7" s="10">
        <f>tbl_MTG_Set[[#This Row],[Collector Singles CardMarket Profit BotBox]]/tbl_MTG_Set[[#This Row],[Collector Booster Cost]]</f>
        <v/>
      </c>
      <c r="CC157" s="10">
        <f>tbl_MTG_Set[[#This Row],[Collector Singles CardMarket Profit BotBox]]&gt;0</f>
        <v/>
      </c>
      <c r="CD1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8" hidden="1" s="6">
      <c r="A158" t="n">
        <v>175</v>
      </c>
      <c r="B158" t="inlineStr">
        <is>
          <t>Tales of Middle-earth Commander Tokens TLTC</t>
        </is>
      </c>
      <c r="C158" t="n">
        <v>15</v>
      </c>
      <c r="D158" s="3" t="n">
        <v>45100</v>
      </c>
      <c r="E158" t="inlineStr">
        <is>
          <t>Commander</t>
        </is>
      </c>
      <c r="F158" t="inlineStr">
        <is>
          <t>en es fr de it pt ja ko ru 汉语 漢語</t>
        </is>
      </c>
      <c r="G158" t="n">
        <v>296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1">
        <f>tbl_MTG_Set[[#This Row],[Play Booster Sell Price CardMarket]]*tbl_MTG_Set[[#This Row],[Play Booster Expected Market Value MTG Stocks]]/tbl_MTG_Set[[#This Row],[Play Booster Sealed Market Value MTG Stocks]]</f>
        <v/>
      </c>
      <c r="BG1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8" s="11">
        <f>tbl_MTG_Set[[#This Row],[Play Singles CardMarket Profit MTG Stocks]]/tbl_MTG_Set[[#This Row],[Play Booster Cost]]</f>
        <v/>
      </c>
      <c r="BI158" s="11">
        <f>tbl_MTG_Set[[#This Row],[Play Singles CardMarket Profit MTG Stocks]]&gt;0</f>
        <v/>
      </c>
      <c r="BM158" s="10">
        <f>tbl_MTG_Set[[#This Row],[Play Booster Sell Price CardMarket]]*tbl_MTG_Set[[#This Row],[Play Booster Expected Market Value BotBox]]/tbl_MTG_Set[[#This Row],[Play Booster Sealed Market Value BotBox]]</f>
        <v/>
      </c>
      <c r="BN1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8" s="10">
        <f>tbl_MTG_Set[[#This Row],[Play Singles CardMarket Profit BotBox]]/tbl_MTG_Set[[#This Row],[Play Booster Cost]]</f>
        <v/>
      </c>
      <c r="BP158" s="10">
        <f>tbl_MTG_Set[[#This Row],[Play Singles CardMarket Profit BotBox]]&gt;0</f>
        <v/>
      </c>
      <c r="BQ158" s="10" t="n"/>
      <c r="BR158" s="10" t="n"/>
      <c r="BS158" s="10" t="n"/>
      <c r="BT1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8" s="19">
        <f>tbl_MTG_Set[[#This Row],[Collector Singles CardMarket Profit MTG Stocks]]/tbl_MTG_Set[[#This Row],[Collector Booster Cost]]</f>
        <v/>
      </c>
      <c r="BW158" s="10">
        <f>tbl_MTG_Set[[#This Row],[Collector Singles CardMarket Profit MTG Stocks]]&gt;0</f>
        <v/>
      </c>
      <c r="BX158" s="10" t="n"/>
      <c r="BY158" s="10" t="n"/>
      <c r="BZ158" s="10">
        <f>tbl_MTG_Set[[#This Row],[Collector Booster Sell Price CardMarket]]*tbl_MTG_Set[[#This Row],[Collector Booster Expected Market Value BotBox]]/tbl_MTG_Set[[#This Row],[Collector Booster Sealed Market Value BotBox]]</f>
        <v/>
      </c>
      <c r="CA1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8" s="10">
        <f>tbl_MTG_Set[[#This Row],[Collector Singles CardMarket Profit BotBox]]/tbl_MTG_Set[[#This Row],[Collector Booster Cost]]</f>
        <v/>
      </c>
      <c r="CC158" s="10">
        <f>tbl_MTG_Set[[#This Row],[Collector Singles CardMarket Profit BotBox]]&gt;0</f>
        <v/>
      </c>
      <c r="CD1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9" hidden="1" s="6">
      <c r="A159" t="n">
        <v>176</v>
      </c>
      <c r="B159" t="inlineStr">
        <is>
          <t>Tales of Middle-earth Scene Box ALTC</t>
        </is>
      </c>
      <c r="C159" t="n">
        <v>24</v>
      </c>
      <c r="D159" s="3" t="n">
        <v>45234</v>
      </c>
      <c r="E159" t="inlineStr">
        <is>
          <t>Universes Beyond</t>
        </is>
      </c>
      <c r="F159" t="inlineStr">
        <is>
          <t>en es fr de it pt ja ko ru 汉语 漢語</t>
        </is>
      </c>
      <c r="G159" t="n">
        <v>298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1">
        <f>tbl_MTG_Set[[#This Row],[Play Booster Sell Price CardMarket]]*tbl_MTG_Set[[#This Row],[Play Booster Expected Market Value MTG Stocks]]/tbl_MTG_Set[[#This Row],[Play Booster Sealed Market Value MTG Stocks]]</f>
        <v/>
      </c>
      <c r="BG1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9" s="11">
        <f>tbl_MTG_Set[[#This Row],[Play Singles CardMarket Profit MTG Stocks]]/tbl_MTG_Set[[#This Row],[Play Booster Cost]]</f>
        <v/>
      </c>
      <c r="BI159" s="11">
        <f>tbl_MTG_Set[[#This Row],[Play Singles CardMarket Profit MTG Stocks]]&gt;0</f>
        <v/>
      </c>
      <c r="BM159" s="10">
        <f>tbl_MTG_Set[[#This Row],[Play Booster Sell Price CardMarket]]*tbl_MTG_Set[[#This Row],[Play Booster Expected Market Value BotBox]]/tbl_MTG_Set[[#This Row],[Play Booster Sealed Market Value BotBox]]</f>
        <v/>
      </c>
      <c r="BN1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9" s="10">
        <f>tbl_MTG_Set[[#This Row],[Play Singles CardMarket Profit BotBox]]/tbl_MTG_Set[[#This Row],[Play Booster Cost]]</f>
        <v/>
      </c>
      <c r="BP159" s="10">
        <f>tbl_MTG_Set[[#This Row],[Play Singles CardMarket Profit BotBox]]&gt;0</f>
        <v/>
      </c>
      <c r="BQ159" s="10" t="n"/>
      <c r="BR159" s="10" t="n"/>
      <c r="BS159" s="10" t="n"/>
      <c r="BT1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9" s="19">
        <f>tbl_MTG_Set[[#This Row],[Collector Singles CardMarket Profit MTG Stocks]]/tbl_MTG_Set[[#This Row],[Collector Booster Cost]]</f>
        <v/>
      </c>
      <c r="BW159" s="10">
        <f>tbl_MTG_Set[[#This Row],[Collector Singles CardMarket Profit MTG Stocks]]&gt;0</f>
        <v/>
      </c>
      <c r="BX159" s="10" t="n"/>
      <c r="BY159" s="10" t="n"/>
      <c r="BZ159" s="10">
        <f>tbl_MTG_Set[[#This Row],[Collector Booster Sell Price CardMarket]]*tbl_MTG_Set[[#This Row],[Collector Booster Expected Market Value BotBox]]/tbl_MTG_Set[[#This Row],[Collector Booster Sealed Market Value BotBox]]</f>
        <v/>
      </c>
      <c r="CA1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9" s="10">
        <f>tbl_MTG_Set[[#This Row],[Collector Singles CardMarket Profit BotBox]]/tbl_MTG_Set[[#This Row],[Collector Booster Cost]]</f>
        <v/>
      </c>
      <c r="CC159" s="10">
        <f>tbl_MTG_Set[[#This Row],[Collector Singles CardMarket Profit BotBox]]&gt;0</f>
        <v/>
      </c>
      <c r="CD1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0" hidden="1" s="6">
      <c r="A160" t="n">
        <v>177</v>
      </c>
      <c r="B160" t="inlineStr">
        <is>
          <t>Tales of Middle-earth Art Series ALTR</t>
        </is>
      </c>
      <c r="C160" t="n">
        <v>81</v>
      </c>
      <c r="D160" s="3" t="n">
        <v>45100</v>
      </c>
      <c r="E160" t="inlineStr">
        <is>
          <t>Universes Beyond</t>
        </is>
      </c>
      <c r="F160" t="inlineStr">
        <is>
          <t>en es fr de it pt ja ko ru 汉语 漢語</t>
        </is>
      </c>
      <c r="G160" t="n">
        <v>300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1">
        <f>tbl_MTG_Set[[#This Row],[Play Booster Sell Price CardMarket]]*tbl_MTG_Set[[#This Row],[Play Booster Expected Market Value MTG Stocks]]/tbl_MTG_Set[[#This Row],[Play Booster Sealed Market Value MTG Stocks]]</f>
        <v/>
      </c>
      <c r="BG1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0" s="11">
        <f>tbl_MTG_Set[[#This Row],[Play Singles CardMarket Profit MTG Stocks]]/tbl_MTG_Set[[#This Row],[Play Booster Cost]]</f>
        <v/>
      </c>
      <c r="BI160" s="11">
        <f>tbl_MTG_Set[[#This Row],[Play Singles CardMarket Profit MTG Stocks]]&gt;0</f>
        <v/>
      </c>
      <c r="BM160" s="10">
        <f>tbl_MTG_Set[[#This Row],[Play Booster Sell Price CardMarket]]*tbl_MTG_Set[[#This Row],[Play Booster Expected Market Value BotBox]]/tbl_MTG_Set[[#This Row],[Play Booster Sealed Market Value BotBox]]</f>
        <v/>
      </c>
      <c r="BN1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0" s="10">
        <f>tbl_MTG_Set[[#This Row],[Play Singles CardMarket Profit BotBox]]/tbl_MTG_Set[[#This Row],[Play Booster Cost]]</f>
        <v/>
      </c>
      <c r="BP160" s="10">
        <f>tbl_MTG_Set[[#This Row],[Play Singles CardMarket Profit BotBox]]&gt;0</f>
        <v/>
      </c>
      <c r="BQ160" s="10" t="n"/>
      <c r="BR160" s="10" t="n"/>
      <c r="BS160" s="10" t="n"/>
      <c r="BT1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0" s="19">
        <f>tbl_MTG_Set[[#This Row],[Collector Singles CardMarket Profit MTG Stocks]]/tbl_MTG_Set[[#This Row],[Collector Booster Cost]]</f>
        <v/>
      </c>
      <c r="BW160" s="10">
        <f>tbl_MTG_Set[[#This Row],[Collector Singles CardMarket Profit MTG Stocks]]&gt;0</f>
        <v/>
      </c>
      <c r="BX160" s="10" t="n"/>
      <c r="BY160" s="10" t="n"/>
      <c r="BZ160" s="10">
        <f>tbl_MTG_Set[[#This Row],[Collector Booster Sell Price CardMarket]]*tbl_MTG_Set[[#This Row],[Collector Booster Expected Market Value BotBox]]/tbl_MTG_Set[[#This Row],[Collector Booster Sealed Market Value BotBox]]</f>
        <v/>
      </c>
      <c r="CA1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0" s="10">
        <f>tbl_MTG_Set[[#This Row],[Collector Singles CardMarket Profit BotBox]]/tbl_MTG_Set[[#This Row],[Collector Booster Cost]]</f>
        <v/>
      </c>
      <c r="CC160" s="10">
        <f>tbl_MTG_Set[[#This Row],[Collector Singles CardMarket Profit BotBox]]&gt;0</f>
        <v/>
      </c>
      <c r="CD1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1" hidden="1" s="6">
      <c r="A161" t="n">
        <v>178</v>
      </c>
      <c r="B161" t="inlineStr">
        <is>
          <t>Tales of Middle-earth Front Cards FLTR</t>
        </is>
      </c>
      <c r="C161" t="n">
        <v>10</v>
      </c>
      <c r="D161" s="3" t="n">
        <v>45100</v>
      </c>
      <c r="E161" t="inlineStr">
        <is>
          <t>Universes Beyond</t>
        </is>
      </c>
      <c r="F161" t="inlineStr">
        <is>
          <t>en es fr de it pt ja ko ru 汉语 漢語</t>
        </is>
      </c>
      <c r="G161" t="n">
        <v>302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1">
        <f>tbl_MTG_Set[[#This Row],[Play Booster Sell Price CardMarket]]*tbl_MTG_Set[[#This Row],[Play Booster Expected Market Value MTG Stocks]]/tbl_MTG_Set[[#This Row],[Play Booster Sealed Market Value MTG Stocks]]</f>
        <v/>
      </c>
      <c r="BG1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1" s="11">
        <f>tbl_MTG_Set[[#This Row],[Play Singles CardMarket Profit MTG Stocks]]/tbl_MTG_Set[[#This Row],[Play Booster Cost]]</f>
        <v/>
      </c>
      <c r="BI161" s="11">
        <f>tbl_MTG_Set[[#This Row],[Play Singles CardMarket Profit MTG Stocks]]&gt;0</f>
        <v/>
      </c>
      <c r="BM161" s="10">
        <f>tbl_MTG_Set[[#This Row],[Play Booster Sell Price CardMarket]]*tbl_MTG_Set[[#This Row],[Play Booster Expected Market Value BotBox]]/tbl_MTG_Set[[#This Row],[Play Booster Sealed Market Value BotBox]]</f>
        <v/>
      </c>
      <c r="BN1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1" s="10">
        <f>tbl_MTG_Set[[#This Row],[Play Singles CardMarket Profit BotBox]]/tbl_MTG_Set[[#This Row],[Play Booster Cost]]</f>
        <v/>
      </c>
      <c r="BP161" s="10">
        <f>tbl_MTG_Set[[#This Row],[Play Singles CardMarket Profit BotBox]]&gt;0</f>
        <v/>
      </c>
      <c r="BQ161" s="10" t="n"/>
      <c r="BR161" s="10" t="n"/>
      <c r="BS161" s="10" t="n"/>
      <c r="BT1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1" s="19">
        <f>tbl_MTG_Set[[#This Row],[Collector Singles CardMarket Profit MTG Stocks]]/tbl_MTG_Set[[#This Row],[Collector Booster Cost]]</f>
        <v/>
      </c>
      <c r="BW161" s="10">
        <f>tbl_MTG_Set[[#This Row],[Collector Singles CardMarket Profit MTG Stocks]]&gt;0</f>
        <v/>
      </c>
      <c r="BX161" s="10" t="n"/>
      <c r="BY161" s="10" t="n"/>
      <c r="BZ161" s="10">
        <f>tbl_MTG_Set[[#This Row],[Collector Booster Sell Price CardMarket]]*tbl_MTG_Set[[#This Row],[Collector Booster Expected Market Value BotBox]]/tbl_MTG_Set[[#This Row],[Collector Booster Sealed Market Value BotBox]]</f>
        <v/>
      </c>
      <c r="CA1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1" s="10">
        <f>tbl_MTG_Set[[#This Row],[Collector Singles CardMarket Profit BotBox]]/tbl_MTG_Set[[#This Row],[Collector Booster Cost]]</f>
        <v/>
      </c>
      <c r="CC161" s="10">
        <f>tbl_MTG_Set[[#This Row],[Collector Singles CardMarket Profit BotBox]]&gt;0</f>
        <v/>
      </c>
      <c r="CD1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2" hidden="1" s="6">
      <c r="A162" t="n">
        <v>179</v>
      </c>
      <c r="B162" t="inlineStr">
        <is>
          <t>The Lord of the Rings: Tales of Middle-earth Minigames MLTR</t>
        </is>
      </c>
      <c r="C162" t="n">
        <v>1</v>
      </c>
      <c r="D162" s="3" t="n">
        <v>45100</v>
      </c>
      <c r="E162" t="inlineStr">
        <is>
          <t>Universes Beyond</t>
        </is>
      </c>
      <c r="F162" t="inlineStr">
        <is>
          <t>en es fr de it pt ja ko ru 汉语 漢語</t>
        </is>
      </c>
      <c r="G162" t="n">
        <v>304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1">
        <f>tbl_MTG_Set[[#This Row],[Play Booster Sell Price CardMarket]]*tbl_MTG_Set[[#This Row],[Play Booster Expected Market Value MTG Stocks]]/tbl_MTG_Set[[#This Row],[Play Booster Sealed Market Value MTG Stocks]]</f>
        <v/>
      </c>
      <c r="BG1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2" s="11">
        <f>tbl_MTG_Set[[#This Row],[Play Singles CardMarket Profit MTG Stocks]]/tbl_MTG_Set[[#This Row],[Play Booster Cost]]</f>
        <v/>
      </c>
      <c r="BI162" s="11">
        <f>tbl_MTG_Set[[#This Row],[Play Singles CardMarket Profit MTG Stocks]]&gt;0</f>
        <v/>
      </c>
      <c r="BM162" s="10">
        <f>tbl_MTG_Set[[#This Row],[Play Booster Sell Price CardMarket]]*tbl_MTG_Set[[#This Row],[Play Booster Expected Market Value BotBox]]/tbl_MTG_Set[[#This Row],[Play Booster Sealed Market Value BotBox]]</f>
        <v/>
      </c>
      <c r="BN1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2" s="10">
        <f>tbl_MTG_Set[[#This Row],[Play Singles CardMarket Profit BotBox]]/tbl_MTG_Set[[#This Row],[Play Booster Cost]]</f>
        <v/>
      </c>
      <c r="BP162" s="10">
        <f>tbl_MTG_Set[[#This Row],[Play Singles CardMarket Profit BotBox]]&gt;0</f>
        <v/>
      </c>
      <c r="BQ162" s="10" t="n"/>
      <c r="BR162" s="10" t="n"/>
      <c r="BS162" s="10" t="n"/>
      <c r="BT1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2" s="19">
        <f>tbl_MTG_Set[[#This Row],[Collector Singles CardMarket Profit MTG Stocks]]/tbl_MTG_Set[[#This Row],[Collector Booster Cost]]</f>
        <v/>
      </c>
      <c r="BW162" s="10">
        <f>tbl_MTG_Set[[#This Row],[Collector Singles CardMarket Profit MTG Stocks]]&gt;0</f>
        <v/>
      </c>
      <c r="BX162" s="10" t="n"/>
      <c r="BY162" s="10" t="n"/>
      <c r="BZ162" s="10">
        <f>tbl_MTG_Set[[#This Row],[Collector Booster Sell Price CardMarket]]*tbl_MTG_Set[[#This Row],[Collector Booster Expected Market Value BotBox]]/tbl_MTG_Set[[#This Row],[Collector Booster Sealed Market Value BotBox]]</f>
        <v/>
      </c>
      <c r="CA1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2" s="10">
        <f>tbl_MTG_Set[[#This Row],[Collector Singles CardMarket Profit BotBox]]/tbl_MTG_Set[[#This Row],[Collector Booster Cost]]</f>
        <v/>
      </c>
      <c r="CC162" s="10">
        <f>tbl_MTG_Set[[#This Row],[Collector Singles CardMarket Profit BotBox]]&gt;0</f>
        <v/>
      </c>
      <c r="CD1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3" hidden="1" s="6">
      <c r="A163" t="n">
        <v>180</v>
      </c>
      <c r="B163" t="inlineStr">
        <is>
          <t>March of the Machine: The Aftermath MAT</t>
        </is>
      </c>
      <c r="C163" t="n">
        <v>230</v>
      </c>
      <c r="D163" s="3" t="n">
        <v>45058</v>
      </c>
      <c r="E163" t="inlineStr">
        <is>
          <t>Standard Expansion</t>
        </is>
      </c>
      <c r="F163" t="inlineStr">
        <is>
          <t>en es fr de it pt ja ko ru 汉语 漢語</t>
        </is>
      </c>
      <c r="G163" t="n">
        <v>306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1">
        <f>tbl_MTG_Set[[#This Row],[Play Booster Sell Price CardMarket]]*tbl_MTG_Set[[#This Row],[Play Booster Expected Market Value MTG Stocks]]/tbl_MTG_Set[[#This Row],[Play Booster Sealed Market Value MTG Stocks]]</f>
        <v/>
      </c>
      <c r="BG1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3" s="11">
        <f>tbl_MTG_Set[[#This Row],[Play Singles CardMarket Profit MTG Stocks]]/tbl_MTG_Set[[#This Row],[Play Booster Cost]]</f>
        <v/>
      </c>
      <c r="BI163" s="11">
        <f>tbl_MTG_Set[[#This Row],[Play Singles CardMarket Profit MTG Stocks]]&gt;0</f>
        <v/>
      </c>
      <c r="BM163" s="10">
        <f>tbl_MTG_Set[[#This Row],[Play Booster Sell Price CardMarket]]*tbl_MTG_Set[[#This Row],[Play Booster Expected Market Value BotBox]]/tbl_MTG_Set[[#This Row],[Play Booster Sealed Market Value BotBox]]</f>
        <v/>
      </c>
      <c r="BN1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3" s="10">
        <f>tbl_MTG_Set[[#This Row],[Play Singles CardMarket Profit BotBox]]/tbl_MTG_Set[[#This Row],[Play Booster Cost]]</f>
        <v/>
      </c>
      <c r="BP163" s="10">
        <f>tbl_MTG_Set[[#This Row],[Play Singles CardMarket Profit BotBox]]&gt;0</f>
        <v/>
      </c>
      <c r="BQ163" s="10" t="n"/>
      <c r="BR163" s="10" t="n"/>
      <c r="BS163" s="10" t="n"/>
      <c r="BT1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3" s="19">
        <f>tbl_MTG_Set[[#This Row],[Collector Singles CardMarket Profit MTG Stocks]]/tbl_MTG_Set[[#This Row],[Collector Booster Cost]]</f>
        <v/>
      </c>
      <c r="BW163" s="10">
        <f>tbl_MTG_Set[[#This Row],[Collector Singles CardMarket Profit MTG Stocks]]&gt;0</f>
        <v/>
      </c>
      <c r="BX163" s="10" t="n"/>
      <c r="BY163" s="10" t="n"/>
      <c r="BZ163" s="10">
        <f>tbl_MTG_Set[[#This Row],[Collector Booster Sell Price CardMarket]]*tbl_MTG_Set[[#This Row],[Collector Booster Expected Market Value BotBox]]/tbl_MTG_Set[[#This Row],[Collector Booster Sealed Market Value BotBox]]</f>
        <v/>
      </c>
      <c r="CA1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3" s="10">
        <f>tbl_MTG_Set[[#This Row],[Collector Singles CardMarket Profit BotBox]]/tbl_MTG_Set[[#This Row],[Collector Booster Cost]]</f>
        <v/>
      </c>
      <c r="CC163" s="10">
        <f>tbl_MTG_Set[[#This Row],[Collector Singles CardMarket Profit BotBox]]&gt;0</f>
        <v/>
      </c>
      <c r="CD1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4" hidden="1" s="6">
      <c r="A164" t="n">
        <v>181</v>
      </c>
      <c r="B164" t="inlineStr">
        <is>
          <t>March of the Machine: The Aftermath Promos PMAT</t>
        </is>
      </c>
      <c r="C164" t="n">
        <v>8</v>
      </c>
      <c r="D164" s="3" t="n">
        <v>45247</v>
      </c>
      <c r="F164" t="inlineStr">
        <is>
          <t>en es fr de it pt ja ko ru 汉语 漢語</t>
        </is>
      </c>
      <c r="G164" t="n">
        <v>308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1">
        <f>tbl_MTG_Set[[#This Row],[Play Booster Sell Price CardMarket]]*tbl_MTG_Set[[#This Row],[Play Booster Expected Market Value MTG Stocks]]/tbl_MTG_Set[[#This Row],[Play Booster Sealed Market Value MTG Stocks]]</f>
        <v/>
      </c>
      <c r="BG1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4" s="11">
        <f>tbl_MTG_Set[[#This Row],[Play Singles CardMarket Profit MTG Stocks]]/tbl_MTG_Set[[#This Row],[Play Booster Cost]]</f>
        <v/>
      </c>
      <c r="BI164" s="11">
        <f>tbl_MTG_Set[[#This Row],[Play Singles CardMarket Profit MTG Stocks]]&gt;0</f>
        <v/>
      </c>
      <c r="BM164" s="10">
        <f>tbl_MTG_Set[[#This Row],[Play Booster Sell Price CardMarket]]*tbl_MTG_Set[[#This Row],[Play Booster Expected Market Value BotBox]]/tbl_MTG_Set[[#This Row],[Play Booster Sealed Market Value BotBox]]</f>
        <v/>
      </c>
      <c r="BN1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4" s="10">
        <f>tbl_MTG_Set[[#This Row],[Play Singles CardMarket Profit BotBox]]/tbl_MTG_Set[[#This Row],[Play Booster Cost]]</f>
        <v/>
      </c>
      <c r="BP164" s="10">
        <f>tbl_MTG_Set[[#This Row],[Play Singles CardMarket Profit BotBox]]&gt;0</f>
        <v/>
      </c>
      <c r="BQ164" s="10" t="n"/>
      <c r="BR164" s="10" t="n"/>
      <c r="BS164" s="10" t="n"/>
      <c r="BT1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4" s="19">
        <f>tbl_MTG_Set[[#This Row],[Collector Singles CardMarket Profit MTG Stocks]]/tbl_MTG_Set[[#This Row],[Collector Booster Cost]]</f>
        <v/>
      </c>
      <c r="BW164" s="10">
        <f>tbl_MTG_Set[[#This Row],[Collector Singles CardMarket Profit MTG Stocks]]&gt;0</f>
        <v/>
      </c>
      <c r="BX164" s="10" t="n"/>
      <c r="BY164" s="10" t="n"/>
      <c r="BZ164" s="10">
        <f>tbl_MTG_Set[[#This Row],[Collector Booster Sell Price CardMarket]]*tbl_MTG_Set[[#This Row],[Collector Booster Expected Market Value BotBox]]/tbl_MTG_Set[[#This Row],[Collector Booster Sealed Market Value BotBox]]</f>
        <v/>
      </c>
      <c r="CA1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4" s="10">
        <f>tbl_MTG_Set[[#This Row],[Collector Singles CardMarket Profit BotBox]]/tbl_MTG_Set[[#This Row],[Collector Booster Cost]]</f>
        <v/>
      </c>
      <c r="CC164" s="10">
        <f>tbl_MTG_Set[[#This Row],[Collector Singles CardMarket Profit BotBox]]&gt;0</f>
        <v/>
      </c>
      <c r="CD1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5" hidden="1" s="6">
      <c r="A165" t="n">
        <v>183</v>
      </c>
      <c r="B165" t="inlineStr">
        <is>
          <t>Multiverse Legends MUL</t>
        </is>
      </c>
      <c r="C165" t="n">
        <v>261</v>
      </c>
      <c r="D165" s="3" t="n">
        <v>45037</v>
      </c>
      <c r="F165" t="inlineStr">
        <is>
          <t>en es fr de it pt ja ko ru 汉语 漢語</t>
        </is>
      </c>
      <c r="G165" t="n">
        <v>312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AG165" s="10" t="n"/>
      <c r="AH165" s="10" t="n"/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5" s="10" t="n"/>
      <c r="AS165" s="10" t="n"/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1">
        <f>tbl_MTG_Set[[#This Row],[Play Booster Sell Price CardMarket]]*tbl_MTG_Set[[#This Row],[Play Booster Expected Market Value MTG Stocks]]/tbl_MTG_Set[[#This Row],[Play Booster Sealed Market Value MTG Stocks]]</f>
        <v/>
      </c>
      <c r="BG1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5" s="11">
        <f>tbl_MTG_Set[[#This Row],[Play Singles CardMarket Profit MTG Stocks]]/tbl_MTG_Set[[#This Row],[Play Booster Cost]]</f>
        <v/>
      </c>
      <c r="BI165" s="11">
        <f>tbl_MTG_Set[[#This Row],[Play Singles CardMarket Profit MTG Stocks]]&gt;0</f>
        <v/>
      </c>
      <c r="BM165" s="10">
        <f>tbl_MTG_Set[[#This Row],[Play Booster Sell Price CardMarket]]*tbl_MTG_Set[[#This Row],[Play Booster Expected Market Value BotBox]]/tbl_MTG_Set[[#This Row],[Play Booster Sealed Market Value BotBox]]</f>
        <v/>
      </c>
      <c r="BN1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5" s="10">
        <f>tbl_MTG_Set[[#This Row],[Play Singles CardMarket Profit BotBox]]/tbl_MTG_Set[[#This Row],[Play Booster Cost]]</f>
        <v/>
      </c>
      <c r="BP165" s="10">
        <f>tbl_MTG_Set[[#This Row],[Play Singles CardMarket Profit BotBox]]&gt;0</f>
        <v/>
      </c>
      <c r="BQ165" s="10" t="n"/>
      <c r="BR165" s="10" t="n"/>
      <c r="BS165" s="10" t="n"/>
      <c r="BT1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5" s="19">
        <f>tbl_MTG_Set[[#This Row],[Collector Singles CardMarket Profit MTG Stocks]]/tbl_MTG_Set[[#This Row],[Collector Booster Cost]]</f>
        <v/>
      </c>
      <c r="BW165" s="10">
        <f>tbl_MTG_Set[[#This Row],[Collector Singles CardMarket Profit MTG Stocks]]&gt;0</f>
        <v/>
      </c>
      <c r="BX165" s="10" t="n"/>
      <c r="BY165" s="10" t="n"/>
      <c r="BZ165" s="10">
        <f>tbl_MTG_Set[[#This Row],[Collector Booster Sell Price CardMarket]]*tbl_MTG_Set[[#This Row],[Collector Booster Expected Market Value BotBox]]/tbl_MTG_Set[[#This Row],[Collector Booster Sealed Market Value BotBox]]</f>
        <v/>
      </c>
      <c r="CA1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5" s="10">
        <f>tbl_MTG_Set[[#This Row],[Collector Singles CardMarket Profit BotBox]]/tbl_MTG_Set[[#This Row],[Collector Booster Cost]]</f>
        <v/>
      </c>
      <c r="CC165" s="10">
        <f>tbl_MTG_Set[[#This Row],[Collector Singles CardMarket Profit BotBox]]&gt;0</f>
        <v/>
      </c>
      <c r="CD1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6" hidden="1" s="6">
      <c r="A166" t="n">
        <v>184</v>
      </c>
      <c r="B166" t="inlineStr">
        <is>
          <t>Multiverse Legends Tokens TMUL</t>
        </is>
      </c>
      <c r="C166" t="n">
        <v>2</v>
      </c>
      <c r="D166" s="3" t="n">
        <v>45037</v>
      </c>
      <c r="F166" t="inlineStr">
        <is>
          <t>en es fr de it pt ja ko ru 汉语 漢語</t>
        </is>
      </c>
      <c r="G166" t="n">
        <v>314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1">
        <f>tbl_MTG_Set[[#This Row],[Play Booster Sell Price CardMarket]]*tbl_MTG_Set[[#This Row],[Play Booster Expected Market Value MTG Stocks]]/tbl_MTG_Set[[#This Row],[Play Booster Sealed Market Value MTG Stocks]]</f>
        <v/>
      </c>
      <c r="BG1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6" s="11">
        <f>tbl_MTG_Set[[#This Row],[Play Singles CardMarket Profit MTG Stocks]]/tbl_MTG_Set[[#This Row],[Play Booster Cost]]</f>
        <v/>
      </c>
      <c r="BI166" s="11">
        <f>tbl_MTG_Set[[#This Row],[Play Singles CardMarket Profit MTG Stocks]]&gt;0</f>
        <v/>
      </c>
      <c r="BM166" s="10">
        <f>tbl_MTG_Set[[#This Row],[Play Booster Sell Price CardMarket]]*tbl_MTG_Set[[#This Row],[Play Booster Expected Market Value BotBox]]/tbl_MTG_Set[[#This Row],[Play Booster Sealed Market Value BotBox]]</f>
        <v/>
      </c>
      <c r="BN1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6" s="10">
        <f>tbl_MTG_Set[[#This Row],[Play Singles CardMarket Profit BotBox]]/tbl_MTG_Set[[#This Row],[Play Booster Cost]]</f>
        <v/>
      </c>
      <c r="BP166" s="10">
        <f>tbl_MTG_Set[[#This Row],[Play Singles CardMarket Profit BotBox]]&gt;0</f>
        <v/>
      </c>
      <c r="BQ166" s="10" t="n"/>
      <c r="BR166" s="10" t="n"/>
      <c r="BS166" s="10" t="n"/>
      <c r="BT1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6" s="19">
        <f>tbl_MTG_Set[[#This Row],[Collector Singles CardMarket Profit MTG Stocks]]/tbl_MTG_Set[[#This Row],[Collector Booster Cost]]</f>
        <v/>
      </c>
      <c r="BW166" s="10">
        <f>tbl_MTG_Set[[#This Row],[Collector Singles CardMarket Profit MTG Stocks]]&gt;0</f>
        <v/>
      </c>
      <c r="BX166" s="10" t="n"/>
      <c r="BY166" s="10" t="n"/>
      <c r="BZ166" s="10">
        <f>tbl_MTG_Set[[#This Row],[Collector Booster Sell Price CardMarket]]*tbl_MTG_Set[[#This Row],[Collector Booster Expected Market Value BotBox]]/tbl_MTG_Set[[#This Row],[Collector Booster Sealed Market Value BotBox]]</f>
        <v/>
      </c>
      <c r="CA1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6" s="10">
        <f>tbl_MTG_Set[[#This Row],[Collector Singles CardMarket Profit BotBox]]/tbl_MTG_Set[[#This Row],[Collector Booster Cost]]</f>
        <v/>
      </c>
      <c r="CC166" s="10">
        <f>tbl_MTG_Set[[#This Row],[Collector Singles CardMarket Profit BotBox]]&gt;0</f>
        <v/>
      </c>
      <c r="CD1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7" hidden="1" s="6">
      <c r="A167" t="n">
        <v>185</v>
      </c>
      <c r="B167" t="inlineStr">
        <is>
          <t>March of the Machine Promos PMOM</t>
        </is>
      </c>
      <c r="C167" t="n">
        <v>134</v>
      </c>
      <c r="D167" s="3" t="n">
        <v>45037</v>
      </c>
      <c r="E167" t="inlineStr">
        <is>
          <t>Standard Expansion</t>
        </is>
      </c>
      <c r="F167" t="inlineStr">
        <is>
          <t>en es fr de it pt ja ko ru 汉语 漢語</t>
        </is>
      </c>
      <c r="G167" t="n">
        <v>316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1">
        <f>tbl_MTG_Set[[#This Row],[Play Booster Sell Price CardMarket]]*tbl_MTG_Set[[#This Row],[Play Booster Expected Market Value MTG Stocks]]/tbl_MTG_Set[[#This Row],[Play Booster Sealed Market Value MTG Stocks]]</f>
        <v/>
      </c>
      <c r="BG1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7" s="11">
        <f>tbl_MTG_Set[[#This Row],[Play Singles CardMarket Profit MTG Stocks]]/tbl_MTG_Set[[#This Row],[Play Booster Cost]]</f>
        <v/>
      </c>
      <c r="BI167" s="11">
        <f>tbl_MTG_Set[[#This Row],[Play Singles CardMarket Profit MTG Stocks]]&gt;0</f>
        <v/>
      </c>
      <c r="BM167" s="10">
        <f>tbl_MTG_Set[[#This Row],[Play Booster Sell Price CardMarket]]*tbl_MTG_Set[[#This Row],[Play Booster Expected Market Value BotBox]]/tbl_MTG_Set[[#This Row],[Play Booster Sealed Market Value BotBox]]</f>
        <v/>
      </c>
      <c r="BN1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7" s="10">
        <f>tbl_MTG_Set[[#This Row],[Play Singles CardMarket Profit BotBox]]/tbl_MTG_Set[[#This Row],[Play Booster Cost]]</f>
        <v/>
      </c>
      <c r="BP167" s="10">
        <f>tbl_MTG_Set[[#This Row],[Play Singles CardMarket Profit BotBox]]&gt;0</f>
        <v/>
      </c>
      <c r="BQ167" s="10" t="n"/>
      <c r="BR167" s="10" t="n"/>
      <c r="BS167" s="10" t="n"/>
      <c r="BT1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7" s="19">
        <f>tbl_MTG_Set[[#This Row],[Collector Singles CardMarket Profit MTG Stocks]]/tbl_MTG_Set[[#This Row],[Collector Booster Cost]]</f>
        <v/>
      </c>
      <c r="BW167" s="10">
        <f>tbl_MTG_Set[[#This Row],[Collector Singles CardMarket Profit MTG Stocks]]&gt;0</f>
        <v/>
      </c>
      <c r="BX167" s="10" t="n"/>
      <c r="BY167" s="10" t="n"/>
      <c r="BZ167" s="10">
        <f>tbl_MTG_Set[[#This Row],[Collector Booster Sell Price CardMarket]]*tbl_MTG_Set[[#This Row],[Collector Booster Expected Market Value BotBox]]/tbl_MTG_Set[[#This Row],[Collector Booster Sealed Market Value BotBox]]</f>
        <v/>
      </c>
      <c r="CA1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7" s="10">
        <f>tbl_MTG_Set[[#This Row],[Collector Singles CardMarket Profit BotBox]]/tbl_MTG_Set[[#This Row],[Collector Booster Cost]]</f>
        <v/>
      </c>
      <c r="CC167" s="10">
        <f>tbl_MTG_Set[[#This Row],[Collector Singles CardMarket Profit BotBox]]&gt;0</f>
        <v/>
      </c>
      <c r="CD1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8" hidden="1" s="6">
      <c r="A168" t="n">
        <v>186</v>
      </c>
      <c r="B168" t="inlineStr">
        <is>
          <t>March of the Machine Tokens TMOM</t>
        </is>
      </c>
      <c r="C168" t="n">
        <v>23</v>
      </c>
      <c r="D168" s="3" t="n">
        <v>45037</v>
      </c>
      <c r="E168" t="inlineStr">
        <is>
          <t>Standard Expansion</t>
        </is>
      </c>
      <c r="F168" t="inlineStr">
        <is>
          <t>en es fr de it pt ja ko ru 汉语 漢語</t>
        </is>
      </c>
      <c r="G168" t="n">
        <v>318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1">
        <f>tbl_MTG_Set[[#This Row],[Play Booster Sell Price CardMarket]]*tbl_MTG_Set[[#This Row],[Play Booster Expected Market Value MTG Stocks]]/tbl_MTG_Set[[#This Row],[Play Booster Sealed Market Value MTG Stocks]]</f>
        <v/>
      </c>
      <c r="BG1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8" s="11">
        <f>tbl_MTG_Set[[#This Row],[Play Singles CardMarket Profit MTG Stocks]]/tbl_MTG_Set[[#This Row],[Play Booster Cost]]</f>
        <v/>
      </c>
      <c r="BI168" s="11">
        <f>tbl_MTG_Set[[#This Row],[Play Singles CardMarket Profit MTG Stocks]]&gt;0</f>
        <v/>
      </c>
      <c r="BM168" s="10">
        <f>tbl_MTG_Set[[#This Row],[Play Booster Sell Price CardMarket]]*tbl_MTG_Set[[#This Row],[Play Booster Expected Market Value BotBox]]/tbl_MTG_Set[[#This Row],[Play Booster Sealed Market Value BotBox]]</f>
        <v/>
      </c>
      <c r="BN1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8" s="10">
        <f>tbl_MTG_Set[[#This Row],[Play Singles CardMarket Profit BotBox]]/tbl_MTG_Set[[#This Row],[Play Booster Cost]]</f>
        <v/>
      </c>
      <c r="BP168" s="10">
        <f>tbl_MTG_Set[[#This Row],[Play Singles CardMarket Profit BotBox]]&gt;0</f>
        <v/>
      </c>
      <c r="BQ168" s="10" t="n"/>
      <c r="BR168" s="10" t="n"/>
      <c r="BS168" s="10" t="n"/>
      <c r="BT1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8" s="19">
        <f>tbl_MTG_Set[[#This Row],[Collector Singles CardMarket Profit MTG Stocks]]/tbl_MTG_Set[[#This Row],[Collector Booster Cost]]</f>
        <v/>
      </c>
      <c r="BW168" s="10">
        <f>tbl_MTG_Set[[#This Row],[Collector Singles CardMarket Profit MTG Stocks]]&gt;0</f>
        <v/>
      </c>
      <c r="BX168" s="10" t="n"/>
      <c r="BY168" s="10" t="n"/>
      <c r="BZ168" s="10">
        <f>tbl_MTG_Set[[#This Row],[Collector Booster Sell Price CardMarket]]*tbl_MTG_Set[[#This Row],[Collector Booster Expected Market Value BotBox]]/tbl_MTG_Set[[#This Row],[Collector Booster Sealed Market Value BotBox]]</f>
        <v/>
      </c>
      <c r="CA1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8" s="10">
        <f>tbl_MTG_Set[[#This Row],[Collector Singles CardMarket Profit BotBox]]/tbl_MTG_Set[[#This Row],[Collector Booster Cost]]</f>
        <v/>
      </c>
      <c r="CC168" s="10">
        <f>tbl_MTG_Set[[#This Row],[Collector Singles CardMarket Profit BotBox]]&gt;0</f>
        <v/>
      </c>
      <c r="CD1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9" hidden="1" s="6">
      <c r="A169" t="n">
        <v>187</v>
      </c>
      <c r="B169" t="inlineStr">
        <is>
          <t>March of the Machine Jumpstart Front Cards FMOM</t>
        </is>
      </c>
      <c r="C169" t="n">
        <v>5</v>
      </c>
      <c r="D169" s="3" t="n">
        <v>45037</v>
      </c>
      <c r="E169" t="inlineStr">
        <is>
          <t>Standard Expansion</t>
        </is>
      </c>
      <c r="F169" t="inlineStr">
        <is>
          <t>en es fr de it pt ja ko ru 汉语 漢語</t>
        </is>
      </c>
      <c r="G169" t="n">
        <v>320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1">
        <f>tbl_MTG_Set[[#This Row],[Play Booster Sell Price CardMarket]]*tbl_MTG_Set[[#This Row],[Play Booster Expected Market Value MTG Stocks]]/tbl_MTG_Set[[#This Row],[Play Booster Sealed Market Value MTG Stocks]]</f>
        <v/>
      </c>
      <c r="BG1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9" s="11">
        <f>tbl_MTG_Set[[#This Row],[Play Singles CardMarket Profit MTG Stocks]]/tbl_MTG_Set[[#This Row],[Play Booster Cost]]</f>
        <v/>
      </c>
      <c r="BI169" s="11">
        <f>tbl_MTG_Set[[#This Row],[Play Singles CardMarket Profit MTG Stocks]]&gt;0</f>
        <v/>
      </c>
      <c r="BM169" s="10">
        <f>tbl_MTG_Set[[#This Row],[Play Booster Sell Price CardMarket]]*tbl_MTG_Set[[#This Row],[Play Booster Expected Market Value BotBox]]/tbl_MTG_Set[[#This Row],[Play Booster Sealed Market Value BotBox]]</f>
        <v/>
      </c>
      <c r="BN1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9" s="10">
        <f>tbl_MTG_Set[[#This Row],[Play Singles CardMarket Profit BotBox]]/tbl_MTG_Set[[#This Row],[Play Booster Cost]]</f>
        <v/>
      </c>
      <c r="BP169" s="10">
        <f>tbl_MTG_Set[[#This Row],[Play Singles CardMarket Profit BotBox]]&gt;0</f>
        <v/>
      </c>
      <c r="BQ169" s="10" t="n"/>
      <c r="BR169" s="10" t="n"/>
      <c r="BS169" s="10" t="n"/>
      <c r="BT1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9" s="19">
        <f>tbl_MTG_Set[[#This Row],[Collector Singles CardMarket Profit MTG Stocks]]/tbl_MTG_Set[[#This Row],[Collector Booster Cost]]</f>
        <v/>
      </c>
      <c r="BW169" s="10">
        <f>tbl_MTG_Set[[#This Row],[Collector Singles CardMarket Profit MTG Stocks]]&gt;0</f>
        <v/>
      </c>
      <c r="BX169" s="10" t="n"/>
      <c r="BY169" s="10" t="n"/>
      <c r="BZ169" s="10">
        <f>tbl_MTG_Set[[#This Row],[Collector Booster Sell Price CardMarket]]*tbl_MTG_Set[[#This Row],[Collector Booster Expected Market Value BotBox]]/tbl_MTG_Set[[#This Row],[Collector Booster Sealed Market Value BotBox]]</f>
        <v/>
      </c>
      <c r="CA1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9" s="10">
        <f>tbl_MTG_Set[[#This Row],[Collector Singles CardMarket Profit BotBox]]/tbl_MTG_Set[[#This Row],[Collector Booster Cost]]</f>
        <v/>
      </c>
      <c r="CC169" s="10">
        <f>tbl_MTG_Set[[#This Row],[Collector Singles CardMarket Profit BotBox]]&gt;0</f>
        <v/>
      </c>
      <c r="CD1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0" hidden="1" s="6">
      <c r="A170" t="n">
        <v>188</v>
      </c>
      <c r="B170" t="inlineStr">
        <is>
          <t>March of the Machine Commander MOC</t>
        </is>
      </c>
      <c r="C170" t="n">
        <v>450</v>
      </c>
      <c r="D170" s="3" t="n">
        <v>45037</v>
      </c>
      <c r="E170" t="inlineStr">
        <is>
          <t>Commander</t>
        </is>
      </c>
      <c r="F170" t="inlineStr">
        <is>
          <t>en es fr de it pt ja ko ru 汉语 漢語</t>
        </is>
      </c>
      <c r="G170" t="n">
        <v>322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1">
        <f>tbl_MTG_Set[[#This Row],[Play Booster Sell Price CardMarket]]*tbl_MTG_Set[[#This Row],[Play Booster Expected Market Value MTG Stocks]]/tbl_MTG_Set[[#This Row],[Play Booster Sealed Market Value MTG Stocks]]</f>
        <v/>
      </c>
      <c r="BG1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0" s="11">
        <f>tbl_MTG_Set[[#This Row],[Play Singles CardMarket Profit MTG Stocks]]/tbl_MTG_Set[[#This Row],[Play Booster Cost]]</f>
        <v/>
      </c>
      <c r="BI170" s="11">
        <f>tbl_MTG_Set[[#This Row],[Play Singles CardMarket Profit MTG Stocks]]&gt;0</f>
        <v/>
      </c>
      <c r="BM170" s="10">
        <f>tbl_MTG_Set[[#This Row],[Play Booster Sell Price CardMarket]]*tbl_MTG_Set[[#This Row],[Play Booster Expected Market Value BotBox]]/tbl_MTG_Set[[#This Row],[Play Booster Sealed Market Value BotBox]]</f>
        <v/>
      </c>
      <c r="BN1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0" s="10">
        <f>tbl_MTG_Set[[#This Row],[Play Singles CardMarket Profit BotBox]]/tbl_MTG_Set[[#This Row],[Play Booster Cost]]</f>
        <v/>
      </c>
      <c r="BP170" s="10">
        <f>tbl_MTG_Set[[#This Row],[Play Singles CardMarket Profit BotBox]]&gt;0</f>
        <v/>
      </c>
      <c r="BQ170" s="10" t="n"/>
      <c r="BR170" s="10" t="n"/>
      <c r="BS170" s="10" t="n"/>
      <c r="BT1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0" s="19">
        <f>tbl_MTG_Set[[#This Row],[Collector Singles CardMarket Profit MTG Stocks]]/tbl_MTG_Set[[#This Row],[Collector Booster Cost]]</f>
        <v/>
      </c>
      <c r="BW170" s="10">
        <f>tbl_MTG_Set[[#This Row],[Collector Singles CardMarket Profit MTG Stocks]]&gt;0</f>
        <v/>
      </c>
      <c r="BX170" s="10" t="n"/>
      <c r="BY170" s="10" t="n"/>
      <c r="BZ170" s="10">
        <f>tbl_MTG_Set[[#This Row],[Collector Booster Sell Price CardMarket]]*tbl_MTG_Set[[#This Row],[Collector Booster Expected Market Value BotBox]]/tbl_MTG_Set[[#This Row],[Collector Booster Sealed Market Value BotBox]]</f>
        <v/>
      </c>
      <c r="CA1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0" s="10">
        <f>tbl_MTG_Set[[#This Row],[Collector Singles CardMarket Profit BotBox]]/tbl_MTG_Set[[#This Row],[Collector Booster Cost]]</f>
        <v/>
      </c>
      <c r="CC170" s="10">
        <f>tbl_MTG_Set[[#This Row],[Collector Singles CardMarket Profit BotBox]]&gt;0</f>
        <v/>
      </c>
      <c r="CD1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1" hidden="1" s="6">
      <c r="A171" t="n">
        <v>189</v>
      </c>
      <c r="B171" t="inlineStr">
        <is>
          <t>March of the Machine Commander Tokens TMOC</t>
        </is>
      </c>
      <c r="C171" t="n">
        <v>46</v>
      </c>
      <c r="D171" s="3" t="n">
        <v>45037</v>
      </c>
      <c r="E171" t="inlineStr">
        <is>
          <t>Commander</t>
        </is>
      </c>
      <c r="F171" t="inlineStr">
        <is>
          <t>en es fr de it pt ja ko ru 汉语 漢語</t>
        </is>
      </c>
      <c r="G171" t="n">
        <v>324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1">
        <f>tbl_MTG_Set[[#This Row],[Play Booster Sell Price CardMarket]]*tbl_MTG_Set[[#This Row],[Play Booster Expected Market Value MTG Stocks]]/tbl_MTG_Set[[#This Row],[Play Booster Sealed Market Value MTG Stocks]]</f>
        <v/>
      </c>
      <c r="BG1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1" s="11">
        <f>tbl_MTG_Set[[#This Row],[Play Singles CardMarket Profit MTG Stocks]]/tbl_MTG_Set[[#This Row],[Play Booster Cost]]</f>
        <v/>
      </c>
      <c r="BI171" s="11">
        <f>tbl_MTG_Set[[#This Row],[Play Singles CardMarket Profit MTG Stocks]]&gt;0</f>
        <v/>
      </c>
      <c r="BM171" s="10">
        <f>tbl_MTG_Set[[#This Row],[Play Booster Sell Price CardMarket]]*tbl_MTG_Set[[#This Row],[Play Booster Expected Market Value BotBox]]/tbl_MTG_Set[[#This Row],[Play Booster Sealed Market Value BotBox]]</f>
        <v/>
      </c>
      <c r="BN1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1" s="10">
        <f>tbl_MTG_Set[[#This Row],[Play Singles CardMarket Profit BotBox]]/tbl_MTG_Set[[#This Row],[Play Booster Cost]]</f>
        <v/>
      </c>
      <c r="BP171" s="10">
        <f>tbl_MTG_Set[[#This Row],[Play Singles CardMarket Profit BotBox]]&gt;0</f>
        <v/>
      </c>
      <c r="BQ171" s="10" t="n"/>
      <c r="BR171" s="10" t="n"/>
      <c r="BS171" s="10" t="n"/>
      <c r="BT1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1" s="19">
        <f>tbl_MTG_Set[[#This Row],[Collector Singles CardMarket Profit MTG Stocks]]/tbl_MTG_Set[[#This Row],[Collector Booster Cost]]</f>
        <v/>
      </c>
      <c r="BW171" s="10">
        <f>tbl_MTG_Set[[#This Row],[Collector Singles CardMarket Profit MTG Stocks]]&gt;0</f>
        <v/>
      </c>
      <c r="BX171" s="10" t="n"/>
      <c r="BY171" s="10" t="n"/>
      <c r="BZ171" s="10">
        <f>tbl_MTG_Set[[#This Row],[Collector Booster Sell Price CardMarket]]*tbl_MTG_Set[[#This Row],[Collector Booster Expected Market Value BotBox]]/tbl_MTG_Set[[#This Row],[Collector Booster Sealed Market Value BotBox]]</f>
        <v/>
      </c>
      <c r="CA1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1" s="10">
        <f>tbl_MTG_Set[[#This Row],[Collector Singles CardMarket Profit BotBox]]/tbl_MTG_Set[[#This Row],[Collector Booster Cost]]</f>
        <v/>
      </c>
      <c r="CC171" s="10">
        <f>tbl_MTG_Set[[#This Row],[Collector Singles CardMarket Profit BotBox]]&gt;0</f>
        <v/>
      </c>
      <c r="CD1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2" hidden="1" s="6">
      <c r="A172" t="n">
        <v>190</v>
      </c>
      <c r="B172" t="inlineStr">
        <is>
          <t>MOM Japanese Promo Tokens WMOM</t>
        </is>
      </c>
      <c r="C172" t="n">
        <v>12</v>
      </c>
      <c r="D172" s="3" t="n">
        <v>45037</v>
      </c>
      <c r="E172" t="inlineStr">
        <is>
          <t>Standard Expansion</t>
        </is>
      </c>
      <c r="F172" t="inlineStr">
        <is>
          <t>en es fr de it pt ja ko ru 汉语 漢語</t>
        </is>
      </c>
      <c r="G172" t="n">
        <v>326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AG172" s="10" t="n"/>
      <c r="AH172" s="10" t="n"/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2" s="10" t="n"/>
      <c r="AS172" s="10" t="n"/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1">
        <f>tbl_MTG_Set[[#This Row],[Play Booster Sell Price CardMarket]]*tbl_MTG_Set[[#This Row],[Play Booster Expected Market Value MTG Stocks]]/tbl_MTG_Set[[#This Row],[Play Booster Sealed Market Value MTG Stocks]]</f>
        <v/>
      </c>
      <c r="BG1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2" s="11">
        <f>tbl_MTG_Set[[#This Row],[Play Singles CardMarket Profit MTG Stocks]]/tbl_MTG_Set[[#This Row],[Play Booster Cost]]</f>
        <v/>
      </c>
      <c r="BI172" s="11">
        <f>tbl_MTG_Set[[#This Row],[Play Singles CardMarket Profit MTG Stocks]]&gt;0</f>
        <v/>
      </c>
      <c r="BM172" s="10">
        <f>tbl_MTG_Set[[#This Row],[Play Booster Sell Price CardMarket]]*tbl_MTG_Set[[#This Row],[Play Booster Expected Market Value BotBox]]/tbl_MTG_Set[[#This Row],[Play Booster Sealed Market Value BotBox]]</f>
        <v/>
      </c>
      <c r="BN1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2" s="10">
        <f>tbl_MTG_Set[[#This Row],[Play Singles CardMarket Profit BotBox]]/tbl_MTG_Set[[#This Row],[Play Booster Cost]]</f>
        <v/>
      </c>
      <c r="BP172" s="10">
        <f>tbl_MTG_Set[[#This Row],[Play Singles CardMarket Profit BotBox]]&gt;0</f>
        <v/>
      </c>
      <c r="BQ172" s="10" t="n"/>
      <c r="BR172" s="10" t="n"/>
      <c r="BS172" s="10" t="n"/>
      <c r="BT1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2" s="19">
        <f>tbl_MTG_Set[[#This Row],[Collector Singles CardMarket Profit MTG Stocks]]/tbl_MTG_Set[[#This Row],[Collector Booster Cost]]</f>
        <v/>
      </c>
      <c r="BW172" s="10">
        <f>tbl_MTG_Set[[#This Row],[Collector Singles CardMarket Profit MTG Stocks]]&gt;0</f>
        <v/>
      </c>
      <c r="BX172" s="10" t="n"/>
      <c r="BY172" s="10" t="n"/>
      <c r="BZ172" s="10">
        <f>tbl_MTG_Set[[#This Row],[Collector Booster Sell Price CardMarket]]*tbl_MTG_Set[[#This Row],[Collector Booster Expected Market Value BotBox]]/tbl_MTG_Set[[#This Row],[Collector Booster Sealed Market Value BotBox]]</f>
        <v/>
      </c>
      <c r="CA1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2" s="10">
        <f>tbl_MTG_Set[[#This Row],[Collector Singles CardMarket Profit BotBox]]/tbl_MTG_Set[[#This Row],[Collector Booster Cost]]</f>
        <v/>
      </c>
      <c r="CC172" s="10">
        <f>tbl_MTG_Set[[#This Row],[Collector Singles CardMarket Profit BotBox]]&gt;0</f>
        <v/>
      </c>
      <c r="CD1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3" hidden="1" s="6">
      <c r="A173" t="n">
        <v>191</v>
      </c>
      <c r="B173" t="inlineStr">
        <is>
          <t>March of the Machine Art Series AMOM</t>
        </is>
      </c>
      <c r="C173" t="n">
        <v>81</v>
      </c>
      <c r="D173" s="3" t="n">
        <v>45037</v>
      </c>
      <c r="E173" t="inlineStr">
        <is>
          <t>Standard Expansion</t>
        </is>
      </c>
      <c r="F173" t="inlineStr">
        <is>
          <t>en es fr de it pt ja ko ru 汉语 漢語</t>
        </is>
      </c>
      <c r="G173" t="n">
        <v>328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1">
        <f>tbl_MTG_Set[[#This Row],[Play Booster Sell Price CardMarket]]*tbl_MTG_Set[[#This Row],[Play Booster Expected Market Value MTG Stocks]]/tbl_MTG_Set[[#This Row],[Play Booster Sealed Market Value MTG Stocks]]</f>
        <v/>
      </c>
      <c r="BG1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3" s="11">
        <f>tbl_MTG_Set[[#This Row],[Play Singles CardMarket Profit MTG Stocks]]/tbl_MTG_Set[[#This Row],[Play Booster Cost]]</f>
        <v/>
      </c>
      <c r="BI173" s="11">
        <f>tbl_MTG_Set[[#This Row],[Play Singles CardMarket Profit MTG Stocks]]&gt;0</f>
        <v/>
      </c>
      <c r="BM173" s="10">
        <f>tbl_MTG_Set[[#This Row],[Play Booster Sell Price CardMarket]]*tbl_MTG_Set[[#This Row],[Play Booster Expected Market Value BotBox]]/tbl_MTG_Set[[#This Row],[Play Booster Sealed Market Value BotBox]]</f>
        <v/>
      </c>
      <c r="BN1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3" s="10">
        <f>tbl_MTG_Set[[#This Row],[Play Singles CardMarket Profit BotBox]]/tbl_MTG_Set[[#This Row],[Play Booster Cost]]</f>
        <v/>
      </c>
      <c r="BP173" s="10">
        <f>tbl_MTG_Set[[#This Row],[Play Singles CardMarket Profit BotBox]]&gt;0</f>
        <v/>
      </c>
      <c r="BQ173" s="10" t="n"/>
      <c r="BR173" s="10" t="n"/>
      <c r="BS173" s="10" t="n"/>
      <c r="BT1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3" s="19">
        <f>tbl_MTG_Set[[#This Row],[Collector Singles CardMarket Profit MTG Stocks]]/tbl_MTG_Set[[#This Row],[Collector Booster Cost]]</f>
        <v/>
      </c>
      <c r="BW173" s="10">
        <f>tbl_MTG_Set[[#This Row],[Collector Singles CardMarket Profit MTG Stocks]]&gt;0</f>
        <v/>
      </c>
      <c r="BX173" s="10" t="n"/>
      <c r="BY173" s="10" t="n"/>
      <c r="BZ173" s="10">
        <f>tbl_MTG_Set[[#This Row],[Collector Booster Sell Price CardMarket]]*tbl_MTG_Set[[#This Row],[Collector Booster Expected Market Value BotBox]]/tbl_MTG_Set[[#This Row],[Collector Booster Sealed Market Value BotBox]]</f>
        <v/>
      </c>
      <c r="CA1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3" s="10">
        <f>tbl_MTG_Set[[#This Row],[Collector Singles CardMarket Profit BotBox]]/tbl_MTG_Set[[#This Row],[Collector Booster Cost]]</f>
        <v/>
      </c>
      <c r="CC173" s="10">
        <f>tbl_MTG_Set[[#This Row],[Collector Singles CardMarket Profit BotBox]]&gt;0</f>
        <v/>
      </c>
      <c r="CD1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4" hidden="1" s="6">
      <c r="A174" t="n">
        <v>192</v>
      </c>
      <c r="B174" t="inlineStr">
        <is>
          <t>March of the Machine Substitute Cards SMOM</t>
        </is>
      </c>
      <c r="C174" t="n">
        <v>1</v>
      </c>
      <c r="D174" s="3" t="n">
        <v>45037</v>
      </c>
      <c r="E174" t="inlineStr">
        <is>
          <t>Standard Expansion</t>
        </is>
      </c>
      <c r="F174" t="inlineStr">
        <is>
          <t>en es fr de it pt ja ko ru 汉语 漢語</t>
        </is>
      </c>
      <c r="G174" t="n">
        <v>330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1">
        <f>tbl_MTG_Set[[#This Row],[Play Booster Sell Price CardMarket]]*tbl_MTG_Set[[#This Row],[Play Booster Expected Market Value MTG Stocks]]/tbl_MTG_Set[[#This Row],[Play Booster Sealed Market Value MTG Stocks]]</f>
        <v/>
      </c>
      <c r="BG1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4" s="11">
        <f>tbl_MTG_Set[[#This Row],[Play Singles CardMarket Profit MTG Stocks]]/tbl_MTG_Set[[#This Row],[Play Booster Cost]]</f>
        <v/>
      </c>
      <c r="BI174" s="11">
        <f>tbl_MTG_Set[[#This Row],[Play Singles CardMarket Profit MTG Stocks]]&gt;0</f>
        <v/>
      </c>
      <c r="BM174" s="10">
        <f>tbl_MTG_Set[[#This Row],[Play Booster Sell Price CardMarket]]*tbl_MTG_Set[[#This Row],[Play Booster Expected Market Value BotBox]]/tbl_MTG_Set[[#This Row],[Play Booster Sealed Market Value BotBox]]</f>
        <v/>
      </c>
      <c r="BN1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4" s="10">
        <f>tbl_MTG_Set[[#This Row],[Play Singles CardMarket Profit BotBox]]/tbl_MTG_Set[[#This Row],[Play Booster Cost]]</f>
        <v/>
      </c>
      <c r="BP174" s="10">
        <f>tbl_MTG_Set[[#This Row],[Play Singles CardMarket Profit BotBox]]&gt;0</f>
        <v/>
      </c>
      <c r="BQ174" s="10" t="n"/>
      <c r="BR174" s="10" t="n"/>
      <c r="BS174" s="10" t="n"/>
      <c r="BT1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4" s="19">
        <f>tbl_MTG_Set[[#This Row],[Collector Singles CardMarket Profit MTG Stocks]]/tbl_MTG_Set[[#This Row],[Collector Booster Cost]]</f>
        <v/>
      </c>
      <c r="BW174" s="10">
        <f>tbl_MTG_Set[[#This Row],[Collector Singles CardMarket Profit MTG Stocks]]&gt;0</f>
        <v/>
      </c>
      <c r="BX174" s="10" t="n"/>
      <c r="BY174" s="10" t="n"/>
      <c r="BZ174" s="10">
        <f>tbl_MTG_Set[[#This Row],[Collector Booster Sell Price CardMarket]]*tbl_MTG_Set[[#This Row],[Collector Booster Expected Market Value BotBox]]/tbl_MTG_Set[[#This Row],[Collector Booster Sealed Market Value BotBox]]</f>
        <v/>
      </c>
      <c r="CA1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4" s="10">
        <f>tbl_MTG_Set[[#This Row],[Collector Singles CardMarket Profit BotBox]]/tbl_MTG_Set[[#This Row],[Collector Booster Cost]]</f>
        <v/>
      </c>
      <c r="CC174" s="10">
        <f>tbl_MTG_Set[[#This Row],[Collector Singles CardMarket Profit BotBox]]&gt;0</f>
        <v/>
      </c>
      <c r="CD1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5" hidden="1" s="6">
      <c r="A175" t="n">
        <v>193</v>
      </c>
      <c r="B175" t="inlineStr">
        <is>
          <t>Shadows over Innistrad Remastered SIR</t>
        </is>
      </c>
      <c r="C175" t="n">
        <v>294</v>
      </c>
      <c r="D175" s="3" t="n">
        <v>45006</v>
      </c>
      <c r="F175" t="inlineStr">
        <is>
          <t>en es fr de it pt ja ko ru 汉语 漢語</t>
        </is>
      </c>
      <c r="G175" t="n">
        <v>332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1">
        <f>tbl_MTG_Set[[#This Row],[Play Booster Sell Price CardMarket]]*tbl_MTG_Set[[#This Row],[Play Booster Expected Market Value MTG Stocks]]/tbl_MTG_Set[[#This Row],[Play Booster Sealed Market Value MTG Stocks]]</f>
        <v/>
      </c>
      <c r="BG1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5" s="11">
        <f>tbl_MTG_Set[[#This Row],[Play Singles CardMarket Profit MTG Stocks]]/tbl_MTG_Set[[#This Row],[Play Booster Cost]]</f>
        <v/>
      </c>
      <c r="BI175" s="11">
        <f>tbl_MTG_Set[[#This Row],[Play Singles CardMarket Profit MTG Stocks]]&gt;0</f>
        <v/>
      </c>
      <c r="BM175" s="10">
        <f>tbl_MTG_Set[[#This Row],[Play Booster Sell Price CardMarket]]*tbl_MTG_Set[[#This Row],[Play Booster Expected Market Value BotBox]]/tbl_MTG_Set[[#This Row],[Play Booster Sealed Market Value BotBox]]</f>
        <v/>
      </c>
      <c r="BN1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5" s="10">
        <f>tbl_MTG_Set[[#This Row],[Play Singles CardMarket Profit BotBox]]/tbl_MTG_Set[[#This Row],[Play Booster Cost]]</f>
        <v/>
      </c>
      <c r="BP175" s="10">
        <f>tbl_MTG_Set[[#This Row],[Play Singles CardMarket Profit BotBox]]&gt;0</f>
        <v/>
      </c>
      <c r="BQ175" s="10" t="n"/>
      <c r="BR175" s="10" t="n"/>
      <c r="BS175" s="10" t="n"/>
      <c r="BT1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5" s="19">
        <f>tbl_MTG_Set[[#This Row],[Collector Singles CardMarket Profit MTG Stocks]]/tbl_MTG_Set[[#This Row],[Collector Booster Cost]]</f>
        <v/>
      </c>
      <c r="BW175" s="10">
        <f>tbl_MTG_Set[[#This Row],[Collector Singles CardMarket Profit MTG Stocks]]&gt;0</f>
        <v/>
      </c>
      <c r="BX175" s="10" t="n"/>
      <c r="BY175" s="10" t="n"/>
      <c r="BZ175" s="10">
        <f>tbl_MTG_Set[[#This Row],[Collector Booster Sell Price CardMarket]]*tbl_MTG_Set[[#This Row],[Collector Booster Expected Market Value BotBox]]/tbl_MTG_Set[[#This Row],[Collector Booster Sealed Market Value BotBox]]</f>
        <v/>
      </c>
      <c r="CA1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5" s="10">
        <f>tbl_MTG_Set[[#This Row],[Collector Singles CardMarket Profit BotBox]]/tbl_MTG_Set[[#This Row],[Collector Booster Cost]]</f>
        <v/>
      </c>
      <c r="CC175" s="10">
        <f>tbl_MTG_Set[[#This Row],[Collector Singles CardMarket Profit BotBox]]&gt;0</f>
        <v/>
      </c>
      <c r="CD1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6" hidden="1" s="6">
      <c r="A176" t="n">
        <v>194</v>
      </c>
      <c r="B176" t="inlineStr">
        <is>
          <t>Shadows of the Past SIS</t>
        </is>
      </c>
      <c r="C176" t="n">
        <v>76</v>
      </c>
      <c r="D176" s="3" t="n">
        <v>45006</v>
      </c>
      <c r="F176" t="inlineStr">
        <is>
          <t>en es fr de it pt ja ko ru 汉语 漢語</t>
        </is>
      </c>
      <c r="G176" t="n">
        <v>334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1">
        <f>tbl_MTG_Set[[#This Row],[Play Booster Sell Price CardMarket]]*tbl_MTG_Set[[#This Row],[Play Booster Expected Market Value MTG Stocks]]/tbl_MTG_Set[[#This Row],[Play Booster Sealed Market Value MTG Stocks]]</f>
        <v/>
      </c>
      <c r="BG1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6" s="11">
        <f>tbl_MTG_Set[[#This Row],[Play Singles CardMarket Profit MTG Stocks]]/tbl_MTG_Set[[#This Row],[Play Booster Cost]]</f>
        <v/>
      </c>
      <c r="BI176" s="11">
        <f>tbl_MTG_Set[[#This Row],[Play Singles CardMarket Profit MTG Stocks]]&gt;0</f>
        <v/>
      </c>
      <c r="BM176" s="10">
        <f>tbl_MTG_Set[[#This Row],[Play Booster Sell Price CardMarket]]*tbl_MTG_Set[[#This Row],[Play Booster Expected Market Value BotBox]]/tbl_MTG_Set[[#This Row],[Play Booster Sealed Market Value BotBox]]</f>
        <v/>
      </c>
      <c r="BN1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6" s="10">
        <f>tbl_MTG_Set[[#This Row],[Play Singles CardMarket Profit BotBox]]/tbl_MTG_Set[[#This Row],[Play Booster Cost]]</f>
        <v/>
      </c>
      <c r="BP176" s="10">
        <f>tbl_MTG_Set[[#This Row],[Play Singles CardMarket Profit BotBox]]&gt;0</f>
        <v/>
      </c>
      <c r="BQ176" s="10" t="n"/>
      <c r="BR176" s="10" t="n"/>
      <c r="BS176" s="10" t="n"/>
      <c r="BT1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6" s="19">
        <f>tbl_MTG_Set[[#This Row],[Collector Singles CardMarket Profit MTG Stocks]]/tbl_MTG_Set[[#This Row],[Collector Booster Cost]]</f>
        <v/>
      </c>
      <c r="BW176" s="10">
        <f>tbl_MTG_Set[[#This Row],[Collector Singles CardMarket Profit MTG Stocks]]&gt;0</f>
        <v/>
      </c>
      <c r="BX176" s="10" t="n"/>
      <c r="BY176" s="10" t="n"/>
      <c r="BZ176" s="10">
        <f>tbl_MTG_Set[[#This Row],[Collector Booster Sell Price CardMarket]]*tbl_MTG_Set[[#This Row],[Collector Booster Expected Market Value BotBox]]/tbl_MTG_Set[[#This Row],[Collector Booster Sealed Market Value BotBox]]</f>
        <v/>
      </c>
      <c r="CA1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6" s="10">
        <f>tbl_MTG_Set[[#This Row],[Collector Singles CardMarket Profit BotBox]]/tbl_MTG_Set[[#This Row],[Collector Booster Cost]]</f>
        <v/>
      </c>
      <c r="CC176" s="10">
        <f>tbl_MTG_Set[[#This Row],[Collector Singles CardMarket Profit BotBox]]&gt;0</f>
        <v/>
      </c>
      <c r="CD1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7" hidden="1" s="6">
      <c r="A177" t="n">
        <v>195</v>
      </c>
      <c r="B177" t="inlineStr">
        <is>
          <t>Unknown Event UNK</t>
        </is>
      </c>
      <c r="C177" t="n">
        <v>471</v>
      </c>
      <c r="D177" s="3" t="n">
        <v>44972</v>
      </c>
      <c r="F177" t="inlineStr">
        <is>
          <t>en es fr de it pt ja ko ru 汉语 漢語</t>
        </is>
      </c>
      <c r="G177" t="n">
        <v>336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1">
        <f>tbl_MTG_Set[[#This Row],[Play Booster Sell Price CardMarket]]*tbl_MTG_Set[[#This Row],[Play Booster Expected Market Value MTG Stocks]]/tbl_MTG_Set[[#This Row],[Play Booster Sealed Market Value MTG Stocks]]</f>
        <v/>
      </c>
      <c r="BG1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7" s="11">
        <f>tbl_MTG_Set[[#This Row],[Play Singles CardMarket Profit MTG Stocks]]/tbl_MTG_Set[[#This Row],[Play Booster Cost]]</f>
        <v/>
      </c>
      <c r="BI177" s="11">
        <f>tbl_MTG_Set[[#This Row],[Play Singles CardMarket Profit MTG Stocks]]&gt;0</f>
        <v/>
      </c>
      <c r="BM177" s="10">
        <f>tbl_MTG_Set[[#This Row],[Play Booster Sell Price CardMarket]]*tbl_MTG_Set[[#This Row],[Play Booster Expected Market Value BotBox]]/tbl_MTG_Set[[#This Row],[Play Booster Sealed Market Value BotBox]]</f>
        <v/>
      </c>
      <c r="BN1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7" s="10">
        <f>tbl_MTG_Set[[#This Row],[Play Singles CardMarket Profit BotBox]]/tbl_MTG_Set[[#This Row],[Play Booster Cost]]</f>
        <v/>
      </c>
      <c r="BP177" s="10">
        <f>tbl_MTG_Set[[#This Row],[Play Singles CardMarket Profit BotBox]]&gt;0</f>
        <v/>
      </c>
      <c r="BQ177" s="10" t="n"/>
      <c r="BR177" s="10" t="n"/>
      <c r="BS177" s="10" t="n"/>
      <c r="BT1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7" s="19">
        <f>tbl_MTG_Set[[#This Row],[Collector Singles CardMarket Profit MTG Stocks]]/tbl_MTG_Set[[#This Row],[Collector Booster Cost]]</f>
        <v/>
      </c>
      <c r="BW177" s="10">
        <f>tbl_MTG_Set[[#This Row],[Collector Singles CardMarket Profit MTG Stocks]]&gt;0</f>
        <v/>
      </c>
      <c r="BX177" s="10" t="n"/>
      <c r="BY177" s="10" t="n"/>
      <c r="BZ177" s="10">
        <f>tbl_MTG_Set[[#This Row],[Collector Booster Sell Price CardMarket]]*tbl_MTG_Set[[#This Row],[Collector Booster Expected Market Value BotBox]]/tbl_MTG_Set[[#This Row],[Collector Booster Sealed Market Value BotBox]]</f>
        <v/>
      </c>
      <c r="CA1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7" s="10">
        <f>tbl_MTG_Set[[#This Row],[Collector Singles CardMarket Profit BotBox]]/tbl_MTG_Set[[#This Row],[Collector Booster Cost]]</f>
        <v/>
      </c>
      <c r="CC177" s="10">
        <f>tbl_MTG_Set[[#This Row],[Collector Singles CardMarket Profit BotBox]]&gt;0</f>
        <v/>
      </c>
      <c r="CD1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8" hidden="1" s="6">
      <c r="A178" t="n">
        <v>196</v>
      </c>
      <c r="B178" t="inlineStr">
        <is>
          <t>Black Lotus Unknown Planechase PUNK</t>
        </is>
      </c>
      <c r="C178" t="n">
        <v>52</v>
      </c>
      <c r="D178" s="3" t="n">
        <v>45346</v>
      </c>
      <c r="F178" t="inlineStr">
        <is>
          <t>en es fr de it pt ja ko ru 汉语 漢語</t>
        </is>
      </c>
      <c r="G178" t="n">
        <v>338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1">
        <f>tbl_MTG_Set[[#This Row],[Play Booster Sell Price CardMarket]]*tbl_MTG_Set[[#This Row],[Play Booster Expected Market Value MTG Stocks]]/tbl_MTG_Set[[#This Row],[Play Booster Sealed Market Value MTG Stocks]]</f>
        <v/>
      </c>
      <c r="BG1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8" s="11">
        <f>tbl_MTG_Set[[#This Row],[Play Singles CardMarket Profit MTG Stocks]]/tbl_MTG_Set[[#This Row],[Play Booster Cost]]</f>
        <v/>
      </c>
      <c r="BI178" s="11">
        <f>tbl_MTG_Set[[#This Row],[Play Singles CardMarket Profit MTG Stocks]]&gt;0</f>
        <v/>
      </c>
      <c r="BM178" s="10">
        <f>tbl_MTG_Set[[#This Row],[Play Booster Sell Price CardMarket]]*tbl_MTG_Set[[#This Row],[Play Booster Expected Market Value BotBox]]/tbl_MTG_Set[[#This Row],[Play Booster Sealed Market Value BotBox]]</f>
        <v/>
      </c>
      <c r="BN1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8" s="10">
        <f>tbl_MTG_Set[[#This Row],[Play Singles CardMarket Profit BotBox]]/tbl_MTG_Set[[#This Row],[Play Booster Cost]]</f>
        <v/>
      </c>
      <c r="BP178" s="10">
        <f>tbl_MTG_Set[[#This Row],[Play Singles CardMarket Profit BotBox]]&gt;0</f>
        <v/>
      </c>
      <c r="BQ178" s="10" t="n"/>
      <c r="BR178" s="10" t="n"/>
      <c r="BS178" s="10" t="n"/>
      <c r="BT1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8" s="19">
        <f>tbl_MTG_Set[[#This Row],[Collector Singles CardMarket Profit MTG Stocks]]/tbl_MTG_Set[[#This Row],[Collector Booster Cost]]</f>
        <v/>
      </c>
      <c r="BW178" s="10">
        <f>tbl_MTG_Set[[#This Row],[Collector Singles CardMarket Profit MTG Stocks]]&gt;0</f>
        <v/>
      </c>
      <c r="BX178" s="10" t="n"/>
      <c r="BY178" s="10" t="n"/>
      <c r="BZ178" s="10">
        <f>tbl_MTG_Set[[#This Row],[Collector Booster Sell Price CardMarket]]*tbl_MTG_Set[[#This Row],[Collector Booster Expected Market Value BotBox]]/tbl_MTG_Set[[#This Row],[Collector Booster Sealed Market Value BotBox]]</f>
        <v/>
      </c>
      <c r="CA1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8" s="10">
        <f>tbl_MTG_Set[[#This Row],[Collector Singles CardMarket Profit BotBox]]/tbl_MTG_Set[[#This Row],[Collector Booster Cost]]</f>
        <v/>
      </c>
      <c r="CC178" s="10">
        <f>tbl_MTG_Set[[#This Row],[Collector Singles CardMarket Profit BotBox]]&gt;0</f>
        <v/>
      </c>
      <c r="CD1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9" hidden="1" s="6">
      <c r="A179" t="n">
        <v>197</v>
      </c>
      <c r="B179" t="inlineStr">
        <is>
          <t>Year of the Rabbit 2023 PL23</t>
        </is>
      </c>
      <c r="C179" t="n">
        <v>6</v>
      </c>
      <c r="D179" s="3" t="n">
        <v>44967</v>
      </c>
      <c r="F179" t="inlineStr">
        <is>
          <t>en es fr de it pt ja ko ru 汉语 漢語</t>
        </is>
      </c>
      <c r="G179" t="n">
        <v>340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1">
        <f>tbl_MTG_Set[[#This Row],[Play Booster Sell Price CardMarket]]*tbl_MTG_Set[[#This Row],[Play Booster Expected Market Value MTG Stocks]]/tbl_MTG_Set[[#This Row],[Play Booster Sealed Market Value MTG Stocks]]</f>
        <v/>
      </c>
      <c r="BG1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9" s="11">
        <f>tbl_MTG_Set[[#This Row],[Play Singles CardMarket Profit MTG Stocks]]/tbl_MTG_Set[[#This Row],[Play Booster Cost]]</f>
        <v/>
      </c>
      <c r="BI179" s="11">
        <f>tbl_MTG_Set[[#This Row],[Play Singles CardMarket Profit MTG Stocks]]&gt;0</f>
        <v/>
      </c>
      <c r="BM179" s="10">
        <f>tbl_MTG_Set[[#This Row],[Play Booster Sell Price CardMarket]]*tbl_MTG_Set[[#This Row],[Play Booster Expected Market Value BotBox]]/tbl_MTG_Set[[#This Row],[Play Booster Sealed Market Value BotBox]]</f>
        <v/>
      </c>
      <c r="BN1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9" s="10">
        <f>tbl_MTG_Set[[#This Row],[Play Singles CardMarket Profit BotBox]]/tbl_MTG_Set[[#This Row],[Play Booster Cost]]</f>
        <v/>
      </c>
      <c r="BP179" s="10">
        <f>tbl_MTG_Set[[#This Row],[Play Singles CardMarket Profit BotBox]]&gt;0</f>
        <v/>
      </c>
      <c r="BQ179" s="10" t="n"/>
      <c r="BR179" s="10" t="n"/>
      <c r="BS179" s="10" t="n"/>
      <c r="BT1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9" s="19">
        <f>tbl_MTG_Set[[#This Row],[Collector Singles CardMarket Profit MTG Stocks]]/tbl_MTG_Set[[#This Row],[Collector Booster Cost]]</f>
        <v/>
      </c>
      <c r="BW179" s="10">
        <f>tbl_MTG_Set[[#This Row],[Collector Singles CardMarket Profit MTG Stocks]]&gt;0</f>
        <v/>
      </c>
      <c r="BX179" s="10" t="n"/>
      <c r="BY179" s="10" t="n"/>
      <c r="BZ179" s="10">
        <f>tbl_MTG_Set[[#This Row],[Collector Booster Sell Price CardMarket]]*tbl_MTG_Set[[#This Row],[Collector Booster Expected Market Value BotBox]]/tbl_MTG_Set[[#This Row],[Collector Booster Sealed Market Value BotBox]]</f>
        <v/>
      </c>
      <c r="CA1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9" s="10">
        <f>tbl_MTG_Set[[#This Row],[Collector Singles CardMarket Profit BotBox]]/tbl_MTG_Set[[#This Row],[Collector Booster Cost]]</f>
        <v/>
      </c>
      <c r="CC179" s="10">
        <f>tbl_MTG_Set[[#This Row],[Collector Singles CardMarket Profit BotBox]]&gt;0</f>
        <v/>
      </c>
      <c r="CD1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0" hidden="1" s="6">
      <c r="A180" t="n">
        <v>199</v>
      </c>
      <c r="B180" t="inlineStr">
        <is>
          <t>Phyrexia: All Will Be One Promos PONE</t>
        </is>
      </c>
      <c r="C180" t="n">
        <v>160</v>
      </c>
      <c r="D180" s="3" t="n">
        <v>44967</v>
      </c>
      <c r="E180" t="inlineStr">
        <is>
          <t>Standard Expansion</t>
        </is>
      </c>
      <c r="F180" t="inlineStr">
        <is>
          <t>en es fr de it pt ja ko ru 汉语 漢語</t>
        </is>
      </c>
      <c r="G180" t="n">
        <v>344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1">
        <f>tbl_MTG_Set[[#This Row],[Play Booster Sell Price CardMarket]]*tbl_MTG_Set[[#This Row],[Play Booster Expected Market Value MTG Stocks]]/tbl_MTG_Set[[#This Row],[Play Booster Sealed Market Value MTG Stocks]]</f>
        <v/>
      </c>
      <c r="BG1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0" s="11">
        <f>tbl_MTG_Set[[#This Row],[Play Singles CardMarket Profit MTG Stocks]]/tbl_MTG_Set[[#This Row],[Play Booster Cost]]</f>
        <v/>
      </c>
      <c r="BI180" s="11">
        <f>tbl_MTG_Set[[#This Row],[Play Singles CardMarket Profit MTG Stocks]]&gt;0</f>
        <v/>
      </c>
      <c r="BM180" s="10">
        <f>tbl_MTG_Set[[#This Row],[Play Booster Sell Price CardMarket]]*tbl_MTG_Set[[#This Row],[Play Booster Expected Market Value BotBox]]/tbl_MTG_Set[[#This Row],[Play Booster Sealed Market Value BotBox]]</f>
        <v/>
      </c>
      <c r="BN1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0" s="10">
        <f>tbl_MTG_Set[[#This Row],[Play Singles CardMarket Profit BotBox]]/tbl_MTG_Set[[#This Row],[Play Booster Cost]]</f>
        <v/>
      </c>
      <c r="BP180" s="10">
        <f>tbl_MTG_Set[[#This Row],[Play Singles CardMarket Profit BotBox]]&gt;0</f>
        <v/>
      </c>
      <c r="BQ180" s="10" t="n"/>
      <c r="BR180" s="10" t="n"/>
      <c r="BS180" s="10" t="n"/>
      <c r="BT1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0" s="19">
        <f>tbl_MTG_Set[[#This Row],[Collector Singles CardMarket Profit MTG Stocks]]/tbl_MTG_Set[[#This Row],[Collector Booster Cost]]</f>
        <v/>
      </c>
      <c r="BW180" s="10">
        <f>tbl_MTG_Set[[#This Row],[Collector Singles CardMarket Profit MTG Stocks]]&gt;0</f>
        <v/>
      </c>
      <c r="BX180" s="10" t="n"/>
      <c r="BY180" s="10" t="n"/>
      <c r="BZ180" s="10">
        <f>tbl_MTG_Set[[#This Row],[Collector Booster Sell Price CardMarket]]*tbl_MTG_Set[[#This Row],[Collector Booster Expected Market Value BotBox]]/tbl_MTG_Set[[#This Row],[Collector Booster Sealed Market Value BotBox]]</f>
        <v/>
      </c>
      <c r="CA1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0" s="10">
        <f>tbl_MTG_Set[[#This Row],[Collector Singles CardMarket Profit BotBox]]/tbl_MTG_Set[[#This Row],[Collector Booster Cost]]</f>
        <v/>
      </c>
      <c r="CC180" s="10">
        <f>tbl_MTG_Set[[#This Row],[Collector Singles CardMarket Profit BotBox]]&gt;0</f>
        <v/>
      </c>
      <c r="CD1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1" hidden="1" s="6">
      <c r="A181" t="n">
        <v>200</v>
      </c>
      <c r="B181" t="inlineStr">
        <is>
          <t>Phyrexia: All Will Be One Tokens TONE</t>
        </is>
      </c>
      <c r="C181" t="n">
        <v>14</v>
      </c>
      <c r="D181" s="3" t="n">
        <v>44960</v>
      </c>
      <c r="E181" t="inlineStr">
        <is>
          <t>Standard Expansion</t>
        </is>
      </c>
      <c r="F181" t="inlineStr">
        <is>
          <t>en es fr de it pt ja ko ru 汉语 漢語</t>
        </is>
      </c>
      <c r="G181" t="n">
        <v>346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1">
        <f>tbl_MTG_Set[[#This Row],[Play Booster Sell Price CardMarket]]*tbl_MTG_Set[[#This Row],[Play Booster Expected Market Value MTG Stocks]]/tbl_MTG_Set[[#This Row],[Play Booster Sealed Market Value MTG Stocks]]</f>
        <v/>
      </c>
      <c r="BG1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1" s="11">
        <f>tbl_MTG_Set[[#This Row],[Play Singles CardMarket Profit MTG Stocks]]/tbl_MTG_Set[[#This Row],[Play Booster Cost]]</f>
        <v/>
      </c>
      <c r="BI181" s="11">
        <f>tbl_MTG_Set[[#This Row],[Play Singles CardMarket Profit MTG Stocks]]&gt;0</f>
        <v/>
      </c>
      <c r="BM181" s="10">
        <f>tbl_MTG_Set[[#This Row],[Play Booster Sell Price CardMarket]]*tbl_MTG_Set[[#This Row],[Play Booster Expected Market Value BotBox]]/tbl_MTG_Set[[#This Row],[Play Booster Sealed Market Value BotBox]]</f>
        <v/>
      </c>
      <c r="BN1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1" s="10">
        <f>tbl_MTG_Set[[#This Row],[Play Singles CardMarket Profit BotBox]]/tbl_MTG_Set[[#This Row],[Play Booster Cost]]</f>
        <v/>
      </c>
      <c r="BP181" s="10">
        <f>tbl_MTG_Set[[#This Row],[Play Singles CardMarket Profit BotBox]]&gt;0</f>
        <v/>
      </c>
      <c r="BQ181" s="10" t="n"/>
      <c r="BR181" s="10" t="n"/>
      <c r="BS181" s="10" t="n"/>
      <c r="BT1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1" s="19">
        <f>tbl_MTG_Set[[#This Row],[Collector Singles CardMarket Profit MTG Stocks]]/tbl_MTG_Set[[#This Row],[Collector Booster Cost]]</f>
        <v/>
      </c>
      <c r="BW181" s="10">
        <f>tbl_MTG_Set[[#This Row],[Collector Singles CardMarket Profit MTG Stocks]]&gt;0</f>
        <v/>
      </c>
      <c r="BX181" s="10" t="n"/>
      <c r="BY181" s="10" t="n"/>
      <c r="BZ181" s="10">
        <f>tbl_MTG_Set[[#This Row],[Collector Booster Sell Price CardMarket]]*tbl_MTG_Set[[#This Row],[Collector Booster Expected Market Value BotBox]]/tbl_MTG_Set[[#This Row],[Collector Booster Sealed Market Value BotBox]]</f>
        <v/>
      </c>
      <c r="CA1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1" s="10">
        <f>tbl_MTG_Set[[#This Row],[Collector Singles CardMarket Profit BotBox]]/tbl_MTG_Set[[#This Row],[Collector Booster Cost]]</f>
        <v/>
      </c>
      <c r="CC181" s="10">
        <f>tbl_MTG_Set[[#This Row],[Collector Singles CardMarket Profit BotBox]]&gt;0</f>
        <v/>
      </c>
      <c r="CD1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2" hidden="1" s="6">
      <c r="A182" t="n">
        <v>201</v>
      </c>
      <c r="B182" t="inlineStr">
        <is>
          <t>Alchemy: Phyrexia YONE</t>
        </is>
      </c>
      <c r="C182" t="n">
        <v>30</v>
      </c>
      <c r="D182" s="3" t="n">
        <v>44985</v>
      </c>
      <c r="F182" t="inlineStr">
        <is>
          <t>en es fr de it pt ja ko ru 汉语 漢語</t>
        </is>
      </c>
      <c r="G182" t="n">
        <v>348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1">
        <f>tbl_MTG_Set[[#This Row],[Play Booster Sell Price CardMarket]]*tbl_MTG_Set[[#This Row],[Play Booster Expected Market Value MTG Stocks]]/tbl_MTG_Set[[#This Row],[Play Booster Sealed Market Value MTG Stocks]]</f>
        <v/>
      </c>
      <c r="BG1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2" s="11">
        <f>tbl_MTG_Set[[#This Row],[Play Singles CardMarket Profit MTG Stocks]]/tbl_MTG_Set[[#This Row],[Play Booster Cost]]</f>
        <v/>
      </c>
      <c r="BI182" s="11">
        <f>tbl_MTG_Set[[#This Row],[Play Singles CardMarket Profit MTG Stocks]]&gt;0</f>
        <v/>
      </c>
      <c r="BM182" s="10">
        <f>tbl_MTG_Set[[#This Row],[Play Booster Sell Price CardMarket]]*tbl_MTG_Set[[#This Row],[Play Booster Expected Market Value BotBox]]/tbl_MTG_Set[[#This Row],[Play Booster Sealed Market Value BotBox]]</f>
        <v/>
      </c>
      <c r="BN1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2" s="10">
        <f>tbl_MTG_Set[[#This Row],[Play Singles CardMarket Profit BotBox]]/tbl_MTG_Set[[#This Row],[Play Booster Cost]]</f>
        <v/>
      </c>
      <c r="BP182" s="10">
        <f>tbl_MTG_Set[[#This Row],[Play Singles CardMarket Profit BotBox]]&gt;0</f>
        <v/>
      </c>
      <c r="BQ182" s="10" t="n"/>
      <c r="BR182" s="10" t="n"/>
      <c r="BS182" s="10" t="n"/>
      <c r="BT1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2" s="19">
        <f>tbl_MTG_Set[[#This Row],[Collector Singles CardMarket Profit MTG Stocks]]/tbl_MTG_Set[[#This Row],[Collector Booster Cost]]</f>
        <v/>
      </c>
      <c r="BW182" s="10">
        <f>tbl_MTG_Set[[#This Row],[Collector Singles CardMarket Profit MTG Stocks]]&gt;0</f>
        <v/>
      </c>
      <c r="BX182" s="10" t="n"/>
      <c r="BY182" s="10" t="n"/>
      <c r="BZ182" s="10">
        <f>tbl_MTG_Set[[#This Row],[Collector Booster Sell Price CardMarket]]*tbl_MTG_Set[[#This Row],[Collector Booster Expected Market Value BotBox]]/tbl_MTG_Set[[#This Row],[Collector Booster Sealed Market Value BotBox]]</f>
        <v/>
      </c>
      <c r="CA1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2" s="10">
        <f>tbl_MTG_Set[[#This Row],[Collector Singles CardMarket Profit BotBox]]/tbl_MTG_Set[[#This Row],[Collector Booster Cost]]</f>
        <v/>
      </c>
      <c r="CC182" s="10">
        <f>tbl_MTG_Set[[#This Row],[Collector Singles CardMarket Profit BotBox]]&gt;0</f>
        <v/>
      </c>
      <c r="CD1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3" hidden="1" s="6">
      <c r="A183" t="n">
        <v>202</v>
      </c>
      <c r="B183" t="inlineStr">
        <is>
          <t>Phyrexia: All Will Be One Commander ONC</t>
        </is>
      </c>
      <c r="C183" t="n">
        <v>174</v>
      </c>
      <c r="D183" s="3" t="n">
        <v>44967</v>
      </c>
      <c r="E183" t="inlineStr">
        <is>
          <t>Standard Expansion</t>
        </is>
      </c>
      <c r="F183" t="inlineStr">
        <is>
          <t>en es fr de it pt ja ko ru 汉语 漢語</t>
        </is>
      </c>
      <c r="G183" t="n">
        <v>350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1">
        <f>tbl_MTG_Set[[#This Row],[Play Booster Sell Price CardMarket]]*tbl_MTG_Set[[#This Row],[Play Booster Expected Market Value MTG Stocks]]/tbl_MTG_Set[[#This Row],[Play Booster Sealed Market Value MTG Stocks]]</f>
        <v/>
      </c>
      <c r="BG1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3" s="11">
        <f>tbl_MTG_Set[[#This Row],[Play Singles CardMarket Profit MTG Stocks]]/tbl_MTG_Set[[#This Row],[Play Booster Cost]]</f>
        <v/>
      </c>
      <c r="BI183" s="11">
        <f>tbl_MTG_Set[[#This Row],[Play Singles CardMarket Profit MTG Stocks]]&gt;0</f>
        <v/>
      </c>
      <c r="BM183" s="10">
        <f>tbl_MTG_Set[[#This Row],[Play Booster Sell Price CardMarket]]*tbl_MTG_Set[[#This Row],[Play Booster Expected Market Value BotBox]]/tbl_MTG_Set[[#This Row],[Play Booster Sealed Market Value BotBox]]</f>
        <v/>
      </c>
      <c r="BN1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3" s="10">
        <f>tbl_MTG_Set[[#This Row],[Play Singles CardMarket Profit BotBox]]/tbl_MTG_Set[[#This Row],[Play Booster Cost]]</f>
        <v/>
      </c>
      <c r="BP183" s="10">
        <f>tbl_MTG_Set[[#This Row],[Play Singles CardMarket Profit BotBox]]&gt;0</f>
        <v/>
      </c>
      <c r="BQ183" s="10" t="n"/>
      <c r="BR183" s="10" t="n"/>
      <c r="BS183" s="10" t="n"/>
      <c r="BT1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3" s="19">
        <f>tbl_MTG_Set[[#This Row],[Collector Singles CardMarket Profit MTG Stocks]]/tbl_MTG_Set[[#This Row],[Collector Booster Cost]]</f>
        <v/>
      </c>
      <c r="BW183" s="10">
        <f>tbl_MTG_Set[[#This Row],[Collector Singles CardMarket Profit MTG Stocks]]&gt;0</f>
        <v/>
      </c>
      <c r="BX183" s="10" t="n"/>
      <c r="BY183" s="10" t="n"/>
      <c r="BZ183" s="10">
        <f>tbl_MTG_Set[[#This Row],[Collector Booster Sell Price CardMarket]]*tbl_MTG_Set[[#This Row],[Collector Booster Expected Market Value BotBox]]/tbl_MTG_Set[[#This Row],[Collector Booster Sealed Market Value BotBox]]</f>
        <v/>
      </c>
      <c r="CA1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3" s="10">
        <f>tbl_MTG_Set[[#This Row],[Collector Singles CardMarket Profit BotBox]]/tbl_MTG_Set[[#This Row],[Collector Booster Cost]]</f>
        <v/>
      </c>
      <c r="CC183" s="10">
        <f>tbl_MTG_Set[[#This Row],[Collector Singles CardMarket Profit BotBox]]&gt;0</f>
        <v/>
      </c>
      <c r="CD1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4" hidden="1" s="6">
      <c r="A184" t="n">
        <v>203</v>
      </c>
      <c r="B184" t="inlineStr">
        <is>
          <t>Phyrexia: All Will Be One Commander Tokens TONC</t>
        </is>
      </c>
      <c r="C184" t="n">
        <v>23</v>
      </c>
      <c r="D184" s="3" t="n">
        <v>44960</v>
      </c>
      <c r="E184" t="inlineStr">
        <is>
          <t>Standard Expansion</t>
        </is>
      </c>
      <c r="F184" t="inlineStr">
        <is>
          <t>en es fr de it pt ja ko ru 汉语 漢語</t>
        </is>
      </c>
      <c r="G184" t="n">
        <v>352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AG184" s="10" t="n"/>
      <c r="AH184" s="10" t="n"/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4" s="10" t="n"/>
      <c r="AS184" s="10" t="n"/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1">
        <f>tbl_MTG_Set[[#This Row],[Play Booster Sell Price CardMarket]]*tbl_MTG_Set[[#This Row],[Play Booster Expected Market Value MTG Stocks]]/tbl_MTG_Set[[#This Row],[Play Booster Sealed Market Value MTG Stocks]]</f>
        <v/>
      </c>
      <c r="BG1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4" s="11">
        <f>tbl_MTG_Set[[#This Row],[Play Singles CardMarket Profit MTG Stocks]]/tbl_MTG_Set[[#This Row],[Play Booster Cost]]</f>
        <v/>
      </c>
      <c r="BI184" s="11">
        <f>tbl_MTG_Set[[#This Row],[Play Singles CardMarket Profit MTG Stocks]]&gt;0</f>
        <v/>
      </c>
      <c r="BM184" s="10">
        <f>tbl_MTG_Set[[#This Row],[Play Booster Sell Price CardMarket]]*tbl_MTG_Set[[#This Row],[Play Booster Expected Market Value BotBox]]/tbl_MTG_Set[[#This Row],[Play Booster Sealed Market Value BotBox]]</f>
        <v/>
      </c>
      <c r="BN1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4" s="10">
        <f>tbl_MTG_Set[[#This Row],[Play Singles CardMarket Profit BotBox]]/tbl_MTG_Set[[#This Row],[Play Booster Cost]]</f>
        <v/>
      </c>
      <c r="BP184" s="10">
        <f>tbl_MTG_Set[[#This Row],[Play Singles CardMarket Profit BotBox]]&gt;0</f>
        <v/>
      </c>
      <c r="BQ184" s="10" t="n"/>
      <c r="BR184" s="10" t="n"/>
      <c r="BS184" s="10" t="n"/>
      <c r="BT1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4" s="19">
        <f>tbl_MTG_Set[[#This Row],[Collector Singles CardMarket Profit MTG Stocks]]/tbl_MTG_Set[[#This Row],[Collector Booster Cost]]</f>
        <v/>
      </c>
      <c r="BW184" s="10">
        <f>tbl_MTG_Set[[#This Row],[Collector Singles CardMarket Profit MTG Stocks]]&gt;0</f>
        <v/>
      </c>
      <c r="BX184" s="10" t="n"/>
      <c r="BY184" s="10" t="n"/>
      <c r="BZ184" s="10">
        <f>tbl_MTG_Set[[#This Row],[Collector Booster Sell Price CardMarket]]*tbl_MTG_Set[[#This Row],[Collector Booster Expected Market Value BotBox]]/tbl_MTG_Set[[#This Row],[Collector Booster Sealed Market Value BotBox]]</f>
        <v/>
      </c>
      <c r="CA1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4" s="10">
        <f>tbl_MTG_Set[[#This Row],[Collector Singles CardMarket Profit BotBox]]/tbl_MTG_Set[[#This Row],[Collector Booster Cost]]</f>
        <v/>
      </c>
      <c r="CC184" s="10">
        <f>tbl_MTG_Set[[#This Row],[Collector Singles CardMarket Profit BotBox]]&gt;0</f>
        <v/>
      </c>
      <c r="CD1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5" hidden="1" s="6">
      <c r="A185" t="n">
        <v>204</v>
      </c>
      <c r="B185" t="inlineStr">
        <is>
          <t>Phyrexia: All Will Be One Minigames MONE</t>
        </is>
      </c>
      <c r="C185" t="n">
        <v>5</v>
      </c>
      <c r="D185" s="3" t="n">
        <v>44960</v>
      </c>
      <c r="E185" t="inlineStr">
        <is>
          <t>Standard Expansion</t>
        </is>
      </c>
      <c r="F185" t="inlineStr">
        <is>
          <t>en es fr de it pt ja ko ru 汉语 漢語</t>
        </is>
      </c>
      <c r="G185" t="n">
        <v>354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1">
        <f>tbl_MTG_Set[[#This Row],[Play Booster Sell Price CardMarket]]*tbl_MTG_Set[[#This Row],[Play Booster Expected Market Value MTG Stocks]]/tbl_MTG_Set[[#This Row],[Play Booster Sealed Market Value MTG Stocks]]</f>
        <v/>
      </c>
      <c r="BG1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5" s="11">
        <f>tbl_MTG_Set[[#This Row],[Play Singles CardMarket Profit MTG Stocks]]/tbl_MTG_Set[[#This Row],[Play Booster Cost]]</f>
        <v/>
      </c>
      <c r="BI185" s="11">
        <f>tbl_MTG_Set[[#This Row],[Play Singles CardMarket Profit MTG Stocks]]&gt;0</f>
        <v/>
      </c>
      <c r="BM185" s="10">
        <f>tbl_MTG_Set[[#This Row],[Play Booster Sell Price CardMarket]]*tbl_MTG_Set[[#This Row],[Play Booster Expected Market Value BotBox]]/tbl_MTG_Set[[#This Row],[Play Booster Sealed Market Value BotBox]]</f>
        <v/>
      </c>
      <c r="BN1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5" s="10">
        <f>tbl_MTG_Set[[#This Row],[Play Singles CardMarket Profit BotBox]]/tbl_MTG_Set[[#This Row],[Play Booster Cost]]</f>
        <v/>
      </c>
      <c r="BP185" s="10">
        <f>tbl_MTG_Set[[#This Row],[Play Singles CardMarket Profit BotBox]]&gt;0</f>
        <v/>
      </c>
      <c r="BQ185" s="10" t="n"/>
      <c r="BR185" s="10" t="n"/>
      <c r="BS185" s="10" t="n"/>
      <c r="BT1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5" s="19">
        <f>tbl_MTG_Set[[#This Row],[Collector Singles CardMarket Profit MTG Stocks]]/tbl_MTG_Set[[#This Row],[Collector Booster Cost]]</f>
        <v/>
      </c>
      <c r="BW185" s="10">
        <f>tbl_MTG_Set[[#This Row],[Collector Singles CardMarket Profit MTG Stocks]]&gt;0</f>
        <v/>
      </c>
      <c r="BX185" s="10" t="n"/>
      <c r="BY185" s="10" t="n"/>
      <c r="BZ185" s="10">
        <f>tbl_MTG_Set[[#This Row],[Collector Booster Sell Price CardMarket]]*tbl_MTG_Set[[#This Row],[Collector Booster Expected Market Value BotBox]]/tbl_MTG_Set[[#This Row],[Collector Booster Sealed Market Value BotBox]]</f>
        <v/>
      </c>
      <c r="CA1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5" s="10">
        <f>tbl_MTG_Set[[#This Row],[Collector Singles CardMarket Profit BotBox]]/tbl_MTG_Set[[#This Row],[Collector Booster Cost]]</f>
        <v/>
      </c>
      <c r="CC185" s="10">
        <f>tbl_MTG_Set[[#This Row],[Collector Singles CardMarket Profit BotBox]]&gt;0</f>
        <v/>
      </c>
      <c r="CD1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6" hidden="1" s="6">
      <c r="A186" t="n">
        <v>205</v>
      </c>
      <c r="B186" t="inlineStr">
        <is>
          <t>Phyrexia: All Will Be One Art Series AONE</t>
        </is>
      </c>
      <c r="C186" t="n">
        <v>81</v>
      </c>
      <c r="D186" s="3" t="n">
        <v>44960</v>
      </c>
      <c r="E186" t="inlineStr">
        <is>
          <t>Standard Expansion</t>
        </is>
      </c>
      <c r="F186" t="inlineStr">
        <is>
          <t>en es fr de it pt ja ko ru 汉语 漢語</t>
        </is>
      </c>
      <c r="G186" t="n">
        <v>356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1">
        <f>tbl_MTG_Set[[#This Row],[Play Booster Sell Price CardMarket]]*tbl_MTG_Set[[#This Row],[Play Booster Expected Market Value MTG Stocks]]/tbl_MTG_Set[[#This Row],[Play Booster Sealed Market Value MTG Stocks]]</f>
        <v/>
      </c>
      <c r="BG1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6" s="11">
        <f>tbl_MTG_Set[[#This Row],[Play Singles CardMarket Profit MTG Stocks]]/tbl_MTG_Set[[#This Row],[Play Booster Cost]]</f>
        <v/>
      </c>
      <c r="BI186" s="11">
        <f>tbl_MTG_Set[[#This Row],[Play Singles CardMarket Profit MTG Stocks]]&gt;0</f>
        <v/>
      </c>
      <c r="BM186" s="10">
        <f>tbl_MTG_Set[[#This Row],[Play Booster Sell Price CardMarket]]*tbl_MTG_Set[[#This Row],[Play Booster Expected Market Value BotBox]]/tbl_MTG_Set[[#This Row],[Play Booster Sealed Market Value BotBox]]</f>
        <v/>
      </c>
      <c r="BN1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6" s="10">
        <f>tbl_MTG_Set[[#This Row],[Play Singles CardMarket Profit BotBox]]/tbl_MTG_Set[[#This Row],[Play Booster Cost]]</f>
        <v/>
      </c>
      <c r="BP186" s="10">
        <f>tbl_MTG_Set[[#This Row],[Play Singles CardMarket Profit BotBox]]&gt;0</f>
        <v/>
      </c>
      <c r="BQ186" s="10" t="n"/>
      <c r="BR186" s="10" t="n"/>
      <c r="BS186" s="10" t="n"/>
      <c r="BT1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6" s="19">
        <f>tbl_MTG_Set[[#This Row],[Collector Singles CardMarket Profit MTG Stocks]]/tbl_MTG_Set[[#This Row],[Collector Booster Cost]]</f>
        <v/>
      </c>
      <c r="BW186" s="10">
        <f>tbl_MTG_Set[[#This Row],[Collector Singles CardMarket Profit MTG Stocks]]&gt;0</f>
        <v/>
      </c>
      <c r="BX186" s="10" t="n"/>
      <c r="BY186" s="10" t="n"/>
      <c r="BZ186" s="10">
        <f>tbl_MTG_Set[[#This Row],[Collector Booster Sell Price CardMarket]]*tbl_MTG_Set[[#This Row],[Collector Booster Expected Market Value BotBox]]/tbl_MTG_Set[[#This Row],[Collector Booster Sealed Market Value BotBox]]</f>
        <v/>
      </c>
      <c r="CA1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6" s="10">
        <f>tbl_MTG_Set[[#This Row],[Collector Singles CardMarket Profit BotBox]]/tbl_MTG_Set[[#This Row],[Collector Booster Cost]]</f>
        <v/>
      </c>
      <c r="CC186" s="10">
        <f>tbl_MTG_Set[[#This Row],[Collector Singles CardMarket Profit BotBox]]&gt;0</f>
        <v/>
      </c>
      <c r="CD1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7" hidden="1" s="6">
      <c r="A187" t="n">
        <v>206</v>
      </c>
      <c r="B187" t="inlineStr">
        <is>
          <t>Phyrexia: All Will Be One Jumpstart Front Cards FONE</t>
        </is>
      </c>
      <c r="C187" t="n">
        <v>5</v>
      </c>
      <c r="D187" s="3" t="n">
        <v>44960</v>
      </c>
      <c r="E187" t="inlineStr">
        <is>
          <t>Standard Expansion</t>
        </is>
      </c>
      <c r="F187" t="inlineStr">
        <is>
          <t>en es fr de it pt ja ko ru 汉语 漢語</t>
        </is>
      </c>
      <c r="G187" t="n">
        <v>358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1">
        <f>tbl_MTG_Set[[#This Row],[Play Booster Sell Price CardMarket]]*tbl_MTG_Set[[#This Row],[Play Booster Expected Market Value MTG Stocks]]/tbl_MTG_Set[[#This Row],[Play Booster Sealed Market Value MTG Stocks]]</f>
        <v/>
      </c>
      <c r="BG1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7" s="11">
        <f>tbl_MTG_Set[[#This Row],[Play Singles CardMarket Profit MTG Stocks]]/tbl_MTG_Set[[#This Row],[Play Booster Cost]]</f>
        <v/>
      </c>
      <c r="BI187" s="11">
        <f>tbl_MTG_Set[[#This Row],[Play Singles CardMarket Profit MTG Stocks]]&gt;0</f>
        <v/>
      </c>
      <c r="BM187" s="10">
        <f>tbl_MTG_Set[[#This Row],[Play Booster Sell Price CardMarket]]*tbl_MTG_Set[[#This Row],[Play Booster Expected Market Value BotBox]]/tbl_MTG_Set[[#This Row],[Play Booster Sealed Market Value BotBox]]</f>
        <v/>
      </c>
      <c r="BN1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7" s="10">
        <f>tbl_MTG_Set[[#This Row],[Play Singles CardMarket Profit BotBox]]/tbl_MTG_Set[[#This Row],[Play Booster Cost]]</f>
        <v/>
      </c>
      <c r="BP187" s="10">
        <f>tbl_MTG_Set[[#This Row],[Play Singles CardMarket Profit BotBox]]&gt;0</f>
        <v/>
      </c>
      <c r="BQ187" s="10" t="n"/>
      <c r="BR187" s="10" t="n"/>
      <c r="BS187" s="10" t="n"/>
      <c r="BT1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7" s="19">
        <f>tbl_MTG_Set[[#This Row],[Collector Singles CardMarket Profit MTG Stocks]]/tbl_MTG_Set[[#This Row],[Collector Booster Cost]]</f>
        <v/>
      </c>
      <c r="BW187" s="10">
        <f>tbl_MTG_Set[[#This Row],[Collector Singles CardMarket Profit MTG Stocks]]&gt;0</f>
        <v/>
      </c>
      <c r="BX187" s="10" t="n"/>
      <c r="BY187" s="10" t="n"/>
      <c r="BZ187" s="10">
        <f>tbl_MTG_Set[[#This Row],[Collector Booster Sell Price CardMarket]]*tbl_MTG_Set[[#This Row],[Collector Booster Expected Market Value BotBox]]/tbl_MTG_Set[[#This Row],[Collector Booster Sealed Market Value BotBox]]</f>
        <v/>
      </c>
      <c r="CA1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7" s="10">
        <f>tbl_MTG_Set[[#This Row],[Collector Singles CardMarket Profit BotBox]]/tbl_MTG_Set[[#This Row],[Collector Booster Cost]]</f>
        <v/>
      </c>
      <c r="CC187" s="10">
        <f>tbl_MTG_Set[[#This Row],[Collector Singles CardMarket Profit BotBox]]&gt;0</f>
        <v/>
      </c>
      <c r="CD1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8" hidden="1" s="6">
      <c r="A188" t="n">
        <v>207</v>
      </c>
      <c r="B188" t="inlineStr">
        <is>
          <t>ONE Japanese Promo Tokens WONE</t>
        </is>
      </c>
      <c r="C188" t="n">
        <v>6</v>
      </c>
      <c r="D188" s="3" t="n">
        <v>44953</v>
      </c>
      <c r="E188" t="inlineStr">
        <is>
          <t>Standard Expansion</t>
        </is>
      </c>
      <c r="F188" t="inlineStr">
        <is>
          <t>en es fr de it pt ja ko ru 汉语 漢語</t>
        </is>
      </c>
      <c r="G188" t="n">
        <v>360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1">
        <f>tbl_MTG_Set[[#This Row],[Play Booster Sell Price CardMarket]]*tbl_MTG_Set[[#This Row],[Play Booster Expected Market Value MTG Stocks]]/tbl_MTG_Set[[#This Row],[Play Booster Sealed Market Value MTG Stocks]]</f>
        <v/>
      </c>
      <c r="BG1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8" s="11">
        <f>tbl_MTG_Set[[#This Row],[Play Singles CardMarket Profit MTG Stocks]]/tbl_MTG_Set[[#This Row],[Play Booster Cost]]</f>
        <v/>
      </c>
      <c r="BI188" s="11">
        <f>tbl_MTG_Set[[#This Row],[Play Singles CardMarket Profit MTG Stocks]]&gt;0</f>
        <v/>
      </c>
      <c r="BM188" s="10">
        <f>tbl_MTG_Set[[#This Row],[Play Booster Sell Price CardMarket]]*tbl_MTG_Set[[#This Row],[Play Booster Expected Market Value BotBox]]/tbl_MTG_Set[[#This Row],[Play Booster Sealed Market Value BotBox]]</f>
        <v/>
      </c>
      <c r="BN1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8" s="10">
        <f>tbl_MTG_Set[[#This Row],[Play Singles CardMarket Profit BotBox]]/tbl_MTG_Set[[#This Row],[Play Booster Cost]]</f>
        <v/>
      </c>
      <c r="BP188" s="10">
        <f>tbl_MTG_Set[[#This Row],[Play Singles CardMarket Profit BotBox]]&gt;0</f>
        <v/>
      </c>
      <c r="BQ188" s="10" t="n"/>
      <c r="BR188" s="10" t="n"/>
      <c r="BS188" s="10" t="n"/>
      <c r="BT1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8" s="19">
        <f>tbl_MTG_Set[[#This Row],[Collector Singles CardMarket Profit MTG Stocks]]/tbl_MTG_Set[[#This Row],[Collector Booster Cost]]</f>
        <v/>
      </c>
      <c r="BW188" s="10">
        <f>tbl_MTG_Set[[#This Row],[Collector Singles CardMarket Profit MTG Stocks]]&gt;0</f>
        <v/>
      </c>
      <c r="BX188" s="10" t="n"/>
      <c r="BY188" s="10" t="n"/>
      <c r="BZ188" s="10">
        <f>tbl_MTG_Set[[#This Row],[Collector Booster Sell Price CardMarket]]*tbl_MTG_Set[[#This Row],[Collector Booster Expected Market Value BotBox]]/tbl_MTG_Set[[#This Row],[Collector Booster Sealed Market Value BotBox]]</f>
        <v/>
      </c>
      <c r="CA1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8" s="10">
        <f>tbl_MTG_Set[[#This Row],[Collector Singles CardMarket Profit BotBox]]/tbl_MTG_Set[[#This Row],[Collector Booster Cost]]</f>
        <v/>
      </c>
      <c r="CC188" s="10">
        <f>tbl_MTG_Set[[#This Row],[Collector Singles CardMarket Profit BotBox]]&gt;0</f>
        <v/>
      </c>
      <c r="CD1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9" hidden="1" s="6">
      <c r="A189" t="n">
        <v>208</v>
      </c>
      <c r="B189" t="inlineStr">
        <is>
          <t>Dominaria Remastered DMR</t>
        </is>
      </c>
      <c r="C189" t="n">
        <v>457</v>
      </c>
      <c r="D189" s="3" t="n">
        <v>44939</v>
      </c>
      <c r="E189" t="inlineStr">
        <is>
          <t>Standard Expansion</t>
        </is>
      </c>
      <c r="F189" t="inlineStr">
        <is>
          <t>en es fr de it pt ja ko ru 汉语 漢語</t>
        </is>
      </c>
      <c r="G189" t="n">
        <v>362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1">
        <f>tbl_MTG_Set[[#This Row],[Play Booster Sell Price CardMarket]]*tbl_MTG_Set[[#This Row],[Play Booster Expected Market Value MTG Stocks]]/tbl_MTG_Set[[#This Row],[Play Booster Sealed Market Value MTG Stocks]]</f>
        <v/>
      </c>
      <c r="BG1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9" s="11">
        <f>tbl_MTG_Set[[#This Row],[Play Singles CardMarket Profit MTG Stocks]]/tbl_MTG_Set[[#This Row],[Play Booster Cost]]</f>
        <v/>
      </c>
      <c r="BI189" s="11">
        <f>tbl_MTG_Set[[#This Row],[Play Singles CardMarket Profit MTG Stocks]]&gt;0</f>
        <v/>
      </c>
      <c r="BM189" s="10">
        <f>tbl_MTG_Set[[#This Row],[Play Booster Sell Price CardMarket]]*tbl_MTG_Set[[#This Row],[Play Booster Expected Market Value BotBox]]/tbl_MTG_Set[[#This Row],[Play Booster Sealed Market Value BotBox]]</f>
        <v/>
      </c>
      <c r="BN1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9" s="10">
        <f>tbl_MTG_Set[[#This Row],[Play Singles CardMarket Profit BotBox]]/tbl_MTG_Set[[#This Row],[Play Booster Cost]]</f>
        <v/>
      </c>
      <c r="BP189" s="10">
        <f>tbl_MTG_Set[[#This Row],[Play Singles CardMarket Profit BotBox]]&gt;0</f>
        <v/>
      </c>
      <c r="BQ189" s="10" t="n"/>
      <c r="BR189" s="10" t="n"/>
      <c r="BS189" s="10" t="n"/>
      <c r="BT1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9" s="19">
        <f>tbl_MTG_Set[[#This Row],[Collector Singles CardMarket Profit MTG Stocks]]/tbl_MTG_Set[[#This Row],[Collector Booster Cost]]</f>
        <v/>
      </c>
      <c r="BW189" s="10">
        <f>tbl_MTG_Set[[#This Row],[Collector Singles CardMarket Profit MTG Stocks]]&gt;0</f>
        <v/>
      </c>
      <c r="BX189" s="10" t="n"/>
      <c r="BY189" s="10" t="n"/>
      <c r="BZ189" s="10">
        <f>tbl_MTG_Set[[#This Row],[Collector Booster Sell Price CardMarket]]*tbl_MTG_Set[[#This Row],[Collector Booster Expected Market Value BotBox]]/tbl_MTG_Set[[#This Row],[Collector Booster Sealed Market Value BotBox]]</f>
        <v/>
      </c>
      <c r="CA1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9" s="10">
        <f>tbl_MTG_Set[[#This Row],[Collector Singles CardMarket Profit BotBox]]/tbl_MTG_Set[[#This Row],[Collector Booster Cost]]</f>
        <v/>
      </c>
      <c r="CC189" s="10">
        <f>tbl_MTG_Set[[#This Row],[Collector Singles CardMarket Profit BotBox]]&gt;0</f>
        <v/>
      </c>
      <c r="CD1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0" hidden="1" s="6">
      <c r="A190" t="n">
        <v>209</v>
      </c>
      <c r="B190" t="inlineStr">
        <is>
          <t>Dominaria Remastered Tokens TDMR</t>
        </is>
      </c>
      <c r="C190" t="n">
        <v>14</v>
      </c>
      <c r="D190" s="3" t="n">
        <v>44939</v>
      </c>
      <c r="E190" t="inlineStr">
        <is>
          <t>Standard Expansion</t>
        </is>
      </c>
      <c r="F190" t="inlineStr">
        <is>
          <t>en es fr de it pt ja ko ru 汉语 漢語</t>
        </is>
      </c>
      <c r="G190" t="n">
        <v>364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1">
        <f>tbl_MTG_Set[[#This Row],[Play Booster Sell Price CardMarket]]*tbl_MTG_Set[[#This Row],[Play Booster Expected Market Value MTG Stocks]]/tbl_MTG_Set[[#This Row],[Play Booster Sealed Market Value MTG Stocks]]</f>
        <v/>
      </c>
      <c r="BG1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0" s="11">
        <f>tbl_MTG_Set[[#This Row],[Play Singles CardMarket Profit MTG Stocks]]/tbl_MTG_Set[[#This Row],[Play Booster Cost]]</f>
        <v/>
      </c>
      <c r="BI190" s="11">
        <f>tbl_MTG_Set[[#This Row],[Play Singles CardMarket Profit MTG Stocks]]&gt;0</f>
        <v/>
      </c>
      <c r="BM190" s="10">
        <f>tbl_MTG_Set[[#This Row],[Play Booster Sell Price CardMarket]]*tbl_MTG_Set[[#This Row],[Play Booster Expected Market Value BotBox]]/tbl_MTG_Set[[#This Row],[Play Booster Sealed Market Value BotBox]]</f>
        <v/>
      </c>
      <c r="BN1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0" s="10">
        <f>tbl_MTG_Set[[#This Row],[Play Singles CardMarket Profit BotBox]]/tbl_MTG_Set[[#This Row],[Play Booster Cost]]</f>
        <v/>
      </c>
      <c r="BP190" s="10">
        <f>tbl_MTG_Set[[#This Row],[Play Singles CardMarket Profit BotBox]]&gt;0</f>
        <v/>
      </c>
      <c r="BQ190" s="10" t="n"/>
      <c r="BR190" s="10" t="n"/>
      <c r="BS190" s="10" t="n"/>
      <c r="BT1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0" s="19">
        <f>tbl_MTG_Set[[#This Row],[Collector Singles CardMarket Profit MTG Stocks]]/tbl_MTG_Set[[#This Row],[Collector Booster Cost]]</f>
        <v/>
      </c>
      <c r="BW190" s="10">
        <f>tbl_MTG_Set[[#This Row],[Collector Singles CardMarket Profit MTG Stocks]]&gt;0</f>
        <v/>
      </c>
      <c r="BX190" s="10" t="n"/>
      <c r="BY190" s="10" t="n"/>
      <c r="BZ190" s="10">
        <f>tbl_MTG_Set[[#This Row],[Collector Booster Sell Price CardMarket]]*tbl_MTG_Set[[#This Row],[Collector Booster Expected Market Value BotBox]]/tbl_MTG_Set[[#This Row],[Collector Booster Sealed Market Value BotBox]]</f>
        <v/>
      </c>
      <c r="CA1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0" s="10">
        <f>tbl_MTG_Set[[#This Row],[Collector Singles CardMarket Profit BotBox]]/tbl_MTG_Set[[#This Row],[Collector Booster Cost]]</f>
        <v/>
      </c>
      <c r="CC190" s="10">
        <f>tbl_MTG_Set[[#This Row],[Collector Singles CardMarket Profit BotBox]]&gt;0</f>
        <v/>
      </c>
      <c r="CD1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1" hidden="1" s="6">
      <c r="A191" t="n">
        <v>210</v>
      </c>
      <c r="B191" t="inlineStr">
        <is>
          <t>Regional Championship Qualifiers 2023 PR23</t>
        </is>
      </c>
      <c r="C191" t="n">
        <v>3</v>
      </c>
      <c r="D191" s="3" t="n">
        <v>44933</v>
      </c>
      <c r="F191" t="inlineStr">
        <is>
          <t>en es fr de it pt ja ko ru 汉语 漢語</t>
        </is>
      </c>
      <c r="G191" t="n">
        <v>366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1">
        <f>tbl_MTG_Set[[#This Row],[Play Booster Sell Price CardMarket]]*tbl_MTG_Set[[#This Row],[Play Booster Expected Market Value MTG Stocks]]/tbl_MTG_Set[[#This Row],[Play Booster Sealed Market Value MTG Stocks]]</f>
        <v/>
      </c>
      <c r="BG1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1" s="11">
        <f>tbl_MTG_Set[[#This Row],[Play Singles CardMarket Profit MTG Stocks]]/tbl_MTG_Set[[#This Row],[Play Booster Cost]]</f>
        <v/>
      </c>
      <c r="BI191" s="11">
        <f>tbl_MTG_Set[[#This Row],[Play Singles CardMarket Profit MTG Stocks]]&gt;0</f>
        <v/>
      </c>
      <c r="BM191" s="10">
        <f>tbl_MTG_Set[[#This Row],[Play Booster Sell Price CardMarket]]*tbl_MTG_Set[[#This Row],[Play Booster Expected Market Value BotBox]]/tbl_MTG_Set[[#This Row],[Play Booster Sealed Market Value BotBox]]</f>
        <v/>
      </c>
      <c r="BN1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1" s="10">
        <f>tbl_MTG_Set[[#This Row],[Play Singles CardMarket Profit BotBox]]/tbl_MTG_Set[[#This Row],[Play Booster Cost]]</f>
        <v/>
      </c>
      <c r="BP191" s="10">
        <f>tbl_MTG_Set[[#This Row],[Play Singles CardMarket Profit BotBox]]&gt;0</f>
        <v/>
      </c>
      <c r="BQ191" s="10" t="n"/>
      <c r="BR191" s="10" t="n"/>
      <c r="BS191" s="10" t="n"/>
      <c r="BT1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1" s="19">
        <f>tbl_MTG_Set[[#This Row],[Collector Singles CardMarket Profit MTG Stocks]]/tbl_MTG_Set[[#This Row],[Collector Booster Cost]]</f>
        <v/>
      </c>
      <c r="BW191" s="10">
        <f>tbl_MTG_Set[[#This Row],[Collector Singles CardMarket Profit MTG Stocks]]&gt;0</f>
        <v/>
      </c>
      <c r="BX191" s="10" t="n"/>
      <c r="BY191" s="10" t="n"/>
      <c r="BZ191" s="10">
        <f>tbl_MTG_Set[[#This Row],[Collector Booster Sell Price CardMarket]]*tbl_MTG_Set[[#This Row],[Collector Booster Expected Market Value BotBox]]/tbl_MTG_Set[[#This Row],[Collector Booster Sealed Market Value BotBox]]</f>
        <v/>
      </c>
      <c r="CA1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1" s="10">
        <f>tbl_MTG_Set[[#This Row],[Collector Singles CardMarket Profit BotBox]]/tbl_MTG_Set[[#This Row],[Collector Booster Cost]]</f>
        <v/>
      </c>
      <c r="CC191" s="10">
        <f>tbl_MTG_Set[[#This Row],[Collector Singles CardMarket Profit BotBox]]&gt;0</f>
        <v/>
      </c>
      <c r="CD1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2" hidden="1" s="6">
      <c r="A192" t="n">
        <v>211</v>
      </c>
      <c r="B192" t="inlineStr">
        <is>
          <t>Wizards Play Network 2023 PW23</t>
        </is>
      </c>
      <c r="C192" t="n">
        <v>11</v>
      </c>
      <c r="D192" s="3" t="n">
        <v>44927</v>
      </c>
      <c r="F192" t="inlineStr">
        <is>
          <t>en es fr de it pt ja ko ru 汉语 漢語</t>
        </is>
      </c>
      <c r="G192" t="n">
        <v>368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1">
        <f>tbl_MTG_Set[[#This Row],[Play Booster Sell Price CardMarket]]*tbl_MTG_Set[[#This Row],[Play Booster Expected Market Value MTG Stocks]]/tbl_MTG_Set[[#This Row],[Play Booster Sealed Market Value MTG Stocks]]</f>
        <v/>
      </c>
      <c r="BG1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2" s="11">
        <f>tbl_MTG_Set[[#This Row],[Play Singles CardMarket Profit MTG Stocks]]/tbl_MTG_Set[[#This Row],[Play Booster Cost]]</f>
        <v/>
      </c>
      <c r="BI192" s="11">
        <f>tbl_MTG_Set[[#This Row],[Play Singles CardMarket Profit MTG Stocks]]&gt;0</f>
        <v/>
      </c>
      <c r="BM192" s="10">
        <f>tbl_MTG_Set[[#This Row],[Play Booster Sell Price CardMarket]]*tbl_MTG_Set[[#This Row],[Play Booster Expected Market Value BotBox]]/tbl_MTG_Set[[#This Row],[Play Booster Sealed Market Value BotBox]]</f>
        <v/>
      </c>
      <c r="BN1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2" s="10">
        <f>tbl_MTG_Set[[#This Row],[Play Singles CardMarket Profit BotBox]]/tbl_MTG_Set[[#This Row],[Play Booster Cost]]</f>
        <v/>
      </c>
      <c r="BP192" s="10">
        <f>tbl_MTG_Set[[#This Row],[Play Singles CardMarket Profit BotBox]]&gt;0</f>
        <v/>
      </c>
      <c r="BQ192" s="10" t="n"/>
      <c r="BR192" s="10" t="n"/>
      <c r="BS192" s="10" t="n"/>
      <c r="BT1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2" s="19">
        <f>tbl_MTG_Set[[#This Row],[Collector Singles CardMarket Profit MTG Stocks]]/tbl_MTG_Set[[#This Row],[Collector Booster Cost]]</f>
        <v/>
      </c>
      <c r="BW192" s="10">
        <f>tbl_MTG_Set[[#This Row],[Collector Singles CardMarket Profit MTG Stocks]]&gt;0</f>
        <v/>
      </c>
      <c r="BX192" s="10" t="n"/>
      <c r="BY192" s="10" t="n"/>
      <c r="BZ192" s="10">
        <f>tbl_MTG_Set[[#This Row],[Collector Booster Sell Price CardMarket]]*tbl_MTG_Set[[#This Row],[Collector Booster Expected Market Value BotBox]]/tbl_MTG_Set[[#This Row],[Collector Booster Sealed Market Value BotBox]]</f>
        <v/>
      </c>
      <c r="CA1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2" s="10">
        <f>tbl_MTG_Set[[#This Row],[Collector Singles CardMarket Profit BotBox]]/tbl_MTG_Set[[#This Row],[Collector Booster Cost]]</f>
        <v/>
      </c>
      <c r="CC192" s="10">
        <f>tbl_MTG_Set[[#This Row],[Collector Singles CardMarket Profit BotBox]]&gt;0</f>
        <v/>
      </c>
      <c r="CD1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3" hidden="1" s="6">
      <c r="A193" t="n">
        <v>212</v>
      </c>
      <c r="B193" t="inlineStr">
        <is>
          <t>Judge Gift Cards 2023 P23</t>
        </is>
      </c>
      <c r="C193" t="n">
        <v>10</v>
      </c>
      <c r="D193" s="3" t="n">
        <v>44927</v>
      </c>
      <c r="F193" t="inlineStr">
        <is>
          <t>en es fr de it pt ja ko ru 汉语 漢語</t>
        </is>
      </c>
      <c r="G193" t="n">
        <v>370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1">
        <f>tbl_MTG_Set[[#This Row],[Play Booster Sell Price CardMarket]]*tbl_MTG_Set[[#This Row],[Play Booster Expected Market Value MTG Stocks]]/tbl_MTG_Set[[#This Row],[Play Booster Sealed Market Value MTG Stocks]]</f>
        <v/>
      </c>
      <c r="BG1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3" s="11">
        <f>tbl_MTG_Set[[#This Row],[Play Singles CardMarket Profit MTG Stocks]]/tbl_MTG_Set[[#This Row],[Play Booster Cost]]</f>
        <v/>
      </c>
      <c r="BI193" s="11">
        <f>tbl_MTG_Set[[#This Row],[Play Singles CardMarket Profit MTG Stocks]]&gt;0</f>
        <v/>
      </c>
      <c r="BM193" s="10">
        <f>tbl_MTG_Set[[#This Row],[Play Booster Sell Price CardMarket]]*tbl_MTG_Set[[#This Row],[Play Booster Expected Market Value BotBox]]/tbl_MTG_Set[[#This Row],[Play Booster Sealed Market Value BotBox]]</f>
        <v/>
      </c>
      <c r="BN1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3" s="10">
        <f>tbl_MTG_Set[[#This Row],[Play Singles CardMarket Profit BotBox]]/tbl_MTG_Set[[#This Row],[Play Booster Cost]]</f>
        <v/>
      </c>
      <c r="BP193" s="10">
        <f>tbl_MTG_Set[[#This Row],[Play Singles CardMarket Profit BotBox]]&gt;0</f>
        <v/>
      </c>
      <c r="BQ193" s="10" t="n"/>
      <c r="BR193" s="10" t="n"/>
      <c r="BS193" s="10" t="n"/>
      <c r="BT1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3" s="19">
        <f>tbl_MTG_Set[[#This Row],[Collector Singles CardMarket Profit MTG Stocks]]/tbl_MTG_Set[[#This Row],[Collector Booster Cost]]</f>
        <v/>
      </c>
      <c r="BW193" s="10">
        <f>tbl_MTG_Set[[#This Row],[Collector Singles CardMarket Profit MTG Stocks]]&gt;0</f>
        <v/>
      </c>
      <c r="BX193" s="10" t="n"/>
      <c r="BY193" s="10" t="n"/>
      <c r="BZ193" s="10">
        <f>tbl_MTG_Set[[#This Row],[Collector Booster Sell Price CardMarket]]*tbl_MTG_Set[[#This Row],[Collector Booster Expected Market Value BotBox]]/tbl_MTG_Set[[#This Row],[Collector Booster Sealed Market Value BotBox]]</f>
        <v/>
      </c>
      <c r="CA1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3" s="10">
        <f>tbl_MTG_Set[[#This Row],[Collector Singles CardMarket Profit BotBox]]/tbl_MTG_Set[[#This Row],[Collector Booster Cost]]</f>
        <v/>
      </c>
      <c r="CC193" s="10">
        <f>tbl_MTG_Set[[#This Row],[Collector Singles CardMarket Profit BotBox]]&gt;0</f>
        <v/>
      </c>
      <c r="CD1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4" hidden="1" s="6">
      <c r="A194" t="n">
        <v>213</v>
      </c>
      <c r="B194" t="inlineStr">
        <is>
          <t>Explorer Anthology 2 EA2</t>
        </is>
      </c>
      <c r="C194" t="n">
        <v>25</v>
      </c>
      <c r="D194" s="3" t="n">
        <v>44908</v>
      </c>
      <c r="F194" t="inlineStr">
        <is>
          <t>en es fr de it pt ja ko ru 汉语 漢語</t>
        </is>
      </c>
      <c r="G194" t="n">
        <v>372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1">
        <f>tbl_MTG_Set[[#This Row],[Play Booster Sell Price CardMarket]]*tbl_MTG_Set[[#This Row],[Play Booster Expected Market Value MTG Stocks]]/tbl_MTG_Set[[#This Row],[Play Booster Sealed Market Value MTG Stocks]]</f>
        <v/>
      </c>
      <c r="BG1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4" s="11">
        <f>tbl_MTG_Set[[#This Row],[Play Singles CardMarket Profit MTG Stocks]]/tbl_MTG_Set[[#This Row],[Play Booster Cost]]</f>
        <v/>
      </c>
      <c r="BI194" s="11">
        <f>tbl_MTG_Set[[#This Row],[Play Singles CardMarket Profit MTG Stocks]]&gt;0</f>
        <v/>
      </c>
      <c r="BM194" s="10">
        <f>tbl_MTG_Set[[#This Row],[Play Booster Sell Price CardMarket]]*tbl_MTG_Set[[#This Row],[Play Booster Expected Market Value BotBox]]/tbl_MTG_Set[[#This Row],[Play Booster Sealed Market Value BotBox]]</f>
        <v/>
      </c>
      <c r="BN1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4" s="10">
        <f>tbl_MTG_Set[[#This Row],[Play Singles CardMarket Profit BotBox]]/tbl_MTG_Set[[#This Row],[Play Booster Cost]]</f>
        <v/>
      </c>
      <c r="BP194" s="10">
        <f>tbl_MTG_Set[[#This Row],[Play Singles CardMarket Profit BotBox]]&gt;0</f>
        <v/>
      </c>
      <c r="BQ194" s="10" t="n"/>
      <c r="BR194" s="10" t="n"/>
      <c r="BS194" s="10" t="n"/>
      <c r="BT1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4" s="19">
        <f>tbl_MTG_Set[[#This Row],[Collector Singles CardMarket Profit MTG Stocks]]/tbl_MTG_Set[[#This Row],[Collector Booster Cost]]</f>
        <v/>
      </c>
      <c r="BW194" s="10">
        <f>tbl_MTG_Set[[#This Row],[Collector Singles CardMarket Profit MTG Stocks]]&gt;0</f>
        <v/>
      </c>
      <c r="BX194" s="10" t="n"/>
      <c r="BY194" s="10" t="n"/>
      <c r="BZ194" s="10">
        <f>tbl_MTG_Set[[#This Row],[Collector Booster Sell Price CardMarket]]*tbl_MTG_Set[[#This Row],[Collector Booster Expected Market Value BotBox]]/tbl_MTG_Set[[#This Row],[Collector Booster Sealed Market Value BotBox]]</f>
        <v/>
      </c>
      <c r="CA1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4" s="10">
        <f>tbl_MTG_Set[[#This Row],[Collector Singles CardMarket Profit BotBox]]/tbl_MTG_Set[[#This Row],[Collector Booster Cost]]</f>
        <v/>
      </c>
      <c r="CC194" s="10">
        <f>tbl_MTG_Set[[#This Row],[Collector Singles CardMarket Profit BotBox]]&gt;0</f>
        <v/>
      </c>
      <c r="CD1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5" hidden="1" s="6">
      <c r="A195" t="n">
        <v>214</v>
      </c>
      <c r="B195" t="inlineStr">
        <is>
          <t>Starter Commander Decks SCD</t>
        </is>
      </c>
      <c r="C195" t="n">
        <v>352</v>
      </c>
      <c r="D195" s="3" t="n">
        <v>44897</v>
      </c>
      <c r="E195" t="inlineStr">
        <is>
          <t>Commander</t>
        </is>
      </c>
      <c r="F195" t="inlineStr">
        <is>
          <t>en es fr de it pt ja ko ru 汉语 漢語</t>
        </is>
      </c>
      <c r="G195" t="n">
        <v>374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1">
        <f>tbl_MTG_Set[[#This Row],[Play Booster Sell Price CardMarket]]*tbl_MTG_Set[[#This Row],[Play Booster Expected Market Value MTG Stocks]]/tbl_MTG_Set[[#This Row],[Play Booster Sealed Market Value MTG Stocks]]</f>
        <v/>
      </c>
      <c r="BG1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5" s="11">
        <f>tbl_MTG_Set[[#This Row],[Play Singles CardMarket Profit MTG Stocks]]/tbl_MTG_Set[[#This Row],[Play Booster Cost]]</f>
        <v/>
      </c>
      <c r="BI195" s="11">
        <f>tbl_MTG_Set[[#This Row],[Play Singles CardMarket Profit MTG Stocks]]&gt;0</f>
        <v/>
      </c>
      <c r="BM195" s="10">
        <f>tbl_MTG_Set[[#This Row],[Play Booster Sell Price CardMarket]]*tbl_MTG_Set[[#This Row],[Play Booster Expected Market Value BotBox]]/tbl_MTG_Set[[#This Row],[Play Booster Sealed Market Value BotBox]]</f>
        <v/>
      </c>
      <c r="BN1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5" s="10">
        <f>tbl_MTG_Set[[#This Row],[Play Singles CardMarket Profit BotBox]]/tbl_MTG_Set[[#This Row],[Play Booster Cost]]</f>
        <v/>
      </c>
      <c r="BP195" s="10">
        <f>tbl_MTG_Set[[#This Row],[Play Singles CardMarket Profit BotBox]]&gt;0</f>
        <v/>
      </c>
      <c r="BQ195" s="10" t="n"/>
      <c r="BR195" s="10" t="n"/>
      <c r="BS195" s="10" t="n"/>
      <c r="BT1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5" s="19">
        <f>tbl_MTG_Set[[#This Row],[Collector Singles CardMarket Profit MTG Stocks]]/tbl_MTG_Set[[#This Row],[Collector Booster Cost]]</f>
        <v/>
      </c>
      <c r="BW195" s="10">
        <f>tbl_MTG_Set[[#This Row],[Collector Singles CardMarket Profit MTG Stocks]]&gt;0</f>
        <v/>
      </c>
      <c r="BX195" s="10" t="n"/>
      <c r="BY195" s="10" t="n"/>
      <c r="BZ195" s="10">
        <f>tbl_MTG_Set[[#This Row],[Collector Booster Sell Price CardMarket]]*tbl_MTG_Set[[#This Row],[Collector Booster Expected Market Value BotBox]]/tbl_MTG_Set[[#This Row],[Collector Booster Sealed Market Value BotBox]]</f>
        <v/>
      </c>
      <c r="CA1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5" s="10">
        <f>tbl_MTG_Set[[#This Row],[Collector Singles CardMarket Profit BotBox]]/tbl_MTG_Set[[#This Row],[Collector Booster Cost]]</f>
        <v/>
      </c>
      <c r="CC195" s="10">
        <f>tbl_MTG_Set[[#This Row],[Collector Singles CardMarket Profit BotBox]]&gt;0</f>
        <v/>
      </c>
      <c r="CD1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6" hidden="1" s="6">
      <c r="A196" t="n">
        <v>215</v>
      </c>
      <c r="B196" t="inlineStr">
        <is>
          <t>Starter Commander Deck Tokens TSCD</t>
        </is>
      </c>
      <c r="C196" t="n">
        <v>27</v>
      </c>
      <c r="D196" s="3" t="n">
        <v>44897</v>
      </c>
      <c r="E196" t="inlineStr">
        <is>
          <t>Commander</t>
        </is>
      </c>
      <c r="F196" t="inlineStr">
        <is>
          <t>en es fr de it pt ja ko ru 汉语 漢語</t>
        </is>
      </c>
      <c r="G196" t="n">
        <v>376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1">
        <f>tbl_MTG_Set[[#This Row],[Play Booster Sell Price CardMarket]]*tbl_MTG_Set[[#This Row],[Play Booster Expected Market Value MTG Stocks]]/tbl_MTG_Set[[#This Row],[Play Booster Sealed Market Value MTG Stocks]]</f>
        <v/>
      </c>
      <c r="BG1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6" s="11">
        <f>tbl_MTG_Set[[#This Row],[Play Singles CardMarket Profit MTG Stocks]]/tbl_MTG_Set[[#This Row],[Play Booster Cost]]</f>
        <v/>
      </c>
      <c r="BI196" s="11">
        <f>tbl_MTG_Set[[#This Row],[Play Singles CardMarket Profit MTG Stocks]]&gt;0</f>
        <v/>
      </c>
      <c r="BM196" s="10">
        <f>tbl_MTG_Set[[#This Row],[Play Booster Sell Price CardMarket]]*tbl_MTG_Set[[#This Row],[Play Booster Expected Market Value BotBox]]/tbl_MTG_Set[[#This Row],[Play Booster Sealed Market Value BotBox]]</f>
        <v/>
      </c>
      <c r="BN1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6" s="10">
        <f>tbl_MTG_Set[[#This Row],[Play Singles CardMarket Profit BotBox]]/tbl_MTG_Set[[#This Row],[Play Booster Cost]]</f>
        <v/>
      </c>
      <c r="BP196" s="10">
        <f>tbl_MTG_Set[[#This Row],[Play Singles CardMarket Profit BotBox]]&gt;0</f>
        <v/>
      </c>
      <c r="BQ196" s="10" t="n"/>
      <c r="BR196" s="10" t="n"/>
      <c r="BS196" s="10" t="n"/>
      <c r="BT1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6" s="19">
        <f>tbl_MTG_Set[[#This Row],[Collector Singles CardMarket Profit MTG Stocks]]/tbl_MTG_Set[[#This Row],[Collector Booster Cost]]</f>
        <v/>
      </c>
      <c r="BW196" s="10">
        <f>tbl_MTG_Set[[#This Row],[Collector Singles CardMarket Profit MTG Stocks]]&gt;0</f>
        <v/>
      </c>
      <c r="BX196" s="10" t="n"/>
      <c r="BY196" s="10" t="n"/>
      <c r="BZ196" s="10">
        <f>tbl_MTG_Set[[#This Row],[Collector Booster Sell Price CardMarket]]*tbl_MTG_Set[[#This Row],[Collector Booster Expected Market Value BotBox]]/tbl_MTG_Set[[#This Row],[Collector Booster Sealed Market Value BotBox]]</f>
        <v/>
      </c>
      <c r="CA1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6" s="10">
        <f>tbl_MTG_Set[[#This Row],[Collector Singles CardMarket Profit BotBox]]/tbl_MTG_Set[[#This Row],[Collector Booster Cost]]</f>
        <v/>
      </c>
      <c r="CC196" s="10">
        <f>tbl_MTG_Set[[#This Row],[Collector Singles CardMarket Profit BotBox]]&gt;0</f>
        <v/>
      </c>
      <c r="CD1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7" hidden="1" s="6">
      <c r="A197" t="n">
        <v>216</v>
      </c>
      <c r="B197" t="inlineStr">
        <is>
          <t>Jumpstart 2022 J22</t>
        </is>
      </c>
      <c r="C197" t="n">
        <v>835</v>
      </c>
      <c r="D197" s="3" t="n">
        <v>44897</v>
      </c>
      <c r="F197" t="inlineStr">
        <is>
          <t>en es fr de it pt ja ko ru 汉语 漢語</t>
        </is>
      </c>
      <c r="G197" t="n">
        <v>378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1">
        <f>tbl_MTG_Set[[#This Row],[Play Booster Sell Price CardMarket]]*tbl_MTG_Set[[#This Row],[Play Booster Expected Market Value MTG Stocks]]/tbl_MTG_Set[[#This Row],[Play Booster Sealed Market Value MTG Stocks]]</f>
        <v/>
      </c>
      <c r="BG1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7" s="11">
        <f>tbl_MTG_Set[[#This Row],[Play Singles CardMarket Profit MTG Stocks]]/tbl_MTG_Set[[#This Row],[Play Booster Cost]]</f>
        <v/>
      </c>
      <c r="BI197" s="11">
        <f>tbl_MTG_Set[[#This Row],[Play Singles CardMarket Profit MTG Stocks]]&gt;0</f>
        <v/>
      </c>
      <c r="BM197" s="10">
        <f>tbl_MTG_Set[[#This Row],[Play Booster Sell Price CardMarket]]*tbl_MTG_Set[[#This Row],[Play Booster Expected Market Value BotBox]]/tbl_MTG_Set[[#This Row],[Play Booster Sealed Market Value BotBox]]</f>
        <v/>
      </c>
      <c r="BN1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7" s="10">
        <f>tbl_MTG_Set[[#This Row],[Play Singles CardMarket Profit BotBox]]/tbl_MTG_Set[[#This Row],[Play Booster Cost]]</f>
        <v/>
      </c>
      <c r="BP197" s="10">
        <f>tbl_MTG_Set[[#This Row],[Play Singles CardMarket Profit BotBox]]&gt;0</f>
        <v/>
      </c>
      <c r="BQ197" s="10" t="n"/>
      <c r="BR197" s="10" t="n"/>
      <c r="BS197" s="10" t="n"/>
      <c r="BT1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7" s="19">
        <f>tbl_MTG_Set[[#This Row],[Collector Singles CardMarket Profit MTG Stocks]]/tbl_MTG_Set[[#This Row],[Collector Booster Cost]]</f>
        <v/>
      </c>
      <c r="BW197" s="10">
        <f>tbl_MTG_Set[[#This Row],[Collector Singles CardMarket Profit MTG Stocks]]&gt;0</f>
        <v/>
      </c>
      <c r="BX197" s="10" t="n"/>
      <c r="BY197" s="10" t="n"/>
      <c r="BZ197" s="10">
        <f>tbl_MTG_Set[[#This Row],[Collector Booster Sell Price CardMarket]]*tbl_MTG_Set[[#This Row],[Collector Booster Expected Market Value BotBox]]/tbl_MTG_Set[[#This Row],[Collector Booster Sealed Market Value BotBox]]</f>
        <v/>
      </c>
      <c r="CA1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7" s="10">
        <f>tbl_MTG_Set[[#This Row],[Collector Singles CardMarket Profit BotBox]]/tbl_MTG_Set[[#This Row],[Collector Booster Cost]]</f>
        <v/>
      </c>
      <c r="CC197" s="10">
        <f>tbl_MTG_Set[[#This Row],[Collector Singles CardMarket Profit BotBox]]&gt;0</f>
        <v/>
      </c>
      <c r="CD1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8" hidden="1" s="6">
      <c r="A198" t="n">
        <v>217</v>
      </c>
      <c r="B198" t="inlineStr">
        <is>
          <t>Jumpstart 2022 Front Cards FJ22</t>
        </is>
      </c>
      <c r="C198" t="n">
        <v>46</v>
      </c>
      <c r="D198" s="3" t="n">
        <v>44897</v>
      </c>
      <c r="F198" t="inlineStr">
        <is>
          <t>en es fr de it pt ja ko ru 汉语 漢語</t>
        </is>
      </c>
      <c r="G198" t="n">
        <v>380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1">
        <f>tbl_MTG_Set[[#This Row],[Play Booster Sell Price CardMarket]]*tbl_MTG_Set[[#This Row],[Play Booster Expected Market Value MTG Stocks]]/tbl_MTG_Set[[#This Row],[Play Booster Sealed Market Value MTG Stocks]]</f>
        <v/>
      </c>
      <c r="BG1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8" s="11">
        <f>tbl_MTG_Set[[#This Row],[Play Singles CardMarket Profit MTG Stocks]]/tbl_MTG_Set[[#This Row],[Play Booster Cost]]</f>
        <v/>
      </c>
      <c r="BI198" s="11">
        <f>tbl_MTG_Set[[#This Row],[Play Singles CardMarket Profit MTG Stocks]]&gt;0</f>
        <v/>
      </c>
      <c r="BM198" s="10">
        <f>tbl_MTG_Set[[#This Row],[Play Booster Sell Price CardMarket]]*tbl_MTG_Set[[#This Row],[Play Booster Expected Market Value BotBox]]/tbl_MTG_Set[[#This Row],[Play Booster Sealed Market Value BotBox]]</f>
        <v/>
      </c>
      <c r="BN1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8" s="10">
        <f>tbl_MTG_Set[[#This Row],[Play Singles CardMarket Profit BotBox]]/tbl_MTG_Set[[#This Row],[Play Booster Cost]]</f>
        <v/>
      </c>
      <c r="BP198" s="10">
        <f>tbl_MTG_Set[[#This Row],[Play Singles CardMarket Profit BotBox]]&gt;0</f>
        <v/>
      </c>
      <c r="BQ198" s="10" t="n"/>
      <c r="BR198" s="10" t="n"/>
      <c r="BS198" s="10" t="n"/>
      <c r="BT1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8" s="19">
        <f>tbl_MTG_Set[[#This Row],[Collector Singles CardMarket Profit MTG Stocks]]/tbl_MTG_Set[[#This Row],[Collector Booster Cost]]</f>
        <v/>
      </c>
      <c r="BW198" s="10">
        <f>tbl_MTG_Set[[#This Row],[Collector Singles CardMarket Profit MTG Stocks]]&gt;0</f>
        <v/>
      </c>
      <c r="BX198" s="10" t="n"/>
      <c r="BY198" s="10" t="n"/>
      <c r="BZ198" s="10">
        <f>tbl_MTG_Set[[#This Row],[Collector Booster Sell Price CardMarket]]*tbl_MTG_Set[[#This Row],[Collector Booster Expected Market Value BotBox]]/tbl_MTG_Set[[#This Row],[Collector Booster Sealed Market Value BotBox]]</f>
        <v/>
      </c>
      <c r="CA1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8" s="10">
        <f>tbl_MTG_Set[[#This Row],[Collector Singles CardMarket Profit BotBox]]/tbl_MTG_Set[[#This Row],[Collector Booster Cost]]</f>
        <v/>
      </c>
      <c r="CC198" s="10">
        <f>tbl_MTG_Set[[#This Row],[Collector Singles CardMarket Profit BotBox]]&gt;0</f>
        <v/>
      </c>
      <c r="CD1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9" hidden="1" s="6">
      <c r="A199" t="n">
        <v>218</v>
      </c>
      <c r="B199" t="inlineStr">
        <is>
          <t>30th Anniversary Edition 30A</t>
        </is>
      </c>
      <c r="C199" t="n">
        <v>594</v>
      </c>
      <c r="D199" s="3" t="n">
        <v>44893</v>
      </c>
      <c r="F199" t="inlineStr">
        <is>
          <t>en es fr de it pt ja ko ru 汉语 漢語</t>
        </is>
      </c>
      <c r="G199" t="n">
        <v>382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1">
        <f>tbl_MTG_Set[[#This Row],[Play Booster Sell Price CardMarket]]*tbl_MTG_Set[[#This Row],[Play Booster Expected Market Value MTG Stocks]]/tbl_MTG_Set[[#This Row],[Play Booster Sealed Market Value MTG Stocks]]</f>
        <v/>
      </c>
      <c r="BG1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9" s="11">
        <f>tbl_MTG_Set[[#This Row],[Play Singles CardMarket Profit MTG Stocks]]/tbl_MTG_Set[[#This Row],[Play Booster Cost]]</f>
        <v/>
      </c>
      <c r="BI199" s="11">
        <f>tbl_MTG_Set[[#This Row],[Play Singles CardMarket Profit MTG Stocks]]&gt;0</f>
        <v/>
      </c>
      <c r="BM199" s="10">
        <f>tbl_MTG_Set[[#This Row],[Play Booster Sell Price CardMarket]]*tbl_MTG_Set[[#This Row],[Play Booster Expected Market Value BotBox]]/tbl_MTG_Set[[#This Row],[Play Booster Sealed Market Value BotBox]]</f>
        <v/>
      </c>
      <c r="BN1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9" s="10">
        <f>tbl_MTG_Set[[#This Row],[Play Singles CardMarket Profit BotBox]]/tbl_MTG_Set[[#This Row],[Play Booster Cost]]</f>
        <v/>
      </c>
      <c r="BP199" s="10">
        <f>tbl_MTG_Set[[#This Row],[Play Singles CardMarket Profit BotBox]]&gt;0</f>
        <v/>
      </c>
      <c r="BQ199" s="10" t="n"/>
      <c r="BR199" s="10" t="n"/>
      <c r="BS199" s="10" t="n"/>
      <c r="BT1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9" s="19">
        <f>tbl_MTG_Set[[#This Row],[Collector Singles CardMarket Profit MTG Stocks]]/tbl_MTG_Set[[#This Row],[Collector Booster Cost]]</f>
        <v/>
      </c>
      <c r="BW199" s="10">
        <f>tbl_MTG_Set[[#This Row],[Collector Singles CardMarket Profit MTG Stocks]]&gt;0</f>
        <v/>
      </c>
      <c r="BX199" s="10" t="n"/>
      <c r="BY199" s="10" t="n"/>
      <c r="BZ199" s="10">
        <f>tbl_MTG_Set[[#This Row],[Collector Booster Sell Price CardMarket]]*tbl_MTG_Set[[#This Row],[Collector Booster Expected Market Value BotBox]]/tbl_MTG_Set[[#This Row],[Collector Booster Sealed Market Value BotBox]]</f>
        <v/>
      </c>
      <c r="CA1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9" s="10">
        <f>tbl_MTG_Set[[#This Row],[Collector Singles CardMarket Profit BotBox]]/tbl_MTG_Set[[#This Row],[Collector Booster Cost]]</f>
        <v/>
      </c>
      <c r="CC199" s="10">
        <f>tbl_MTG_Set[[#This Row],[Collector Singles CardMarket Profit BotBox]]&gt;0</f>
        <v/>
      </c>
      <c r="CD1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0" hidden="1" s="6">
      <c r="A200" t="n">
        <v>219</v>
      </c>
      <c r="B200" t="inlineStr">
        <is>
          <t>30th Anniversary Play Promos P30A</t>
        </is>
      </c>
      <c r="C200" t="n">
        <v>30</v>
      </c>
      <c r="D200" s="3" t="n">
        <v>44806</v>
      </c>
      <c r="F200" t="inlineStr">
        <is>
          <t>en es fr de it pt ja ko ru 汉语 漢語</t>
        </is>
      </c>
      <c r="G200" t="n">
        <v>384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AG200" s="10" t="n"/>
      <c r="AH200" s="10" t="n"/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0" s="10" t="n"/>
      <c r="AS200" s="10" t="n"/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F200" s="11">
        <f>tbl_MTG_Set[[#This Row],[Play Booster Sell Price CardMarket]]*tbl_MTG_Set[[#This Row],[Play Booster Expected Market Value MTG Stocks]]/tbl_MTG_Set[[#This Row],[Play Booster Sealed Market Value MTG Stocks]]</f>
        <v/>
      </c>
      <c r="BG2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0" s="11">
        <f>tbl_MTG_Set[[#This Row],[Play Singles CardMarket Profit MTG Stocks]]/tbl_MTG_Set[[#This Row],[Play Booster Cost]]</f>
        <v/>
      </c>
      <c r="BI200" s="11">
        <f>tbl_MTG_Set[[#This Row],[Play Singles CardMarket Profit MTG Stocks]]&gt;0</f>
        <v/>
      </c>
      <c r="BM200" s="10">
        <f>tbl_MTG_Set[[#This Row],[Play Booster Sell Price CardMarket]]*tbl_MTG_Set[[#This Row],[Play Booster Expected Market Value BotBox]]/tbl_MTG_Set[[#This Row],[Play Booster Sealed Market Value BotBox]]</f>
        <v/>
      </c>
      <c r="BN2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0" s="10">
        <f>tbl_MTG_Set[[#This Row],[Play Singles CardMarket Profit BotBox]]/tbl_MTG_Set[[#This Row],[Play Booster Cost]]</f>
        <v/>
      </c>
      <c r="BP200" s="10">
        <f>tbl_MTG_Set[[#This Row],[Play Singles CardMarket Profit BotBox]]&gt;0</f>
        <v/>
      </c>
      <c r="BQ200" s="10" t="n"/>
      <c r="BR200" s="10" t="n"/>
      <c r="BS200" s="10" t="n"/>
      <c r="BT2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0" s="19">
        <f>tbl_MTG_Set[[#This Row],[Collector Singles CardMarket Profit MTG Stocks]]/tbl_MTG_Set[[#This Row],[Collector Booster Cost]]</f>
        <v/>
      </c>
      <c r="BW200" s="10">
        <f>tbl_MTG_Set[[#This Row],[Collector Singles CardMarket Profit MTG Stocks]]&gt;0</f>
        <v/>
      </c>
      <c r="BX200" s="10" t="n"/>
      <c r="BY200" s="10" t="n"/>
      <c r="BZ200" s="10">
        <f>tbl_MTG_Set[[#This Row],[Collector Booster Sell Price CardMarket]]*tbl_MTG_Set[[#This Row],[Collector Booster Expected Market Value BotBox]]/tbl_MTG_Set[[#This Row],[Collector Booster Sealed Market Value BotBox]]</f>
        <v/>
      </c>
      <c r="CA2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0" s="10">
        <f>tbl_MTG_Set[[#This Row],[Collector Singles CardMarket Profit BotBox]]/tbl_MTG_Set[[#This Row],[Collector Booster Cost]]</f>
        <v/>
      </c>
      <c r="CC200" s="10">
        <f>tbl_MTG_Set[[#This Row],[Collector Singles CardMarket Profit BotBox]]&gt;0</f>
        <v/>
      </c>
      <c r="CD2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1" hidden="1" s="6">
      <c r="A201" t="n">
        <v>220</v>
      </c>
      <c r="B201" t="inlineStr">
        <is>
          <t>30th Anniversary Tokens T30A</t>
        </is>
      </c>
      <c r="C201" t="n">
        <v>16</v>
      </c>
      <c r="D201" s="3" t="n">
        <v>44893</v>
      </c>
      <c r="F201" t="inlineStr">
        <is>
          <t>en es fr de it pt ja ko ru 汉语 漢語</t>
        </is>
      </c>
      <c r="G201" t="n">
        <v>386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1">
        <f>tbl_MTG_Set[[#This Row],[Play Booster Sell Price CardMarket]]*tbl_MTG_Set[[#This Row],[Play Booster Expected Market Value MTG Stocks]]/tbl_MTG_Set[[#This Row],[Play Booster Sealed Market Value MTG Stocks]]</f>
        <v/>
      </c>
      <c r="BG2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1" s="11">
        <f>tbl_MTG_Set[[#This Row],[Play Singles CardMarket Profit MTG Stocks]]/tbl_MTG_Set[[#This Row],[Play Booster Cost]]</f>
        <v/>
      </c>
      <c r="BI201" s="11">
        <f>tbl_MTG_Set[[#This Row],[Play Singles CardMarket Profit MTG Stocks]]&gt;0</f>
        <v/>
      </c>
      <c r="BM201" s="10">
        <f>tbl_MTG_Set[[#This Row],[Play Booster Sell Price CardMarket]]*tbl_MTG_Set[[#This Row],[Play Booster Expected Market Value BotBox]]/tbl_MTG_Set[[#This Row],[Play Booster Sealed Market Value BotBox]]</f>
        <v/>
      </c>
      <c r="BN2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1" s="10">
        <f>tbl_MTG_Set[[#This Row],[Play Singles CardMarket Profit BotBox]]/tbl_MTG_Set[[#This Row],[Play Booster Cost]]</f>
        <v/>
      </c>
      <c r="BP201" s="10">
        <f>tbl_MTG_Set[[#This Row],[Play Singles CardMarket Profit BotBox]]&gt;0</f>
        <v/>
      </c>
      <c r="BQ201" s="10" t="n"/>
      <c r="BR201" s="10" t="n"/>
      <c r="BS201" s="10" t="n"/>
      <c r="BT2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1" s="19">
        <f>tbl_MTG_Set[[#This Row],[Collector Singles CardMarket Profit MTG Stocks]]/tbl_MTG_Set[[#This Row],[Collector Booster Cost]]</f>
        <v/>
      </c>
      <c r="BW201" s="10">
        <f>tbl_MTG_Set[[#This Row],[Collector Singles CardMarket Profit MTG Stocks]]&gt;0</f>
        <v/>
      </c>
      <c r="BX201" s="10" t="n"/>
      <c r="BY201" s="10" t="n"/>
      <c r="BZ201" s="10">
        <f>tbl_MTG_Set[[#This Row],[Collector Booster Sell Price CardMarket]]*tbl_MTG_Set[[#This Row],[Collector Booster Expected Market Value BotBox]]/tbl_MTG_Set[[#This Row],[Collector Booster Sealed Market Value BotBox]]</f>
        <v/>
      </c>
      <c r="CA2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1" s="10">
        <f>tbl_MTG_Set[[#This Row],[Collector Singles CardMarket Profit BotBox]]/tbl_MTG_Set[[#This Row],[Collector Booster Cost]]</f>
        <v/>
      </c>
      <c r="CC201" s="10">
        <f>tbl_MTG_Set[[#This Row],[Collector Singles CardMarket Profit BotBox]]&gt;0</f>
        <v/>
      </c>
      <c r="CD2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2" hidden="1" s="6">
      <c r="A202" t="n">
        <v>221</v>
      </c>
      <c r="B202" t="inlineStr">
        <is>
          <t>30th Anniversary Celebration Tokyo P30T</t>
        </is>
      </c>
      <c r="C202" t="n">
        <v>2</v>
      </c>
      <c r="D202" s="3" t="n">
        <v>45170</v>
      </c>
      <c r="F202" t="inlineStr">
        <is>
          <t>en es fr de it pt ja ko ru 汉语 漢語</t>
        </is>
      </c>
      <c r="G202" t="n">
        <v>388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1">
        <f>tbl_MTG_Set[[#This Row],[Play Booster Sell Price CardMarket]]*tbl_MTG_Set[[#This Row],[Play Booster Expected Market Value MTG Stocks]]/tbl_MTG_Set[[#This Row],[Play Booster Sealed Market Value MTG Stocks]]</f>
        <v/>
      </c>
      <c r="BG2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2" s="11">
        <f>tbl_MTG_Set[[#This Row],[Play Singles CardMarket Profit MTG Stocks]]/tbl_MTG_Set[[#This Row],[Play Booster Cost]]</f>
        <v/>
      </c>
      <c r="BI202" s="11">
        <f>tbl_MTG_Set[[#This Row],[Play Singles CardMarket Profit MTG Stocks]]&gt;0</f>
        <v/>
      </c>
      <c r="BM202" s="10">
        <f>tbl_MTG_Set[[#This Row],[Play Booster Sell Price CardMarket]]*tbl_MTG_Set[[#This Row],[Play Booster Expected Market Value BotBox]]/tbl_MTG_Set[[#This Row],[Play Booster Sealed Market Value BotBox]]</f>
        <v/>
      </c>
      <c r="BN2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2" s="10">
        <f>tbl_MTG_Set[[#This Row],[Play Singles CardMarket Profit BotBox]]/tbl_MTG_Set[[#This Row],[Play Booster Cost]]</f>
        <v/>
      </c>
      <c r="BP202" s="10">
        <f>tbl_MTG_Set[[#This Row],[Play Singles CardMarket Profit BotBox]]&gt;0</f>
        <v/>
      </c>
      <c r="BQ202" s="10" t="n"/>
      <c r="BR202" s="10" t="n"/>
      <c r="BS202" s="10" t="n"/>
      <c r="BT2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2" s="19">
        <f>tbl_MTG_Set[[#This Row],[Collector Singles CardMarket Profit MTG Stocks]]/tbl_MTG_Set[[#This Row],[Collector Booster Cost]]</f>
        <v/>
      </c>
      <c r="BW202" s="10">
        <f>tbl_MTG_Set[[#This Row],[Collector Singles CardMarket Profit MTG Stocks]]&gt;0</f>
        <v/>
      </c>
      <c r="BX202" s="10" t="n"/>
      <c r="BY202" s="10" t="n"/>
      <c r="BZ202" s="10">
        <f>tbl_MTG_Set[[#This Row],[Collector Booster Sell Price CardMarket]]*tbl_MTG_Set[[#This Row],[Collector Booster Expected Market Value BotBox]]/tbl_MTG_Set[[#This Row],[Collector Booster Sealed Market Value BotBox]]</f>
        <v/>
      </c>
      <c r="CA2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2" s="10">
        <f>tbl_MTG_Set[[#This Row],[Collector Singles CardMarket Profit BotBox]]/tbl_MTG_Set[[#This Row],[Collector Booster Cost]]</f>
        <v/>
      </c>
      <c r="CC202" s="10">
        <f>tbl_MTG_Set[[#This Row],[Collector Singles CardMarket Profit BotBox]]&gt;0</f>
        <v/>
      </c>
      <c r="CD2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3" hidden="1" s="6">
      <c r="A203" t="n">
        <v>222</v>
      </c>
      <c r="B203" t="inlineStr">
        <is>
          <t>30th Anniversary History Promos P30H</t>
        </is>
      </c>
      <c r="C203" t="n">
        <v>10</v>
      </c>
      <c r="D203" s="3" t="n">
        <v>44813</v>
      </c>
      <c r="F203" t="inlineStr">
        <is>
          <t>en es fr de it pt ja ko ru 汉语 漢語</t>
        </is>
      </c>
      <c r="G203" t="n">
        <v>390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1">
        <f>tbl_MTG_Set[[#This Row],[Play Booster Sell Price CardMarket]]*tbl_MTG_Set[[#This Row],[Play Booster Expected Market Value MTG Stocks]]/tbl_MTG_Set[[#This Row],[Play Booster Sealed Market Value MTG Stocks]]</f>
        <v/>
      </c>
      <c r="BG2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3" s="11">
        <f>tbl_MTG_Set[[#This Row],[Play Singles CardMarket Profit MTG Stocks]]/tbl_MTG_Set[[#This Row],[Play Booster Cost]]</f>
        <v/>
      </c>
      <c r="BI203" s="11">
        <f>tbl_MTG_Set[[#This Row],[Play Singles CardMarket Profit MTG Stocks]]&gt;0</f>
        <v/>
      </c>
      <c r="BM203" s="10">
        <f>tbl_MTG_Set[[#This Row],[Play Booster Sell Price CardMarket]]*tbl_MTG_Set[[#This Row],[Play Booster Expected Market Value BotBox]]/tbl_MTG_Set[[#This Row],[Play Booster Sealed Market Value BotBox]]</f>
        <v/>
      </c>
      <c r="BN2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3" s="10">
        <f>tbl_MTG_Set[[#This Row],[Play Singles CardMarket Profit BotBox]]/tbl_MTG_Set[[#This Row],[Play Booster Cost]]</f>
        <v/>
      </c>
      <c r="BP203" s="10">
        <f>tbl_MTG_Set[[#This Row],[Play Singles CardMarket Profit BotBox]]&gt;0</f>
        <v/>
      </c>
      <c r="BQ203" s="10" t="n"/>
      <c r="BR203" s="10" t="n"/>
      <c r="BS203" s="10" t="n"/>
      <c r="BT2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3" s="19">
        <f>tbl_MTG_Set[[#This Row],[Collector Singles CardMarket Profit MTG Stocks]]/tbl_MTG_Set[[#This Row],[Collector Booster Cost]]</f>
        <v/>
      </c>
      <c r="BW203" s="10">
        <f>tbl_MTG_Set[[#This Row],[Collector Singles CardMarket Profit MTG Stocks]]&gt;0</f>
        <v/>
      </c>
      <c r="BX203" s="10" t="n"/>
      <c r="BY203" s="10" t="n"/>
      <c r="BZ203" s="10">
        <f>tbl_MTG_Set[[#This Row],[Collector Booster Sell Price CardMarket]]*tbl_MTG_Set[[#This Row],[Collector Booster Expected Market Value BotBox]]/tbl_MTG_Set[[#This Row],[Collector Booster Sealed Market Value BotBox]]</f>
        <v/>
      </c>
      <c r="CA2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3" s="10">
        <f>tbl_MTG_Set[[#This Row],[Collector Singles CardMarket Profit BotBox]]/tbl_MTG_Set[[#This Row],[Collector Booster Cost]]</f>
        <v/>
      </c>
      <c r="CC203" s="10">
        <f>tbl_MTG_Set[[#This Row],[Collector Singles CardMarket Profit BotBox]]&gt;0</f>
        <v/>
      </c>
      <c r="CD2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4" hidden="1" s="6">
      <c r="A204" t="n">
        <v>223</v>
      </c>
      <c r="B204" t="inlineStr">
        <is>
          <t>30th Anniversary Misc Promos P30M</t>
        </is>
      </c>
      <c r="C204" t="n">
        <v>5</v>
      </c>
      <c r="D204" s="3" t="n">
        <v>44806</v>
      </c>
      <c r="F204" t="inlineStr">
        <is>
          <t>en es fr de it pt ja ko ru 汉语 漢語</t>
        </is>
      </c>
      <c r="G204" t="n">
        <v>392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1">
        <f>tbl_MTG_Set[[#This Row],[Play Booster Sell Price CardMarket]]*tbl_MTG_Set[[#This Row],[Play Booster Expected Market Value MTG Stocks]]/tbl_MTG_Set[[#This Row],[Play Booster Sealed Market Value MTG Stocks]]</f>
        <v/>
      </c>
      <c r="BG2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4" s="11">
        <f>tbl_MTG_Set[[#This Row],[Play Singles CardMarket Profit MTG Stocks]]/tbl_MTG_Set[[#This Row],[Play Booster Cost]]</f>
        <v/>
      </c>
      <c r="BI204" s="11">
        <f>tbl_MTG_Set[[#This Row],[Play Singles CardMarket Profit MTG Stocks]]&gt;0</f>
        <v/>
      </c>
      <c r="BM204" s="10">
        <f>tbl_MTG_Set[[#This Row],[Play Booster Sell Price CardMarket]]*tbl_MTG_Set[[#This Row],[Play Booster Expected Market Value BotBox]]/tbl_MTG_Set[[#This Row],[Play Booster Sealed Market Value BotBox]]</f>
        <v/>
      </c>
      <c r="BN2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4" s="10">
        <f>tbl_MTG_Set[[#This Row],[Play Singles CardMarket Profit BotBox]]/tbl_MTG_Set[[#This Row],[Play Booster Cost]]</f>
        <v/>
      </c>
      <c r="BP204" s="10">
        <f>tbl_MTG_Set[[#This Row],[Play Singles CardMarket Profit BotBox]]&gt;0</f>
        <v/>
      </c>
      <c r="BQ204" s="10" t="n"/>
      <c r="BR204" s="10" t="n"/>
      <c r="BS204" s="10" t="n"/>
      <c r="BT2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4" s="19">
        <f>tbl_MTG_Set[[#This Row],[Collector Singles CardMarket Profit MTG Stocks]]/tbl_MTG_Set[[#This Row],[Collector Booster Cost]]</f>
        <v/>
      </c>
      <c r="BW204" s="10">
        <f>tbl_MTG_Set[[#This Row],[Collector Singles CardMarket Profit MTG Stocks]]&gt;0</f>
        <v/>
      </c>
      <c r="BX204" s="10" t="n"/>
      <c r="BY204" s="10" t="n"/>
      <c r="BZ204" s="10">
        <f>tbl_MTG_Set[[#This Row],[Collector Booster Sell Price CardMarket]]*tbl_MTG_Set[[#This Row],[Collector Booster Expected Market Value BotBox]]/tbl_MTG_Set[[#This Row],[Collector Booster Sealed Market Value BotBox]]</f>
        <v/>
      </c>
      <c r="CA2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4" s="10">
        <f>tbl_MTG_Set[[#This Row],[Collector Singles CardMarket Profit BotBox]]/tbl_MTG_Set[[#This Row],[Collector Booster Cost]]</f>
        <v/>
      </c>
      <c r="CC204" s="10">
        <f>tbl_MTG_Set[[#This Row],[Collector Singles CardMarket Profit BotBox]]&gt;0</f>
        <v/>
      </c>
      <c r="CD2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5" hidden="1" s="6">
      <c r="A205" t="n">
        <v>224</v>
      </c>
      <c r="B205" t="inlineStr">
        <is>
          <t>Eternal Weekend PEWK</t>
        </is>
      </c>
      <c r="C205" t="n">
        <v>8</v>
      </c>
      <c r="D205" s="3" t="n">
        <v>44891</v>
      </c>
      <c r="F205" t="inlineStr">
        <is>
          <t>en es fr de it pt ja ko ru 汉语 漢語</t>
        </is>
      </c>
      <c r="G205" t="n">
        <v>394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1">
        <f>tbl_MTG_Set[[#This Row],[Play Booster Sell Price CardMarket]]*tbl_MTG_Set[[#This Row],[Play Booster Expected Market Value MTG Stocks]]/tbl_MTG_Set[[#This Row],[Play Booster Sealed Market Value MTG Stocks]]</f>
        <v/>
      </c>
      <c r="BG2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5" s="11">
        <f>tbl_MTG_Set[[#This Row],[Play Singles CardMarket Profit MTG Stocks]]/tbl_MTG_Set[[#This Row],[Play Booster Cost]]</f>
        <v/>
      </c>
      <c r="BI205" s="11">
        <f>tbl_MTG_Set[[#This Row],[Play Singles CardMarket Profit MTG Stocks]]&gt;0</f>
        <v/>
      </c>
      <c r="BM205" s="10">
        <f>tbl_MTG_Set[[#This Row],[Play Booster Sell Price CardMarket]]*tbl_MTG_Set[[#This Row],[Play Booster Expected Market Value BotBox]]/tbl_MTG_Set[[#This Row],[Play Booster Sealed Market Value BotBox]]</f>
        <v/>
      </c>
      <c r="BN2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5" s="10">
        <f>tbl_MTG_Set[[#This Row],[Play Singles CardMarket Profit BotBox]]/tbl_MTG_Set[[#This Row],[Play Booster Cost]]</f>
        <v/>
      </c>
      <c r="BP205" s="10">
        <f>tbl_MTG_Set[[#This Row],[Play Singles CardMarket Profit BotBox]]&gt;0</f>
        <v/>
      </c>
      <c r="BQ205" s="10" t="n"/>
      <c r="BR205" s="10" t="n"/>
      <c r="BS205" s="10" t="n"/>
      <c r="BT2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5" s="19">
        <f>tbl_MTG_Set[[#This Row],[Collector Singles CardMarket Profit MTG Stocks]]/tbl_MTG_Set[[#This Row],[Collector Booster Cost]]</f>
        <v/>
      </c>
      <c r="BW205" s="10">
        <f>tbl_MTG_Set[[#This Row],[Collector Singles CardMarket Profit MTG Stocks]]&gt;0</f>
        <v/>
      </c>
      <c r="BX205" s="10" t="n"/>
      <c r="BY205" s="10" t="n"/>
      <c r="BZ205" s="10">
        <f>tbl_MTG_Set[[#This Row],[Collector Booster Sell Price CardMarket]]*tbl_MTG_Set[[#This Row],[Collector Booster Expected Market Value BotBox]]/tbl_MTG_Set[[#This Row],[Collector Booster Sealed Market Value BotBox]]</f>
        <v/>
      </c>
      <c r="CA2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5" s="10">
        <f>tbl_MTG_Set[[#This Row],[Collector Singles CardMarket Profit BotBox]]/tbl_MTG_Set[[#This Row],[Collector Booster Cost]]</f>
        <v/>
      </c>
      <c r="CC205" s="10">
        <f>tbl_MTG_Set[[#This Row],[Collector Singles CardMarket Profit BotBox]]&gt;0</f>
        <v/>
      </c>
      <c r="CD2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6" hidden="1" s="6">
      <c r="A206" t="n">
        <v>226</v>
      </c>
      <c r="B206" t="inlineStr">
        <is>
          <t>The Brothers' War Retro Artifacts BRR</t>
        </is>
      </c>
      <c r="C206" t="n">
        <v>189</v>
      </c>
      <c r="D206" s="3" t="n">
        <v>44883</v>
      </c>
      <c r="E206" t="inlineStr">
        <is>
          <t>Standard Expansion</t>
        </is>
      </c>
      <c r="F206" t="inlineStr">
        <is>
          <t>en es fr de it pt ja ko ru 汉语 漢語</t>
        </is>
      </c>
      <c r="G206" t="n">
        <v>398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1">
        <f>tbl_MTG_Set[[#This Row],[Play Booster Sell Price CardMarket]]*tbl_MTG_Set[[#This Row],[Play Booster Expected Market Value MTG Stocks]]/tbl_MTG_Set[[#This Row],[Play Booster Sealed Market Value MTG Stocks]]</f>
        <v/>
      </c>
      <c r="BG2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6" s="11">
        <f>tbl_MTG_Set[[#This Row],[Play Singles CardMarket Profit MTG Stocks]]/tbl_MTG_Set[[#This Row],[Play Booster Cost]]</f>
        <v/>
      </c>
      <c r="BI206" s="11">
        <f>tbl_MTG_Set[[#This Row],[Play Singles CardMarket Profit MTG Stocks]]&gt;0</f>
        <v/>
      </c>
      <c r="BM206" s="10">
        <f>tbl_MTG_Set[[#This Row],[Play Booster Sell Price CardMarket]]*tbl_MTG_Set[[#This Row],[Play Booster Expected Market Value BotBox]]/tbl_MTG_Set[[#This Row],[Play Booster Sealed Market Value BotBox]]</f>
        <v/>
      </c>
      <c r="BN2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6" s="10">
        <f>tbl_MTG_Set[[#This Row],[Play Singles CardMarket Profit BotBox]]/tbl_MTG_Set[[#This Row],[Play Booster Cost]]</f>
        <v/>
      </c>
      <c r="BP206" s="10">
        <f>tbl_MTG_Set[[#This Row],[Play Singles CardMarket Profit BotBox]]&gt;0</f>
        <v/>
      </c>
      <c r="BQ206" s="10" t="n"/>
      <c r="BR206" s="10" t="n"/>
      <c r="BS206" s="10" t="n"/>
      <c r="BT2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6" s="19">
        <f>tbl_MTG_Set[[#This Row],[Collector Singles CardMarket Profit MTG Stocks]]/tbl_MTG_Set[[#This Row],[Collector Booster Cost]]</f>
        <v/>
      </c>
      <c r="BW206" s="10">
        <f>tbl_MTG_Set[[#This Row],[Collector Singles CardMarket Profit MTG Stocks]]&gt;0</f>
        <v/>
      </c>
      <c r="BX206" s="10" t="n"/>
      <c r="BY206" s="10" t="n"/>
      <c r="BZ206" s="10">
        <f>tbl_MTG_Set[[#This Row],[Collector Booster Sell Price CardMarket]]*tbl_MTG_Set[[#This Row],[Collector Booster Expected Market Value BotBox]]/tbl_MTG_Set[[#This Row],[Collector Booster Sealed Market Value BotBox]]</f>
        <v/>
      </c>
      <c r="CA2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6" s="10">
        <f>tbl_MTG_Set[[#This Row],[Collector Singles CardMarket Profit BotBox]]/tbl_MTG_Set[[#This Row],[Collector Booster Cost]]</f>
        <v/>
      </c>
      <c r="CC206" s="10">
        <f>tbl_MTG_Set[[#This Row],[Collector Singles CardMarket Profit BotBox]]&gt;0</f>
        <v/>
      </c>
      <c r="CD2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7" hidden="1" s="6">
      <c r="A207" t="n">
        <v>227</v>
      </c>
      <c r="B207" t="inlineStr">
        <is>
          <t>The Brothers' War Promos PBRO</t>
        </is>
      </c>
      <c r="C207" t="n">
        <v>171</v>
      </c>
      <c r="D207" s="3" t="n">
        <v>44883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400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1">
        <f>tbl_MTG_Set[[#This Row],[Play Booster Sell Price CardMarket]]*tbl_MTG_Set[[#This Row],[Play Booster Expected Market Value MTG Stocks]]/tbl_MTG_Set[[#This Row],[Play Booster Sealed Market Value MTG Stocks]]</f>
        <v/>
      </c>
      <c r="BG2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7" s="11">
        <f>tbl_MTG_Set[[#This Row],[Play Singles CardMarket Profit MTG Stocks]]/tbl_MTG_Set[[#This Row],[Play Booster Cost]]</f>
        <v/>
      </c>
      <c r="BI207" s="11">
        <f>tbl_MTG_Set[[#This Row],[Play Singles CardMarket Profit MTG Stocks]]&gt;0</f>
        <v/>
      </c>
      <c r="BM207" s="10">
        <f>tbl_MTG_Set[[#This Row],[Play Booster Sell Price CardMarket]]*tbl_MTG_Set[[#This Row],[Play Booster Expected Market Value BotBox]]/tbl_MTG_Set[[#This Row],[Play Booster Sealed Market Value BotBox]]</f>
        <v/>
      </c>
      <c r="BN2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7" s="10">
        <f>tbl_MTG_Set[[#This Row],[Play Singles CardMarket Profit BotBox]]/tbl_MTG_Set[[#This Row],[Play Booster Cost]]</f>
        <v/>
      </c>
      <c r="BP207" s="10">
        <f>tbl_MTG_Set[[#This Row],[Play Singles CardMarket Profit BotBox]]&gt;0</f>
        <v/>
      </c>
      <c r="BQ207" s="10" t="n"/>
      <c r="BR207" s="10" t="n"/>
      <c r="BS207" s="10" t="n"/>
      <c r="BT2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7" s="19">
        <f>tbl_MTG_Set[[#This Row],[Collector Singles CardMarket Profit MTG Stocks]]/tbl_MTG_Set[[#This Row],[Collector Booster Cost]]</f>
        <v/>
      </c>
      <c r="BW207" s="10">
        <f>tbl_MTG_Set[[#This Row],[Collector Singles CardMarket Profit MTG Stocks]]&gt;0</f>
        <v/>
      </c>
      <c r="BX207" s="10" t="n"/>
      <c r="BY207" s="10" t="n"/>
      <c r="BZ207" s="10">
        <f>tbl_MTG_Set[[#This Row],[Collector Booster Sell Price CardMarket]]*tbl_MTG_Set[[#This Row],[Collector Booster Expected Market Value BotBox]]/tbl_MTG_Set[[#This Row],[Collector Booster Sealed Market Value BotBox]]</f>
        <v/>
      </c>
      <c r="CA2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7" s="10">
        <f>tbl_MTG_Set[[#This Row],[Collector Singles CardMarket Profit BotBox]]/tbl_MTG_Set[[#This Row],[Collector Booster Cost]]</f>
        <v/>
      </c>
      <c r="CC207" s="10">
        <f>tbl_MTG_Set[[#This Row],[Collector Singles CardMarket Profit BotBox]]&gt;0</f>
        <v/>
      </c>
      <c r="CD2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8" hidden="1" s="6">
      <c r="A208" t="n">
        <v>228</v>
      </c>
      <c r="B208" t="inlineStr">
        <is>
          <t>The Brothers' War Tokens TBRO</t>
        </is>
      </c>
      <c r="C208" t="n">
        <v>12</v>
      </c>
      <c r="D208" s="3" t="n">
        <v>44883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402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1">
        <f>tbl_MTG_Set[[#This Row],[Play Booster Sell Price CardMarket]]*tbl_MTG_Set[[#This Row],[Play Booster Expected Market Value MTG Stocks]]/tbl_MTG_Set[[#This Row],[Play Booster Sealed Market Value MTG Stocks]]</f>
        <v/>
      </c>
      <c r="BG2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8" s="11">
        <f>tbl_MTG_Set[[#This Row],[Play Singles CardMarket Profit MTG Stocks]]/tbl_MTG_Set[[#This Row],[Play Booster Cost]]</f>
        <v/>
      </c>
      <c r="BI208" s="11">
        <f>tbl_MTG_Set[[#This Row],[Play Singles CardMarket Profit MTG Stocks]]&gt;0</f>
        <v/>
      </c>
      <c r="BM208" s="10">
        <f>tbl_MTG_Set[[#This Row],[Play Booster Sell Price CardMarket]]*tbl_MTG_Set[[#This Row],[Play Booster Expected Market Value BotBox]]/tbl_MTG_Set[[#This Row],[Play Booster Sealed Market Value BotBox]]</f>
        <v/>
      </c>
      <c r="BN2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8" s="10">
        <f>tbl_MTG_Set[[#This Row],[Play Singles CardMarket Profit BotBox]]/tbl_MTG_Set[[#This Row],[Play Booster Cost]]</f>
        <v/>
      </c>
      <c r="BP208" s="10">
        <f>tbl_MTG_Set[[#This Row],[Play Singles CardMarket Profit BotBox]]&gt;0</f>
        <v/>
      </c>
      <c r="BQ208" s="10" t="n"/>
      <c r="BR208" s="10" t="n"/>
      <c r="BS208" s="10" t="n"/>
      <c r="BT2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8" s="19">
        <f>tbl_MTG_Set[[#This Row],[Collector Singles CardMarket Profit MTG Stocks]]/tbl_MTG_Set[[#This Row],[Collector Booster Cost]]</f>
        <v/>
      </c>
      <c r="BW208" s="10">
        <f>tbl_MTG_Set[[#This Row],[Collector Singles CardMarket Profit MTG Stocks]]&gt;0</f>
        <v/>
      </c>
      <c r="BX208" s="10" t="n"/>
      <c r="BY208" s="10" t="n"/>
      <c r="BZ208" s="10">
        <f>tbl_MTG_Set[[#This Row],[Collector Booster Sell Price CardMarket]]*tbl_MTG_Set[[#This Row],[Collector Booster Expected Market Value BotBox]]/tbl_MTG_Set[[#This Row],[Collector Booster Sealed Market Value BotBox]]</f>
        <v/>
      </c>
      <c r="CA2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8" s="10">
        <f>tbl_MTG_Set[[#This Row],[Collector Singles CardMarket Profit BotBox]]/tbl_MTG_Set[[#This Row],[Collector Booster Cost]]</f>
        <v/>
      </c>
      <c r="CC208" s="10">
        <f>tbl_MTG_Set[[#This Row],[Collector Singles CardMarket Profit BotBox]]&gt;0</f>
        <v/>
      </c>
      <c r="CD2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9" hidden="1" s="6">
      <c r="A209" t="n">
        <v>229</v>
      </c>
      <c r="B209" t="inlineStr">
        <is>
          <t>Alchemy: The Brothers' War YBRO</t>
        </is>
      </c>
      <c r="C209" t="n">
        <v>31</v>
      </c>
      <c r="D209" s="3" t="n">
        <v>44908</v>
      </c>
      <c r="F209" t="inlineStr">
        <is>
          <t>en es fr de it pt ja ko ru 汉语 漢語</t>
        </is>
      </c>
      <c r="G209" t="n">
        <v>404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1">
        <f>tbl_MTG_Set[[#This Row],[Play Booster Sell Price CardMarket]]*tbl_MTG_Set[[#This Row],[Play Booster Expected Market Value MTG Stocks]]/tbl_MTG_Set[[#This Row],[Play Booster Sealed Market Value MTG Stocks]]</f>
        <v/>
      </c>
      <c r="BG2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9" s="11">
        <f>tbl_MTG_Set[[#This Row],[Play Singles CardMarket Profit MTG Stocks]]/tbl_MTG_Set[[#This Row],[Play Booster Cost]]</f>
        <v/>
      </c>
      <c r="BI209" s="11">
        <f>tbl_MTG_Set[[#This Row],[Play Singles CardMarket Profit MTG Stocks]]&gt;0</f>
        <v/>
      </c>
      <c r="BM209" s="10">
        <f>tbl_MTG_Set[[#This Row],[Play Booster Sell Price CardMarket]]*tbl_MTG_Set[[#This Row],[Play Booster Expected Market Value BotBox]]/tbl_MTG_Set[[#This Row],[Play Booster Sealed Market Value BotBox]]</f>
        <v/>
      </c>
      <c r="BN2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9" s="10">
        <f>tbl_MTG_Set[[#This Row],[Play Singles CardMarket Profit BotBox]]/tbl_MTG_Set[[#This Row],[Play Booster Cost]]</f>
        <v/>
      </c>
      <c r="BP209" s="10">
        <f>tbl_MTG_Set[[#This Row],[Play Singles CardMarket Profit BotBox]]&gt;0</f>
        <v/>
      </c>
      <c r="BQ209" s="10" t="n"/>
      <c r="BR209" s="10" t="n"/>
      <c r="BS209" s="10" t="n"/>
      <c r="BT2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9" s="19">
        <f>tbl_MTG_Set[[#This Row],[Collector Singles CardMarket Profit MTG Stocks]]/tbl_MTG_Set[[#This Row],[Collector Booster Cost]]</f>
        <v/>
      </c>
      <c r="BW209" s="10">
        <f>tbl_MTG_Set[[#This Row],[Collector Singles CardMarket Profit MTG Stocks]]&gt;0</f>
        <v/>
      </c>
      <c r="BX209" s="10" t="n"/>
      <c r="BY209" s="10" t="n"/>
      <c r="BZ209" s="10">
        <f>tbl_MTG_Set[[#This Row],[Collector Booster Sell Price CardMarket]]*tbl_MTG_Set[[#This Row],[Collector Booster Expected Market Value BotBox]]/tbl_MTG_Set[[#This Row],[Collector Booster Sealed Market Value BotBox]]</f>
        <v/>
      </c>
      <c r="CA2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9" s="10">
        <f>tbl_MTG_Set[[#This Row],[Collector Singles CardMarket Profit BotBox]]/tbl_MTG_Set[[#This Row],[Collector Booster Cost]]</f>
        <v/>
      </c>
      <c r="CC209" s="10">
        <f>tbl_MTG_Set[[#This Row],[Collector Singles CardMarket Profit BotBox]]&gt;0</f>
        <v/>
      </c>
      <c r="CD2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0" hidden="1" s="6">
      <c r="A210" t="n">
        <v>230</v>
      </c>
      <c r="B210" t="inlineStr">
        <is>
          <t>The Brothers' War Commander BRC</t>
        </is>
      </c>
      <c r="C210" t="n">
        <v>209</v>
      </c>
      <c r="D210" s="3" t="n">
        <v>44883</v>
      </c>
      <c r="E210" t="inlineStr">
        <is>
          <t>Standard Expansion</t>
        </is>
      </c>
      <c r="F210" t="inlineStr">
        <is>
          <t>en es fr de it pt ja ko ru 汉语 漢語</t>
        </is>
      </c>
      <c r="G210" t="n">
        <v>406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1">
        <f>tbl_MTG_Set[[#This Row],[Play Booster Sell Price CardMarket]]*tbl_MTG_Set[[#This Row],[Play Booster Expected Market Value MTG Stocks]]/tbl_MTG_Set[[#This Row],[Play Booster Sealed Market Value MTG Stocks]]</f>
        <v/>
      </c>
      <c r="BG2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0" s="11">
        <f>tbl_MTG_Set[[#This Row],[Play Singles CardMarket Profit MTG Stocks]]/tbl_MTG_Set[[#This Row],[Play Booster Cost]]</f>
        <v/>
      </c>
      <c r="BI210" s="11">
        <f>tbl_MTG_Set[[#This Row],[Play Singles CardMarket Profit MTG Stocks]]&gt;0</f>
        <v/>
      </c>
      <c r="BM210" s="10">
        <f>tbl_MTG_Set[[#This Row],[Play Booster Sell Price CardMarket]]*tbl_MTG_Set[[#This Row],[Play Booster Expected Market Value BotBox]]/tbl_MTG_Set[[#This Row],[Play Booster Sealed Market Value BotBox]]</f>
        <v/>
      </c>
      <c r="BN2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0" s="10">
        <f>tbl_MTG_Set[[#This Row],[Play Singles CardMarket Profit BotBox]]/tbl_MTG_Set[[#This Row],[Play Booster Cost]]</f>
        <v/>
      </c>
      <c r="BP210" s="10">
        <f>tbl_MTG_Set[[#This Row],[Play Singles CardMarket Profit BotBox]]&gt;0</f>
        <v/>
      </c>
      <c r="BQ210" s="10" t="n"/>
      <c r="BR210" s="10" t="n"/>
      <c r="BS210" s="10" t="n"/>
      <c r="BT2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0" s="19">
        <f>tbl_MTG_Set[[#This Row],[Collector Singles CardMarket Profit MTG Stocks]]/tbl_MTG_Set[[#This Row],[Collector Booster Cost]]</f>
        <v/>
      </c>
      <c r="BW210" s="10">
        <f>tbl_MTG_Set[[#This Row],[Collector Singles CardMarket Profit MTG Stocks]]&gt;0</f>
        <v/>
      </c>
      <c r="BX210" s="10" t="n"/>
      <c r="BY210" s="10" t="n"/>
      <c r="BZ210" s="10">
        <f>tbl_MTG_Set[[#This Row],[Collector Booster Sell Price CardMarket]]*tbl_MTG_Set[[#This Row],[Collector Booster Expected Market Value BotBox]]/tbl_MTG_Set[[#This Row],[Collector Booster Sealed Market Value BotBox]]</f>
        <v/>
      </c>
      <c r="CA2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0" s="10">
        <f>tbl_MTG_Set[[#This Row],[Collector Singles CardMarket Profit BotBox]]/tbl_MTG_Set[[#This Row],[Collector Booster Cost]]</f>
        <v/>
      </c>
      <c r="CC210" s="10">
        <f>tbl_MTG_Set[[#This Row],[Collector Singles CardMarket Profit BotBox]]&gt;0</f>
        <v/>
      </c>
      <c r="CD2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1" hidden="1" s="6">
      <c r="A211" t="n">
        <v>231</v>
      </c>
      <c r="B211" t="inlineStr">
        <is>
          <t>The Brothers' War Commander Tokens TBRC</t>
        </is>
      </c>
      <c r="C211" t="n">
        <v>14</v>
      </c>
      <c r="D211" s="3" t="n">
        <v>44883</v>
      </c>
      <c r="E211" t="inlineStr">
        <is>
          <t>Standard Expansion</t>
        </is>
      </c>
      <c r="F211" t="inlineStr">
        <is>
          <t>en es fr de it pt ja ko ru 汉语 漢語</t>
        </is>
      </c>
      <c r="G211" t="n">
        <v>408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1">
        <f>tbl_MTG_Set[[#This Row],[Play Booster Sell Price CardMarket]]*tbl_MTG_Set[[#This Row],[Play Booster Expected Market Value MTG Stocks]]/tbl_MTG_Set[[#This Row],[Play Booster Sealed Market Value MTG Stocks]]</f>
        <v/>
      </c>
      <c r="BG2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1" s="11">
        <f>tbl_MTG_Set[[#This Row],[Play Singles CardMarket Profit MTG Stocks]]/tbl_MTG_Set[[#This Row],[Play Booster Cost]]</f>
        <v/>
      </c>
      <c r="BI211" s="11">
        <f>tbl_MTG_Set[[#This Row],[Play Singles CardMarket Profit MTG Stocks]]&gt;0</f>
        <v/>
      </c>
      <c r="BM211" s="10">
        <f>tbl_MTG_Set[[#This Row],[Play Booster Sell Price CardMarket]]*tbl_MTG_Set[[#This Row],[Play Booster Expected Market Value BotBox]]/tbl_MTG_Set[[#This Row],[Play Booster Sealed Market Value BotBox]]</f>
        <v/>
      </c>
      <c r="BN2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1" s="10">
        <f>tbl_MTG_Set[[#This Row],[Play Singles CardMarket Profit BotBox]]/tbl_MTG_Set[[#This Row],[Play Booster Cost]]</f>
        <v/>
      </c>
      <c r="BP211" s="10">
        <f>tbl_MTG_Set[[#This Row],[Play Singles CardMarket Profit BotBox]]&gt;0</f>
        <v/>
      </c>
      <c r="BQ211" s="10" t="n"/>
      <c r="BR211" s="10" t="n"/>
      <c r="BS211" s="10" t="n"/>
      <c r="BT2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1" s="19">
        <f>tbl_MTG_Set[[#This Row],[Collector Singles CardMarket Profit MTG Stocks]]/tbl_MTG_Set[[#This Row],[Collector Booster Cost]]</f>
        <v/>
      </c>
      <c r="BW211" s="10">
        <f>tbl_MTG_Set[[#This Row],[Collector Singles CardMarket Profit MTG Stocks]]&gt;0</f>
        <v/>
      </c>
      <c r="BX211" s="10" t="n"/>
      <c r="BY211" s="10" t="n"/>
      <c r="BZ211" s="10">
        <f>tbl_MTG_Set[[#This Row],[Collector Booster Sell Price CardMarket]]*tbl_MTG_Set[[#This Row],[Collector Booster Expected Market Value BotBox]]/tbl_MTG_Set[[#This Row],[Collector Booster Sealed Market Value BotBox]]</f>
        <v/>
      </c>
      <c r="CA2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1" s="10">
        <f>tbl_MTG_Set[[#This Row],[Collector Singles CardMarket Profit BotBox]]/tbl_MTG_Set[[#This Row],[Collector Booster Cost]]</f>
        <v/>
      </c>
      <c r="CC211" s="10">
        <f>tbl_MTG_Set[[#This Row],[Collector Singles CardMarket Profit BotBox]]&gt;0</f>
        <v/>
      </c>
      <c r="CD2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2" hidden="1" s="6">
      <c r="A212" t="n">
        <v>232</v>
      </c>
      <c r="B212" t="inlineStr">
        <is>
          <t>Transformers BOT</t>
        </is>
      </c>
      <c r="C212" t="n">
        <v>29</v>
      </c>
      <c r="D212" s="3" t="n">
        <v>44883</v>
      </c>
      <c r="F212" t="inlineStr">
        <is>
          <t>en es fr de it pt ja ko ru 汉语 漢語</t>
        </is>
      </c>
      <c r="G212" t="n">
        <v>410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1">
        <f>tbl_MTG_Set[[#This Row],[Play Booster Sell Price CardMarket]]*tbl_MTG_Set[[#This Row],[Play Booster Expected Market Value MTG Stocks]]/tbl_MTG_Set[[#This Row],[Play Booster Sealed Market Value MTG Stocks]]</f>
        <v/>
      </c>
      <c r="BG2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2" s="11">
        <f>tbl_MTG_Set[[#This Row],[Play Singles CardMarket Profit MTG Stocks]]/tbl_MTG_Set[[#This Row],[Play Booster Cost]]</f>
        <v/>
      </c>
      <c r="BI212" s="11">
        <f>tbl_MTG_Set[[#This Row],[Play Singles CardMarket Profit MTG Stocks]]&gt;0</f>
        <v/>
      </c>
      <c r="BM212" s="10">
        <f>tbl_MTG_Set[[#This Row],[Play Booster Sell Price CardMarket]]*tbl_MTG_Set[[#This Row],[Play Booster Expected Market Value BotBox]]/tbl_MTG_Set[[#This Row],[Play Booster Sealed Market Value BotBox]]</f>
        <v/>
      </c>
      <c r="BN2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2" s="10">
        <f>tbl_MTG_Set[[#This Row],[Play Singles CardMarket Profit BotBox]]/tbl_MTG_Set[[#This Row],[Play Booster Cost]]</f>
        <v/>
      </c>
      <c r="BP212" s="10">
        <f>tbl_MTG_Set[[#This Row],[Play Singles CardMarket Profit BotBox]]&gt;0</f>
        <v/>
      </c>
      <c r="BQ212" s="10" t="n"/>
      <c r="BR212" s="10" t="n"/>
      <c r="BS212" s="10" t="n"/>
      <c r="BT2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2" s="19">
        <f>tbl_MTG_Set[[#This Row],[Collector Singles CardMarket Profit MTG Stocks]]/tbl_MTG_Set[[#This Row],[Collector Booster Cost]]</f>
        <v/>
      </c>
      <c r="BW212" s="10">
        <f>tbl_MTG_Set[[#This Row],[Collector Singles CardMarket Profit MTG Stocks]]&gt;0</f>
        <v/>
      </c>
      <c r="BX212" s="10" t="n"/>
      <c r="BY212" s="10" t="n"/>
      <c r="BZ212" s="10">
        <f>tbl_MTG_Set[[#This Row],[Collector Booster Sell Price CardMarket]]*tbl_MTG_Set[[#This Row],[Collector Booster Expected Market Value BotBox]]/tbl_MTG_Set[[#This Row],[Collector Booster Sealed Market Value BotBox]]</f>
        <v/>
      </c>
      <c r="CA2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2" s="10">
        <f>tbl_MTG_Set[[#This Row],[Collector Singles CardMarket Profit BotBox]]/tbl_MTG_Set[[#This Row],[Collector Booster Cost]]</f>
        <v/>
      </c>
      <c r="CC212" s="10">
        <f>tbl_MTG_Set[[#This Row],[Collector Singles CardMarket Profit BotBox]]&gt;0</f>
        <v/>
      </c>
      <c r="CD2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3" hidden="1" s="6">
      <c r="A213" t="n">
        <v>233</v>
      </c>
      <c r="B213" t="inlineStr">
        <is>
          <t>Transformers Tokens TBOT</t>
        </is>
      </c>
      <c r="C213" t="n">
        <v>2</v>
      </c>
      <c r="D213" s="3" t="n">
        <v>44883</v>
      </c>
      <c r="F213" t="inlineStr">
        <is>
          <t>en es fr de it pt ja ko ru 汉语 漢語</t>
        </is>
      </c>
      <c r="G213" t="n">
        <v>412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1">
        <f>tbl_MTG_Set[[#This Row],[Play Booster Sell Price CardMarket]]*tbl_MTG_Set[[#This Row],[Play Booster Expected Market Value MTG Stocks]]/tbl_MTG_Set[[#This Row],[Play Booster Sealed Market Value MTG Stocks]]</f>
        <v/>
      </c>
      <c r="BG2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3" s="11">
        <f>tbl_MTG_Set[[#This Row],[Play Singles CardMarket Profit MTG Stocks]]/tbl_MTG_Set[[#This Row],[Play Booster Cost]]</f>
        <v/>
      </c>
      <c r="BI213" s="11">
        <f>tbl_MTG_Set[[#This Row],[Play Singles CardMarket Profit MTG Stocks]]&gt;0</f>
        <v/>
      </c>
      <c r="BM213" s="10">
        <f>tbl_MTG_Set[[#This Row],[Play Booster Sell Price CardMarket]]*tbl_MTG_Set[[#This Row],[Play Booster Expected Market Value BotBox]]/tbl_MTG_Set[[#This Row],[Play Booster Sealed Market Value BotBox]]</f>
        <v/>
      </c>
      <c r="BN2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3" s="10">
        <f>tbl_MTG_Set[[#This Row],[Play Singles CardMarket Profit BotBox]]/tbl_MTG_Set[[#This Row],[Play Booster Cost]]</f>
        <v/>
      </c>
      <c r="BP213" s="10">
        <f>tbl_MTG_Set[[#This Row],[Play Singles CardMarket Profit BotBox]]&gt;0</f>
        <v/>
      </c>
      <c r="BQ213" s="10" t="n"/>
      <c r="BR213" s="10" t="n"/>
      <c r="BS213" s="10" t="n"/>
      <c r="BT2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3" s="19">
        <f>tbl_MTG_Set[[#This Row],[Collector Singles CardMarket Profit MTG Stocks]]/tbl_MTG_Set[[#This Row],[Collector Booster Cost]]</f>
        <v/>
      </c>
      <c r="BW213" s="10">
        <f>tbl_MTG_Set[[#This Row],[Collector Singles CardMarket Profit MTG Stocks]]&gt;0</f>
        <v/>
      </c>
      <c r="BX213" s="10" t="n"/>
      <c r="BY213" s="10" t="n"/>
      <c r="BZ213" s="10">
        <f>tbl_MTG_Set[[#This Row],[Collector Booster Sell Price CardMarket]]*tbl_MTG_Set[[#This Row],[Collector Booster Expected Market Value BotBox]]/tbl_MTG_Set[[#This Row],[Collector Booster Sealed Market Value BotBox]]</f>
        <v/>
      </c>
      <c r="CA2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3" s="10">
        <f>tbl_MTG_Set[[#This Row],[Collector Singles CardMarket Profit BotBox]]/tbl_MTG_Set[[#This Row],[Collector Booster Cost]]</f>
        <v/>
      </c>
      <c r="CC213" s="10">
        <f>tbl_MTG_Set[[#This Row],[Collector Singles CardMarket Profit BotBox]]&gt;0</f>
        <v/>
      </c>
      <c r="CD2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4" hidden="1" s="6">
      <c r="A214" t="n">
        <v>234</v>
      </c>
      <c r="B214" t="inlineStr">
        <is>
          <t>The Brothers' War Southeast Asia Tokens PTBRO</t>
        </is>
      </c>
      <c r="C214" t="n">
        <v>3</v>
      </c>
      <c r="D214" s="3" t="n">
        <v>44883</v>
      </c>
      <c r="E214" t="inlineStr">
        <is>
          <t>Standard Expansion</t>
        </is>
      </c>
      <c r="F214" t="inlineStr">
        <is>
          <t>en es fr de it pt ja ko ru 汉语 漢語</t>
        </is>
      </c>
      <c r="G214" t="n">
        <v>414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1">
        <f>tbl_MTG_Set[[#This Row],[Play Booster Sell Price CardMarket]]*tbl_MTG_Set[[#This Row],[Play Booster Expected Market Value MTG Stocks]]/tbl_MTG_Set[[#This Row],[Play Booster Sealed Market Value MTG Stocks]]</f>
        <v/>
      </c>
      <c r="BG2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4" s="11">
        <f>tbl_MTG_Set[[#This Row],[Play Singles CardMarket Profit MTG Stocks]]/tbl_MTG_Set[[#This Row],[Play Booster Cost]]</f>
        <v/>
      </c>
      <c r="BI214" s="11">
        <f>tbl_MTG_Set[[#This Row],[Play Singles CardMarket Profit MTG Stocks]]&gt;0</f>
        <v/>
      </c>
      <c r="BM214" s="10">
        <f>tbl_MTG_Set[[#This Row],[Play Booster Sell Price CardMarket]]*tbl_MTG_Set[[#This Row],[Play Booster Expected Market Value BotBox]]/tbl_MTG_Set[[#This Row],[Play Booster Sealed Market Value BotBox]]</f>
        <v/>
      </c>
      <c r="BN2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4" s="10">
        <f>tbl_MTG_Set[[#This Row],[Play Singles CardMarket Profit BotBox]]/tbl_MTG_Set[[#This Row],[Play Booster Cost]]</f>
        <v/>
      </c>
      <c r="BP214" s="10">
        <f>tbl_MTG_Set[[#This Row],[Play Singles CardMarket Profit BotBox]]&gt;0</f>
        <v/>
      </c>
      <c r="BQ214" s="10" t="n"/>
      <c r="BR214" s="10" t="n"/>
      <c r="BS214" s="10" t="n"/>
      <c r="BT2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4" s="19">
        <f>tbl_MTG_Set[[#This Row],[Collector Singles CardMarket Profit MTG Stocks]]/tbl_MTG_Set[[#This Row],[Collector Booster Cost]]</f>
        <v/>
      </c>
      <c r="BW214" s="10">
        <f>tbl_MTG_Set[[#This Row],[Collector Singles CardMarket Profit MTG Stocks]]&gt;0</f>
        <v/>
      </c>
      <c r="BX214" s="10" t="n"/>
      <c r="BY214" s="10" t="n"/>
      <c r="BZ214" s="10">
        <f>tbl_MTG_Set[[#This Row],[Collector Booster Sell Price CardMarket]]*tbl_MTG_Set[[#This Row],[Collector Booster Expected Market Value BotBox]]/tbl_MTG_Set[[#This Row],[Collector Booster Sealed Market Value BotBox]]</f>
        <v/>
      </c>
      <c r="CA2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4" s="10">
        <f>tbl_MTG_Set[[#This Row],[Collector Singles CardMarket Profit BotBox]]/tbl_MTG_Set[[#This Row],[Collector Booster Cost]]</f>
        <v/>
      </c>
      <c r="CC214" s="10">
        <f>tbl_MTG_Set[[#This Row],[Collector Singles CardMarket Profit BotBox]]&gt;0</f>
        <v/>
      </c>
      <c r="CD2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5" hidden="1" s="6">
      <c r="A215" t="n">
        <v>235</v>
      </c>
      <c r="B215" t="inlineStr">
        <is>
          <t>The Brothers' War Substitute Cards SBRO</t>
        </is>
      </c>
      <c r="C215" t="n">
        <v>1</v>
      </c>
      <c r="D215" s="3" t="n">
        <v>44883</v>
      </c>
      <c r="E215" t="inlineStr">
        <is>
          <t>Standard Expansion</t>
        </is>
      </c>
      <c r="F215" t="inlineStr">
        <is>
          <t>en es fr de it pt ja ko ru 汉语 漢語</t>
        </is>
      </c>
      <c r="G215" t="n">
        <v>416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1">
        <f>tbl_MTG_Set[[#This Row],[Play Booster Sell Price CardMarket]]*tbl_MTG_Set[[#This Row],[Play Booster Expected Market Value MTG Stocks]]/tbl_MTG_Set[[#This Row],[Play Booster Sealed Market Value MTG Stocks]]</f>
        <v/>
      </c>
      <c r="BG2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5" s="11">
        <f>tbl_MTG_Set[[#This Row],[Play Singles CardMarket Profit MTG Stocks]]/tbl_MTG_Set[[#This Row],[Play Booster Cost]]</f>
        <v/>
      </c>
      <c r="BI215" s="11">
        <f>tbl_MTG_Set[[#This Row],[Play Singles CardMarket Profit MTG Stocks]]&gt;0</f>
        <v/>
      </c>
      <c r="BM215" s="10">
        <f>tbl_MTG_Set[[#This Row],[Play Booster Sell Price CardMarket]]*tbl_MTG_Set[[#This Row],[Play Booster Expected Market Value BotBox]]/tbl_MTG_Set[[#This Row],[Play Booster Sealed Market Value BotBox]]</f>
        <v/>
      </c>
      <c r="BN2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5" s="10">
        <f>tbl_MTG_Set[[#This Row],[Play Singles CardMarket Profit BotBox]]/tbl_MTG_Set[[#This Row],[Play Booster Cost]]</f>
        <v/>
      </c>
      <c r="BP215" s="10">
        <f>tbl_MTG_Set[[#This Row],[Play Singles CardMarket Profit BotBox]]&gt;0</f>
        <v/>
      </c>
      <c r="BQ215" s="10" t="n"/>
      <c r="BR215" s="10" t="n"/>
      <c r="BS215" s="10" t="n"/>
      <c r="BT2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5" s="19">
        <f>tbl_MTG_Set[[#This Row],[Collector Singles CardMarket Profit MTG Stocks]]/tbl_MTG_Set[[#This Row],[Collector Booster Cost]]</f>
        <v/>
      </c>
      <c r="BW215" s="10">
        <f>tbl_MTG_Set[[#This Row],[Collector Singles CardMarket Profit MTG Stocks]]&gt;0</f>
        <v/>
      </c>
      <c r="BX215" s="10" t="n"/>
      <c r="BY215" s="10" t="n"/>
      <c r="BZ215" s="10">
        <f>tbl_MTG_Set[[#This Row],[Collector Booster Sell Price CardMarket]]*tbl_MTG_Set[[#This Row],[Collector Booster Expected Market Value BotBox]]/tbl_MTG_Set[[#This Row],[Collector Booster Sealed Market Value BotBox]]</f>
        <v/>
      </c>
      <c r="CA2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5" s="10">
        <f>tbl_MTG_Set[[#This Row],[Collector Singles CardMarket Profit BotBox]]/tbl_MTG_Set[[#This Row],[Collector Booster Cost]]</f>
        <v/>
      </c>
      <c r="CC215" s="10">
        <f>tbl_MTG_Set[[#This Row],[Collector Singles CardMarket Profit BotBox]]&gt;0</f>
        <v/>
      </c>
      <c r="CD2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6" hidden="1" s="6">
      <c r="A216" t="n">
        <v>236</v>
      </c>
      <c r="B216" t="inlineStr">
        <is>
          <t>The Brothers' War Art Series ABRO</t>
        </is>
      </c>
      <c r="C216" t="n">
        <v>81</v>
      </c>
      <c r="D216" s="3" t="n">
        <v>44883</v>
      </c>
      <c r="E216" t="inlineStr">
        <is>
          <t>Standard Expansion</t>
        </is>
      </c>
      <c r="F216" t="inlineStr">
        <is>
          <t>en es fr de it pt ja ko ru 汉语 漢語</t>
        </is>
      </c>
      <c r="G216" t="n">
        <v>418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1">
        <f>tbl_MTG_Set[[#This Row],[Play Booster Sell Price CardMarket]]*tbl_MTG_Set[[#This Row],[Play Booster Expected Market Value MTG Stocks]]/tbl_MTG_Set[[#This Row],[Play Booster Sealed Market Value MTG Stocks]]</f>
        <v/>
      </c>
      <c r="BG2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6" s="11">
        <f>tbl_MTG_Set[[#This Row],[Play Singles CardMarket Profit MTG Stocks]]/tbl_MTG_Set[[#This Row],[Play Booster Cost]]</f>
        <v/>
      </c>
      <c r="BI216" s="11">
        <f>tbl_MTG_Set[[#This Row],[Play Singles CardMarket Profit MTG Stocks]]&gt;0</f>
        <v/>
      </c>
      <c r="BM216" s="10">
        <f>tbl_MTG_Set[[#This Row],[Play Booster Sell Price CardMarket]]*tbl_MTG_Set[[#This Row],[Play Booster Expected Market Value BotBox]]/tbl_MTG_Set[[#This Row],[Play Booster Sealed Market Value BotBox]]</f>
        <v/>
      </c>
      <c r="BN2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6" s="10">
        <f>tbl_MTG_Set[[#This Row],[Play Singles CardMarket Profit BotBox]]/tbl_MTG_Set[[#This Row],[Play Booster Cost]]</f>
        <v/>
      </c>
      <c r="BP216" s="10">
        <f>tbl_MTG_Set[[#This Row],[Play Singles CardMarket Profit BotBox]]&gt;0</f>
        <v/>
      </c>
      <c r="BQ216" s="10" t="n"/>
      <c r="BR216" s="10" t="n"/>
      <c r="BS216" s="10" t="n"/>
      <c r="BT2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6" s="19">
        <f>tbl_MTG_Set[[#This Row],[Collector Singles CardMarket Profit MTG Stocks]]/tbl_MTG_Set[[#This Row],[Collector Booster Cost]]</f>
        <v/>
      </c>
      <c r="BW216" s="10">
        <f>tbl_MTG_Set[[#This Row],[Collector Singles CardMarket Profit MTG Stocks]]&gt;0</f>
        <v/>
      </c>
      <c r="BX216" s="10" t="n"/>
      <c r="BY216" s="10" t="n"/>
      <c r="BZ216" s="10">
        <f>tbl_MTG_Set[[#This Row],[Collector Booster Sell Price CardMarket]]*tbl_MTG_Set[[#This Row],[Collector Booster Expected Market Value BotBox]]/tbl_MTG_Set[[#This Row],[Collector Booster Sealed Market Value BotBox]]</f>
        <v/>
      </c>
      <c r="CA2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6" s="10">
        <f>tbl_MTG_Set[[#This Row],[Collector Singles CardMarket Profit BotBox]]/tbl_MTG_Set[[#This Row],[Collector Booster Cost]]</f>
        <v/>
      </c>
      <c r="CC216" s="10">
        <f>tbl_MTG_Set[[#This Row],[Collector Singles CardMarket Profit BotBox]]&gt;0</f>
        <v/>
      </c>
      <c r="CD2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7" hidden="1" s="6">
      <c r="A217" t="n">
        <v>237</v>
      </c>
      <c r="B217" t="inlineStr">
        <is>
          <t>The Brothers' War Minigames MBRO</t>
        </is>
      </c>
      <c r="C217" t="n">
        <v>3</v>
      </c>
      <c r="D217" s="3" t="n">
        <v>44883</v>
      </c>
      <c r="E217" t="inlineStr">
        <is>
          <t>Standard Expansion</t>
        </is>
      </c>
      <c r="F217" t="inlineStr">
        <is>
          <t>en es fr de it pt ja ko ru 汉语 漢語</t>
        </is>
      </c>
      <c r="G217" t="n">
        <v>420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1">
        <f>tbl_MTG_Set[[#This Row],[Play Booster Sell Price CardMarket]]*tbl_MTG_Set[[#This Row],[Play Booster Expected Market Value MTG Stocks]]/tbl_MTG_Set[[#This Row],[Play Booster Sealed Market Value MTG Stocks]]</f>
        <v/>
      </c>
      <c r="BG2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7" s="11">
        <f>tbl_MTG_Set[[#This Row],[Play Singles CardMarket Profit MTG Stocks]]/tbl_MTG_Set[[#This Row],[Play Booster Cost]]</f>
        <v/>
      </c>
      <c r="BI217" s="11">
        <f>tbl_MTG_Set[[#This Row],[Play Singles CardMarket Profit MTG Stocks]]&gt;0</f>
        <v/>
      </c>
      <c r="BM217" s="10">
        <f>tbl_MTG_Set[[#This Row],[Play Booster Sell Price CardMarket]]*tbl_MTG_Set[[#This Row],[Play Booster Expected Market Value BotBox]]/tbl_MTG_Set[[#This Row],[Play Booster Sealed Market Value BotBox]]</f>
        <v/>
      </c>
      <c r="BN2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7" s="10">
        <f>tbl_MTG_Set[[#This Row],[Play Singles CardMarket Profit BotBox]]/tbl_MTG_Set[[#This Row],[Play Booster Cost]]</f>
        <v/>
      </c>
      <c r="BP217" s="10">
        <f>tbl_MTG_Set[[#This Row],[Play Singles CardMarket Profit BotBox]]&gt;0</f>
        <v/>
      </c>
      <c r="BQ217" s="10" t="n"/>
      <c r="BR217" s="10" t="n"/>
      <c r="BS217" s="10" t="n"/>
      <c r="BT2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7" s="19">
        <f>tbl_MTG_Set[[#This Row],[Collector Singles CardMarket Profit MTG Stocks]]/tbl_MTG_Set[[#This Row],[Collector Booster Cost]]</f>
        <v/>
      </c>
      <c r="BW217" s="10">
        <f>tbl_MTG_Set[[#This Row],[Collector Singles CardMarket Profit MTG Stocks]]&gt;0</f>
        <v/>
      </c>
      <c r="BX217" s="10" t="n"/>
      <c r="BY217" s="10" t="n"/>
      <c r="BZ217" s="10">
        <f>tbl_MTG_Set[[#This Row],[Collector Booster Sell Price CardMarket]]*tbl_MTG_Set[[#This Row],[Collector Booster Expected Market Value BotBox]]/tbl_MTG_Set[[#This Row],[Collector Booster Sealed Market Value BotBox]]</f>
        <v/>
      </c>
      <c r="CA2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7" s="10">
        <f>tbl_MTG_Set[[#This Row],[Collector Singles CardMarket Profit BotBox]]/tbl_MTG_Set[[#This Row],[Collector Booster Cost]]</f>
        <v/>
      </c>
      <c r="CC217" s="10">
        <f>tbl_MTG_Set[[#This Row],[Collector Singles CardMarket Profit BotBox]]&gt;0</f>
        <v/>
      </c>
      <c r="CD2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8" hidden="1" s="6">
      <c r="A218" t="n">
        <v>238</v>
      </c>
      <c r="B218" t="inlineStr">
        <is>
          <t>The Brothers' War Jumpstart Front Cards FBRO</t>
        </is>
      </c>
      <c r="C218" t="n">
        <v>5</v>
      </c>
      <c r="D218" s="3" t="n">
        <v>44883</v>
      </c>
      <c r="E218" t="inlineStr">
        <is>
          <t>Standard Expansion</t>
        </is>
      </c>
      <c r="F218" t="inlineStr">
        <is>
          <t>en es fr de it pt ja ko ru 汉语 漢語</t>
        </is>
      </c>
      <c r="G218" t="n">
        <v>422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1">
        <f>tbl_MTG_Set[[#This Row],[Play Booster Sell Price CardMarket]]*tbl_MTG_Set[[#This Row],[Play Booster Expected Market Value MTG Stocks]]/tbl_MTG_Set[[#This Row],[Play Booster Sealed Market Value MTG Stocks]]</f>
        <v/>
      </c>
      <c r="BG2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8" s="11">
        <f>tbl_MTG_Set[[#This Row],[Play Singles CardMarket Profit MTG Stocks]]/tbl_MTG_Set[[#This Row],[Play Booster Cost]]</f>
        <v/>
      </c>
      <c r="BI218" s="11">
        <f>tbl_MTG_Set[[#This Row],[Play Singles CardMarket Profit MTG Stocks]]&gt;0</f>
        <v/>
      </c>
      <c r="BM218" s="10">
        <f>tbl_MTG_Set[[#This Row],[Play Booster Sell Price CardMarket]]*tbl_MTG_Set[[#This Row],[Play Booster Expected Market Value BotBox]]/tbl_MTG_Set[[#This Row],[Play Booster Sealed Market Value BotBox]]</f>
        <v/>
      </c>
      <c r="BN2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8" s="10">
        <f>tbl_MTG_Set[[#This Row],[Play Singles CardMarket Profit BotBox]]/tbl_MTG_Set[[#This Row],[Play Booster Cost]]</f>
        <v/>
      </c>
      <c r="BP218" s="10">
        <f>tbl_MTG_Set[[#This Row],[Play Singles CardMarket Profit BotBox]]&gt;0</f>
        <v/>
      </c>
      <c r="BQ218" s="10" t="n"/>
      <c r="BR218" s="10" t="n"/>
      <c r="BS218" s="10" t="n"/>
      <c r="BT2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8" s="19">
        <f>tbl_MTG_Set[[#This Row],[Collector Singles CardMarket Profit MTG Stocks]]/tbl_MTG_Set[[#This Row],[Collector Booster Cost]]</f>
        <v/>
      </c>
      <c r="BW218" s="10">
        <f>tbl_MTG_Set[[#This Row],[Collector Singles CardMarket Profit MTG Stocks]]&gt;0</f>
        <v/>
      </c>
      <c r="BX218" s="10" t="n"/>
      <c r="BY218" s="10" t="n"/>
      <c r="BZ218" s="10">
        <f>tbl_MTG_Set[[#This Row],[Collector Booster Sell Price CardMarket]]*tbl_MTG_Set[[#This Row],[Collector Booster Expected Market Value BotBox]]/tbl_MTG_Set[[#This Row],[Collector Booster Sealed Market Value BotBox]]</f>
        <v/>
      </c>
      <c r="CA2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8" s="10">
        <f>tbl_MTG_Set[[#This Row],[Collector Singles CardMarket Profit BotBox]]/tbl_MTG_Set[[#This Row],[Collector Booster Cost]]</f>
        <v/>
      </c>
      <c r="CC218" s="10">
        <f>tbl_MTG_Set[[#This Row],[Collector Singles CardMarket Profit BotBox]]&gt;0</f>
        <v/>
      </c>
      <c r="CD2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9" hidden="1" s="6">
      <c r="A219" t="n">
        <v>239</v>
      </c>
      <c r="B219" t="inlineStr">
        <is>
          <t>Game Night: Free-for-All GN3</t>
        </is>
      </c>
      <c r="C219" t="n">
        <v>135</v>
      </c>
      <c r="D219" s="3" t="n">
        <v>44848</v>
      </c>
      <c r="F219" t="inlineStr">
        <is>
          <t>en es fr de it pt ja ko ru 汉语 漢語</t>
        </is>
      </c>
      <c r="G219" t="n">
        <v>424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1">
        <f>tbl_MTG_Set[[#This Row],[Play Booster Sell Price CardMarket]]*tbl_MTG_Set[[#This Row],[Play Booster Expected Market Value MTG Stocks]]/tbl_MTG_Set[[#This Row],[Play Booster Sealed Market Value MTG Stocks]]</f>
        <v/>
      </c>
      <c r="BG2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9" s="11">
        <f>tbl_MTG_Set[[#This Row],[Play Singles CardMarket Profit MTG Stocks]]/tbl_MTG_Set[[#This Row],[Play Booster Cost]]</f>
        <v/>
      </c>
      <c r="BI219" s="11">
        <f>tbl_MTG_Set[[#This Row],[Play Singles CardMarket Profit MTG Stocks]]&gt;0</f>
        <v/>
      </c>
      <c r="BM219" s="10">
        <f>tbl_MTG_Set[[#This Row],[Play Booster Sell Price CardMarket]]*tbl_MTG_Set[[#This Row],[Play Booster Expected Market Value BotBox]]/tbl_MTG_Set[[#This Row],[Play Booster Sealed Market Value BotBox]]</f>
        <v/>
      </c>
      <c r="BN2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9" s="10">
        <f>tbl_MTG_Set[[#This Row],[Play Singles CardMarket Profit BotBox]]/tbl_MTG_Set[[#This Row],[Play Booster Cost]]</f>
        <v/>
      </c>
      <c r="BP219" s="10">
        <f>tbl_MTG_Set[[#This Row],[Play Singles CardMarket Profit BotBox]]&gt;0</f>
        <v/>
      </c>
      <c r="BQ219" s="10" t="n"/>
      <c r="BR219" s="10" t="n"/>
      <c r="BS219" s="10" t="n"/>
      <c r="BT2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9" s="19">
        <f>tbl_MTG_Set[[#This Row],[Collector Singles CardMarket Profit MTG Stocks]]/tbl_MTG_Set[[#This Row],[Collector Booster Cost]]</f>
        <v/>
      </c>
      <c r="BW219" s="10">
        <f>tbl_MTG_Set[[#This Row],[Collector Singles CardMarket Profit MTG Stocks]]&gt;0</f>
        <v/>
      </c>
      <c r="BX219" s="10" t="n"/>
      <c r="BY219" s="10" t="n"/>
      <c r="BZ219" s="10">
        <f>tbl_MTG_Set[[#This Row],[Collector Booster Sell Price CardMarket]]*tbl_MTG_Set[[#This Row],[Collector Booster Expected Market Value BotBox]]/tbl_MTG_Set[[#This Row],[Collector Booster Sealed Market Value BotBox]]</f>
        <v/>
      </c>
      <c r="CA2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9" s="10">
        <f>tbl_MTG_Set[[#This Row],[Collector Singles CardMarket Profit BotBox]]/tbl_MTG_Set[[#This Row],[Collector Booster Cost]]</f>
        <v/>
      </c>
      <c r="CC219" s="10">
        <f>tbl_MTG_Set[[#This Row],[Collector Singles CardMarket Profit BotBox]]&gt;0</f>
        <v/>
      </c>
      <c r="CD2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0" hidden="1" s="6">
      <c r="A220" t="n">
        <v>240</v>
      </c>
      <c r="B220" t="inlineStr">
        <is>
          <t>Game Night: Free-for-All Tokens TGN3</t>
        </is>
      </c>
      <c r="C220" t="n">
        <v>10</v>
      </c>
      <c r="D220" s="3" t="n">
        <v>44848</v>
      </c>
      <c r="F220" t="inlineStr">
        <is>
          <t>en es fr de it pt ja ko ru 汉语 漢語</t>
        </is>
      </c>
      <c r="G220" t="n">
        <v>426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1">
        <f>tbl_MTG_Set[[#This Row],[Play Booster Sell Price CardMarket]]*tbl_MTG_Set[[#This Row],[Play Booster Expected Market Value MTG Stocks]]/tbl_MTG_Set[[#This Row],[Play Booster Sealed Market Value MTG Stocks]]</f>
        <v/>
      </c>
      <c r="BG2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0" s="11">
        <f>tbl_MTG_Set[[#This Row],[Play Singles CardMarket Profit MTG Stocks]]/tbl_MTG_Set[[#This Row],[Play Booster Cost]]</f>
        <v/>
      </c>
      <c r="BI220" s="11">
        <f>tbl_MTG_Set[[#This Row],[Play Singles CardMarket Profit MTG Stocks]]&gt;0</f>
        <v/>
      </c>
      <c r="BM220" s="10">
        <f>tbl_MTG_Set[[#This Row],[Play Booster Sell Price CardMarket]]*tbl_MTG_Set[[#This Row],[Play Booster Expected Market Value BotBox]]/tbl_MTG_Set[[#This Row],[Play Booster Sealed Market Value BotBox]]</f>
        <v/>
      </c>
      <c r="BN2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0" s="10">
        <f>tbl_MTG_Set[[#This Row],[Play Singles CardMarket Profit BotBox]]/tbl_MTG_Set[[#This Row],[Play Booster Cost]]</f>
        <v/>
      </c>
      <c r="BP220" s="10">
        <f>tbl_MTG_Set[[#This Row],[Play Singles CardMarket Profit BotBox]]&gt;0</f>
        <v/>
      </c>
      <c r="BQ220" s="10" t="n"/>
      <c r="BR220" s="10" t="n"/>
      <c r="BS220" s="10" t="n"/>
      <c r="BT2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0" s="19">
        <f>tbl_MTG_Set[[#This Row],[Collector Singles CardMarket Profit MTG Stocks]]/tbl_MTG_Set[[#This Row],[Collector Booster Cost]]</f>
        <v/>
      </c>
      <c r="BW220" s="10">
        <f>tbl_MTG_Set[[#This Row],[Collector Singles CardMarket Profit MTG Stocks]]&gt;0</f>
        <v/>
      </c>
      <c r="BX220" s="10" t="n"/>
      <c r="BY220" s="10" t="n"/>
      <c r="BZ220" s="10">
        <f>tbl_MTG_Set[[#This Row],[Collector Booster Sell Price CardMarket]]*tbl_MTG_Set[[#This Row],[Collector Booster Expected Market Value BotBox]]/tbl_MTG_Set[[#This Row],[Collector Booster Sealed Market Value BotBox]]</f>
        <v/>
      </c>
      <c r="CA2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0" s="10">
        <f>tbl_MTG_Set[[#This Row],[Collector Singles CardMarket Profit BotBox]]/tbl_MTG_Set[[#This Row],[Collector Booster Cost]]</f>
        <v/>
      </c>
      <c r="CC220" s="10">
        <f>tbl_MTG_Set[[#This Row],[Collector Singles CardMarket Profit BotBox]]&gt;0</f>
        <v/>
      </c>
      <c r="CD2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1" hidden="1" s="6">
      <c r="A221" t="n">
        <v>241</v>
      </c>
      <c r="B221" t="inlineStr">
        <is>
          <t>Unfinity UNF</t>
        </is>
      </c>
      <c r="C221" t="n">
        <v>639</v>
      </c>
      <c r="D221" s="3" t="n">
        <v>44841</v>
      </c>
      <c r="F221" t="inlineStr">
        <is>
          <t>en es fr de it pt ja ko ru 汉语 漢語</t>
        </is>
      </c>
      <c r="G221" t="n">
        <v>428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1">
        <f>tbl_MTG_Set[[#This Row],[Play Booster Sell Price CardMarket]]*tbl_MTG_Set[[#This Row],[Play Booster Expected Market Value MTG Stocks]]/tbl_MTG_Set[[#This Row],[Play Booster Sealed Market Value MTG Stocks]]</f>
        <v/>
      </c>
      <c r="BG2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1" s="11">
        <f>tbl_MTG_Set[[#This Row],[Play Singles CardMarket Profit MTG Stocks]]/tbl_MTG_Set[[#This Row],[Play Booster Cost]]</f>
        <v/>
      </c>
      <c r="BI221" s="11">
        <f>tbl_MTG_Set[[#This Row],[Play Singles CardMarket Profit MTG Stocks]]&gt;0</f>
        <v/>
      </c>
      <c r="BM221" s="10">
        <f>tbl_MTG_Set[[#This Row],[Play Booster Sell Price CardMarket]]*tbl_MTG_Set[[#This Row],[Play Booster Expected Market Value BotBox]]/tbl_MTG_Set[[#This Row],[Play Booster Sealed Market Value BotBox]]</f>
        <v/>
      </c>
      <c r="BN2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1" s="10">
        <f>tbl_MTG_Set[[#This Row],[Play Singles CardMarket Profit BotBox]]/tbl_MTG_Set[[#This Row],[Play Booster Cost]]</f>
        <v/>
      </c>
      <c r="BP221" s="10">
        <f>tbl_MTG_Set[[#This Row],[Play Singles CardMarket Profit BotBox]]&gt;0</f>
        <v/>
      </c>
      <c r="BQ221" s="10" t="n"/>
      <c r="BR221" s="10" t="n"/>
      <c r="BS221" s="10" t="n"/>
      <c r="BT2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1" s="19">
        <f>tbl_MTG_Set[[#This Row],[Collector Singles CardMarket Profit MTG Stocks]]/tbl_MTG_Set[[#This Row],[Collector Booster Cost]]</f>
        <v/>
      </c>
      <c r="BW221" s="10">
        <f>tbl_MTG_Set[[#This Row],[Collector Singles CardMarket Profit MTG Stocks]]&gt;0</f>
        <v/>
      </c>
      <c r="BX221" s="10" t="n"/>
      <c r="BY221" s="10" t="n"/>
      <c r="BZ221" s="10">
        <f>tbl_MTG_Set[[#This Row],[Collector Booster Sell Price CardMarket]]*tbl_MTG_Set[[#This Row],[Collector Booster Expected Market Value BotBox]]/tbl_MTG_Set[[#This Row],[Collector Booster Sealed Market Value BotBox]]</f>
        <v/>
      </c>
      <c r="CA2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1" s="10">
        <f>tbl_MTG_Set[[#This Row],[Collector Singles CardMarket Profit BotBox]]/tbl_MTG_Set[[#This Row],[Collector Booster Cost]]</f>
        <v/>
      </c>
      <c r="CC221" s="10">
        <f>tbl_MTG_Set[[#This Row],[Collector Singles CardMarket Profit BotBox]]&gt;0</f>
        <v/>
      </c>
      <c r="CD2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2" hidden="1" s="6">
      <c r="A222" t="n">
        <v>242</v>
      </c>
      <c r="B222" t="inlineStr">
        <is>
          <t>Unfinity Tokens TUNF</t>
        </is>
      </c>
      <c r="C222" t="n">
        <v>14</v>
      </c>
      <c r="D222" s="3" t="n">
        <v>44841</v>
      </c>
      <c r="F222" t="inlineStr">
        <is>
          <t>en es fr de it pt ja ko ru 汉语 漢語</t>
        </is>
      </c>
      <c r="G222" t="n">
        <v>430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1">
        <f>tbl_MTG_Set[[#This Row],[Play Booster Sell Price CardMarket]]*tbl_MTG_Set[[#This Row],[Play Booster Expected Market Value MTG Stocks]]/tbl_MTG_Set[[#This Row],[Play Booster Sealed Market Value MTG Stocks]]</f>
        <v/>
      </c>
      <c r="BG2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2" s="11">
        <f>tbl_MTG_Set[[#This Row],[Play Singles CardMarket Profit MTG Stocks]]/tbl_MTG_Set[[#This Row],[Play Booster Cost]]</f>
        <v/>
      </c>
      <c r="BI222" s="11">
        <f>tbl_MTG_Set[[#This Row],[Play Singles CardMarket Profit MTG Stocks]]&gt;0</f>
        <v/>
      </c>
      <c r="BM222" s="10">
        <f>tbl_MTG_Set[[#This Row],[Play Booster Sell Price CardMarket]]*tbl_MTG_Set[[#This Row],[Play Booster Expected Market Value BotBox]]/tbl_MTG_Set[[#This Row],[Play Booster Sealed Market Value BotBox]]</f>
        <v/>
      </c>
      <c r="BN2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2" s="10">
        <f>tbl_MTG_Set[[#This Row],[Play Singles CardMarket Profit BotBox]]/tbl_MTG_Set[[#This Row],[Play Booster Cost]]</f>
        <v/>
      </c>
      <c r="BP222" s="10">
        <f>tbl_MTG_Set[[#This Row],[Play Singles CardMarket Profit BotBox]]&gt;0</f>
        <v/>
      </c>
      <c r="BQ222" s="10" t="n"/>
      <c r="BR222" s="10" t="n"/>
      <c r="BS222" s="10" t="n"/>
      <c r="BT2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2" s="19">
        <f>tbl_MTG_Set[[#This Row],[Collector Singles CardMarket Profit MTG Stocks]]/tbl_MTG_Set[[#This Row],[Collector Booster Cost]]</f>
        <v/>
      </c>
      <c r="BW222" s="10">
        <f>tbl_MTG_Set[[#This Row],[Collector Singles CardMarket Profit MTG Stocks]]&gt;0</f>
        <v/>
      </c>
      <c r="BX222" s="10" t="n"/>
      <c r="BY222" s="10" t="n"/>
      <c r="BZ2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2" s="10">
        <f>tbl_MTG_Set[[#This Row],[Collector Singles CardMarket Profit BotBox]]/tbl_MTG_Set[[#This Row],[Collector Booster Cost]]</f>
        <v/>
      </c>
      <c r="CC222" s="10">
        <f>tbl_MTG_Set[[#This Row],[Collector Singles CardMarket Profit BotBox]]&gt;0</f>
        <v/>
      </c>
      <c r="CD2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3" hidden="1" s="6">
      <c r="A223" t="n">
        <v>243</v>
      </c>
      <c r="B223" t="inlineStr">
        <is>
          <t>Unfinity Sticker Sheets SUNF</t>
        </is>
      </c>
      <c r="C223" t="n">
        <v>48</v>
      </c>
      <c r="D223" s="3" t="n">
        <v>44841</v>
      </c>
      <c r="F223" t="inlineStr">
        <is>
          <t>en es fr de it pt ja ko ru 汉语 漢語</t>
        </is>
      </c>
      <c r="G223" t="n">
        <v>432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1">
        <f>tbl_MTG_Set[[#This Row],[Play Booster Sell Price CardMarket]]*tbl_MTG_Set[[#This Row],[Play Booster Expected Market Value MTG Stocks]]/tbl_MTG_Set[[#This Row],[Play Booster Sealed Market Value MTG Stocks]]</f>
        <v/>
      </c>
      <c r="BG2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3" s="11">
        <f>tbl_MTG_Set[[#This Row],[Play Singles CardMarket Profit MTG Stocks]]/tbl_MTG_Set[[#This Row],[Play Booster Cost]]</f>
        <v/>
      </c>
      <c r="BI223" s="11">
        <f>tbl_MTG_Set[[#This Row],[Play Singles CardMarket Profit MTG Stocks]]&gt;0</f>
        <v/>
      </c>
      <c r="BM223" s="10">
        <f>tbl_MTG_Set[[#This Row],[Play Booster Sell Price CardMarket]]*tbl_MTG_Set[[#This Row],[Play Booster Expected Market Value BotBox]]/tbl_MTG_Set[[#This Row],[Play Booster Sealed Market Value BotBox]]</f>
        <v/>
      </c>
      <c r="BN2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3" s="10">
        <f>tbl_MTG_Set[[#This Row],[Play Singles CardMarket Profit BotBox]]/tbl_MTG_Set[[#This Row],[Play Booster Cost]]</f>
        <v/>
      </c>
      <c r="BP223" s="10">
        <f>tbl_MTG_Set[[#This Row],[Play Singles CardMarket Profit BotBox]]&gt;0</f>
        <v/>
      </c>
      <c r="BQ223" s="10" t="n"/>
      <c r="BR223" s="10" t="n"/>
      <c r="BS223" s="10" t="n"/>
      <c r="BT2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3" s="19">
        <f>tbl_MTG_Set[[#This Row],[Collector Singles CardMarket Profit MTG Stocks]]/tbl_MTG_Set[[#This Row],[Collector Booster Cost]]</f>
        <v/>
      </c>
      <c r="BW223" s="10">
        <f>tbl_MTG_Set[[#This Row],[Collector Singles CardMarket Profit MTG Stocks]]&gt;0</f>
        <v/>
      </c>
      <c r="BX223" s="10" t="n"/>
      <c r="BY223" s="10" t="n"/>
      <c r="BZ223" s="10">
        <f>tbl_MTG_Set[[#This Row],[Collector Booster Sell Price CardMarket]]*tbl_MTG_Set[[#This Row],[Collector Booster Expected Market Value BotBox]]/tbl_MTG_Set[[#This Row],[Collector Booster Sealed Market Value BotBox]]</f>
        <v/>
      </c>
      <c r="CA2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3" s="10">
        <f>tbl_MTG_Set[[#This Row],[Collector Singles CardMarket Profit BotBox]]/tbl_MTG_Set[[#This Row],[Collector Booster Cost]]</f>
        <v/>
      </c>
      <c r="CC223" s="10">
        <f>tbl_MTG_Set[[#This Row],[Collector Singles CardMarket Profit BotBox]]&gt;0</f>
        <v/>
      </c>
      <c r="CD2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4" hidden="1" s="6">
      <c r="A224" t="n">
        <v>244</v>
      </c>
      <c r="B224" t="inlineStr">
        <is>
          <t>Warhammer 40,000 Commander 40K</t>
        </is>
      </c>
      <c r="C224" t="n">
        <v>617</v>
      </c>
      <c r="D224" s="3" t="n">
        <v>44841</v>
      </c>
      <c r="E224" t="inlineStr">
        <is>
          <t>Universes Beyond</t>
        </is>
      </c>
      <c r="F224" t="inlineStr">
        <is>
          <t>en es fr de it pt ja ko ru 汉语 漢語</t>
        </is>
      </c>
      <c r="G224" t="n">
        <v>434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1">
        <f>tbl_MTG_Set[[#This Row],[Play Booster Sell Price CardMarket]]*tbl_MTG_Set[[#This Row],[Play Booster Expected Market Value MTG Stocks]]/tbl_MTG_Set[[#This Row],[Play Booster Sealed Market Value MTG Stocks]]</f>
        <v/>
      </c>
      <c r="BG2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4" s="11">
        <f>tbl_MTG_Set[[#This Row],[Play Singles CardMarket Profit MTG Stocks]]/tbl_MTG_Set[[#This Row],[Play Booster Cost]]</f>
        <v/>
      </c>
      <c r="BI224" s="11">
        <f>tbl_MTG_Set[[#This Row],[Play Singles CardMarket Profit MTG Stocks]]&gt;0</f>
        <v/>
      </c>
      <c r="BM224" s="10">
        <f>tbl_MTG_Set[[#This Row],[Play Booster Sell Price CardMarket]]*tbl_MTG_Set[[#This Row],[Play Booster Expected Market Value BotBox]]/tbl_MTG_Set[[#This Row],[Play Booster Sealed Market Value BotBox]]</f>
        <v/>
      </c>
      <c r="BN2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4" s="10">
        <f>tbl_MTG_Set[[#This Row],[Play Singles CardMarket Profit BotBox]]/tbl_MTG_Set[[#This Row],[Play Booster Cost]]</f>
        <v/>
      </c>
      <c r="BP224" s="10">
        <f>tbl_MTG_Set[[#This Row],[Play Singles CardMarket Profit BotBox]]&gt;0</f>
        <v/>
      </c>
      <c r="BQ224" s="10" t="n"/>
      <c r="BR224" s="10" t="n"/>
      <c r="BS224" s="10" t="n"/>
      <c r="BT2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4" s="19">
        <f>tbl_MTG_Set[[#This Row],[Collector Singles CardMarket Profit MTG Stocks]]/tbl_MTG_Set[[#This Row],[Collector Booster Cost]]</f>
        <v/>
      </c>
      <c r="BW224" s="10">
        <f>tbl_MTG_Set[[#This Row],[Collector Singles CardMarket Profit MTG Stocks]]&gt;0</f>
        <v/>
      </c>
      <c r="BX224" s="10" t="n"/>
      <c r="BY224" s="10" t="n"/>
      <c r="BZ224" s="10">
        <f>tbl_MTG_Set[[#This Row],[Collector Booster Sell Price CardMarket]]*tbl_MTG_Set[[#This Row],[Collector Booster Expected Market Value BotBox]]/tbl_MTG_Set[[#This Row],[Collector Booster Sealed Market Value BotBox]]</f>
        <v/>
      </c>
      <c r="CA2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4" s="10">
        <f>tbl_MTG_Set[[#This Row],[Collector Singles CardMarket Profit BotBox]]/tbl_MTG_Set[[#This Row],[Collector Booster Cost]]</f>
        <v/>
      </c>
      <c r="CC224" s="10">
        <f>tbl_MTG_Set[[#This Row],[Collector Singles CardMarket Profit BotBox]]&gt;0</f>
        <v/>
      </c>
      <c r="CD2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5" hidden="1" s="6">
      <c r="A225" t="n">
        <v>245</v>
      </c>
      <c r="B225" t="inlineStr">
        <is>
          <t>Warhammer 40,000 Tokens T40K</t>
        </is>
      </c>
      <c r="C225" t="n">
        <v>31</v>
      </c>
      <c r="D225" s="3" t="n">
        <v>44841</v>
      </c>
      <c r="E225" t="inlineStr">
        <is>
          <t>Universes Beyond</t>
        </is>
      </c>
      <c r="F225" t="inlineStr">
        <is>
          <t>en es fr de it pt ja ko ru 汉语 漢語</t>
        </is>
      </c>
      <c r="G225" t="n">
        <v>436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1">
        <f>tbl_MTG_Set[[#This Row],[Play Booster Sell Price CardMarket]]*tbl_MTG_Set[[#This Row],[Play Booster Expected Market Value MTG Stocks]]/tbl_MTG_Set[[#This Row],[Play Booster Sealed Market Value MTG Stocks]]</f>
        <v/>
      </c>
      <c r="BG2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5" s="11">
        <f>tbl_MTG_Set[[#This Row],[Play Singles CardMarket Profit MTG Stocks]]/tbl_MTG_Set[[#This Row],[Play Booster Cost]]</f>
        <v/>
      </c>
      <c r="BI225" s="11">
        <f>tbl_MTG_Set[[#This Row],[Play Singles CardMarket Profit MTG Stocks]]&gt;0</f>
        <v/>
      </c>
      <c r="BM225" s="10">
        <f>tbl_MTG_Set[[#This Row],[Play Booster Sell Price CardMarket]]*tbl_MTG_Set[[#This Row],[Play Booster Expected Market Value BotBox]]/tbl_MTG_Set[[#This Row],[Play Booster Sealed Market Value BotBox]]</f>
        <v/>
      </c>
      <c r="BN2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5" s="10">
        <f>tbl_MTG_Set[[#This Row],[Play Singles CardMarket Profit BotBox]]/tbl_MTG_Set[[#This Row],[Play Booster Cost]]</f>
        <v/>
      </c>
      <c r="BP225" s="10">
        <f>tbl_MTG_Set[[#This Row],[Play Singles CardMarket Profit BotBox]]&gt;0</f>
        <v/>
      </c>
      <c r="BQ225" s="10" t="n"/>
      <c r="BR225" s="10" t="n"/>
      <c r="BS225" s="10" t="n"/>
      <c r="BT2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5" s="19">
        <f>tbl_MTG_Set[[#This Row],[Collector Singles CardMarket Profit MTG Stocks]]/tbl_MTG_Set[[#This Row],[Collector Booster Cost]]</f>
        <v/>
      </c>
      <c r="BW225" s="10">
        <f>tbl_MTG_Set[[#This Row],[Collector Singles CardMarket Profit MTG Stocks]]&gt;0</f>
        <v/>
      </c>
      <c r="BX225" s="10" t="n"/>
      <c r="BY225" s="10" t="n"/>
      <c r="BZ225" s="10">
        <f>tbl_MTG_Set[[#This Row],[Collector Booster Sell Price CardMarket]]*tbl_MTG_Set[[#This Row],[Collector Booster Expected Market Value BotBox]]/tbl_MTG_Set[[#This Row],[Collector Booster Sealed Market Value BotBox]]</f>
        <v/>
      </c>
      <c r="CA2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5" s="10">
        <f>tbl_MTG_Set[[#This Row],[Collector Singles CardMarket Profit BotBox]]/tbl_MTG_Set[[#This Row],[Collector Booster Cost]]</f>
        <v/>
      </c>
      <c r="CC225" s="10">
        <f>tbl_MTG_Set[[#This Row],[Collector Singles CardMarket Profit BotBox]]&gt;0</f>
        <v/>
      </c>
      <c r="CD2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6" hidden="1" s="6">
      <c r="A226" t="n">
        <v>246</v>
      </c>
      <c r="B226" t="inlineStr">
        <is>
          <t>Regional Championship Qualifiers 2022 PRCQ</t>
        </is>
      </c>
      <c r="C226" t="n">
        <v>3</v>
      </c>
      <c r="D226" s="3" t="n">
        <v>44835</v>
      </c>
      <c r="F226" t="inlineStr">
        <is>
          <t>en es fr de it pt ja ko ru 汉语 漢語</t>
        </is>
      </c>
      <c r="G226" t="n">
        <v>438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1">
        <f>tbl_MTG_Set[[#This Row],[Play Booster Sell Price CardMarket]]*tbl_MTG_Set[[#This Row],[Play Booster Expected Market Value MTG Stocks]]/tbl_MTG_Set[[#This Row],[Play Booster Sealed Market Value MTG Stocks]]</f>
        <v/>
      </c>
      <c r="BG2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6" s="11">
        <f>tbl_MTG_Set[[#This Row],[Play Singles CardMarket Profit MTG Stocks]]/tbl_MTG_Set[[#This Row],[Play Booster Cost]]</f>
        <v/>
      </c>
      <c r="BI226" s="11">
        <f>tbl_MTG_Set[[#This Row],[Play Singles CardMarket Profit MTG Stocks]]&gt;0</f>
        <v/>
      </c>
      <c r="BM226" s="10">
        <f>tbl_MTG_Set[[#This Row],[Play Booster Sell Price CardMarket]]*tbl_MTG_Set[[#This Row],[Play Booster Expected Market Value BotBox]]/tbl_MTG_Set[[#This Row],[Play Booster Sealed Market Value BotBox]]</f>
        <v/>
      </c>
      <c r="BN2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6" s="10">
        <f>tbl_MTG_Set[[#This Row],[Play Singles CardMarket Profit BotBox]]/tbl_MTG_Set[[#This Row],[Play Booster Cost]]</f>
        <v/>
      </c>
      <c r="BP226" s="10">
        <f>tbl_MTG_Set[[#This Row],[Play Singles CardMarket Profit BotBox]]&gt;0</f>
        <v/>
      </c>
      <c r="BQ226" s="10" t="n"/>
      <c r="BR226" s="10" t="n"/>
      <c r="BS226" s="10" t="n"/>
      <c r="BT2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6" s="19">
        <f>tbl_MTG_Set[[#This Row],[Collector Singles CardMarket Profit MTG Stocks]]/tbl_MTG_Set[[#This Row],[Collector Booster Cost]]</f>
        <v/>
      </c>
      <c r="BW226" s="10">
        <f>tbl_MTG_Set[[#This Row],[Collector Singles CardMarket Profit MTG Stocks]]&gt;0</f>
        <v/>
      </c>
      <c r="BX226" s="10" t="n"/>
      <c r="BY226" s="10" t="n"/>
      <c r="BZ226" s="10">
        <f>tbl_MTG_Set[[#This Row],[Collector Booster Sell Price CardMarket]]*tbl_MTG_Set[[#This Row],[Collector Booster Expected Market Value BotBox]]/tbl_MTG_Set[[#This Row],[Collector Booster Sealed Market Value BotBox]]</f>
        <v/>
      </c>
      <c r="CA2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6" s="10">
        <f>tbl_MTG_Set[[#This Row],[Collector Singles CardMarket Profit BotBox]]/tbl_MTG_Set[[#This Row],[Collector Booster Cost]]</f>
        <v/>
      </c>
      <c r="CC226" s="10">
        <f>tbl_MTG_Set[[#This Row],[Collector Singles CardMarket Profit BotBox]]&gt;0</f>
        <v/>
      </c>
      <c r="CD2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7" hidden="1" s="6">
      <c r="A227" t="n">
        <v>248</v>
      </c>
      <c r="B227" t="inlineStr">
        <is>
          <t>Dominaria United Promos PDMU</t>
        </is>
      </c>
      <c r="C227" t="n">
        <v>161</v>
      </c>
      <c r="D227" s="3" t="n">
        <v>44813</v>
      </c>
      <c r="E227" t="inlineStr">
        <is>
          <t>Standard Expansion</t>
        </is>
      </c>
      <c r="F227" t="inlineStr">
        <is>
          <t>en es fr de it pt ja ko ru 汉语 漢語</t>
        </is>
      </c>
      <c r="G227" t="n">
        <v>442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AG227" s="10" t="n"/>
      <c r="AH227" s="10" t="n"/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7" s="10" t="n"/>
      <c r="AS227" s="10" t="n"/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1">
        <f>tbl_MTG_Set[[#This Row],[Play Booster Sell Price CardMarket]]*tbl_MTG_Set[[#This Row],[Play Booster Expected Market Value MTG Stocks]]/tbl_MTG_Set[[#This Row],[Play Booster Sealed Market Value MTG Stocks]]</f>
        <v/>
      </c>
      <c r="BG2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7" s="11">
        <f>tbl_MTG_Set[[#This Row],[Play Singles CardMarket Profit MTG Stocks]]/tbl_MTG_Set[[#This Row],[Play Booster Cost]]</f>
        <v/>
      </c>
      <c r="BI227" s="11">
        <f>tbl_MTG_Set[[#This Row],[Play Singles CardMarket Profit MTG Stocks]]&gt;0</f>
        <v/>
      </c>
      <c r="BM227" s="10">
        <f>tbl_MTG_Set[[#This Row],[Play Booster Sell Price CardMarket]]*tbl_MTG_Set[[#This Row],[Play Booster Expected Market Value BotBox]]/tbl_MTG_Set[[#This Row],[Play Booster Sealed Market Value BotBox]]</f>
        <v/>
      </c>
      <c r="BN2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7" s="10">
        <f>tbl_MTG_Set[[#This Row],[Play Singles CardMarket Profit BotBox]]/tbl_MTG_Set[[#This Row],[Play Booster Cost]]</f>
        <v/>
      </c>
      <c r="BP227" s="10">
        <f>tbl_MTG_Set[[#This Row],[Play Singles CardMarket Profit BotBox]]&gt;0</f>
        <v/>
      </c>
      <c r="BQ227" s="10" t="n"/>
      <c r="BR227" s="10" t="n"/>
      <c r="BS227" s="10" t="n"/>
      <c r="BT2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7" s="19">
        <f>tbl_MTG_Set[[#This Row],[Collector Singles CardMarket Profit MTG Stocks]]/tbl_MTG_Set[[#This Row],[Collector Booster Cost]]</f>
        <v/>
      </c>
      <c r="BW227" s="10">
        <f>tbl_MTG_Set[[#This Row],[Collector Singles CardMarket Profit MTG Stocks]]&gt;0</f>
        <v/>
      </c>
      <c r="BX227" s="10" t="n"/>
      <c r="BY227" s="10" t="n"/>
      <c r="BZ227" s="10">
        <f>tbl_MTG_Set[[#This Row],[Collector Booster Sell Price CardMarket]]*tbl_MTG_Set[[#This Row],[Collector Booster Expected Market Value BotBox]]/tbl_MTG_Set[[#This Row],[Collector Booster Sealed Market Value BotBox]]</f>
        <v/>
      </c>
      <c r="CA2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7" s="10">
        <f>tbl_MTG_Set[[#This Row],[Collector Singles CardMarket Profit BotBox]]/tbl_MTG_Set[[#This Row],[Collector Booster Cost]]</f>
        <v/>
      </c>
      <c r="CC227" s="10">
        <f>tbl_MTG_Set[[#This Row],[Collector Singles CardMarket Profit BotBox]]&gt;0</f>
        <v/>
      </c>
      <c r="CD2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8" hidden="1" s="6">
      <c r="A228" t="n">
        <v>249</v>
      </c>
      <c r="B228" t="inlineStr">
        <is>
          <t>Dominaria United Tokens TDMU</t>
        </is>
      </c>
      <c r="C228" t="n">
        <v>26</v>
      </c>
      <c r="D228" s="3" t="n">
        <v>44813</v>
      </c>
      <c r="E228" t="inlineStr">
        <is>
          <t>Standard Expansion</t>
        </is>
      </c>
      <c r="F228" t="inlineStr">
        <is>
          <t>en es fr de it pt ja ko ru 汉语 漢語</t>
        </is>
      </c>
      <c r="G228" t="n">
        <v>444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1">
        <f>tbl_MTG_Set[[#This Row],[Play Booster Sell Price CardMarket]]*tbl_MTG_Set[[#This Row],[Play Booster Expected Market Value MTG Stocks]]/tbl_MTG_Set[[#This Row],[Play Booster Sealed Market Value MTG Stocks]]</f>
        <v/>
      </c>
      <c r="BG2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8" s="11">
        <f>tbl_MTG_Set[[#This Row],[Play Singles CardMarket Profit MTG Stocks]]/tbl_MTG_Set[[#This Row],[Play Booster Cost]]</f>
        <v/>
      </c>
      <c r="BI228" s="11">
        <f>tbl_MTG_Set[[#This Row],[Play Singles CardMarket Profit MTG Stocks]]&gt;0</f>
        <v/>
      </c>
      <c r="BM228" s="10">
        <f>tbl_MTG_Set[[#This Row],[Play Booster Sell Price CardMarket]]*tbl_MTG_Set[[#This Row],[Play Booster Expected Market Value BotBox]]/tbl_MTG_Set[[#This Row],[Play Booster Sealed Market Value BotBox]]</f>
        <v/>
      </c>
      <c r="BN2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8" s="10">
        <f>tbl_MTG_Set[[#This Row],[Play Singles CardMarket Profit BotBox]]/tbl_MTG_Set[[#This Row],[Play Booster Cost]]</f>
        <v/>
      </c>
      <c r="BP228" s="10">
        <f>tbl_MTG_Set[[#This Row],[Play Singles CardMarket Profit BotBox]]&gt;0</f>
        <v/>
      </c>
      <c r="BQ228" s="10" t="n"/>
      <c r="BR228" s="10" t="n"/>
      <c r="BS228" s="10" t="n"/>
      <c r="BT2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8" s="19">
        <f>tbl_MTG_Set[[#This Row],[Collector Singles CardMarket Profit MTG Stocks]]/tbl_MTG_Set[[#This Row],[Collector Booster Cost]]</f>
        <v/>
      </c>
      <c r="BW228" s="10">
        <f>tbl_MTG_Set[[#This Row],[Collector Singles CardMarket Profit MTG Stocks]]&gt;0</f>
        <v/>
      </c>
      <c r="BX228" s="10" t="n"/>
      <c r="BY228" s="10" t="n"/>
      <c r="BZ228" s="10">
        <f>tbl_MTG_Set[[#This Row],[Collector Booster Sell Price CardMarket]]*tbl_MTG_Set[[#This Row],[Collector Booster Expected Market Value BotBox]]/tbl_MTG_Set[[#This Row],[Collector Booster Sealed Market Value BotBox]]</f>
        <v/>
      </c>
      <c r="CA2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8" s="10">
        <f>tbl_MTG_Set[[#This Row],[Collector Singles CardMarket Profit BotBox]]/tbl_MTG_Set[[#This Row],[Collector Booster Cost]]</f>
        <v/>
      </c>
      <c r="CC228" s="10">
        <f>tbl_MTG_Set[[#This Row],[Collector Singles CardMarket Profit BotBox]]&gt;0</f>
        <v/>
      </c>
      <c r="CD2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9" hidden="1" s="6">
      <c r="A229" t="n">
        <v>250</v>
      </c>
      <c r="B229" t="inlineStr">
        <is>
          <t>Alchemy: Dominaria YDMU</t>
        </is>
      </c>
      <c r="C229" t="n">
        <v>39</v>
      </c>
      <c r="D229" s="3" t="n">
        <v>44839</v>
      </c>
      <c r="F229" t="inlineStr">
        <is>
          <t>en es fr de it pt ja ko ru 汉语 漢語</t>
        </is>
      </c>
      <c r="G229" t="n">
        <v>446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1">
        <f>tbl_MTG_Set[[#This Row],[Play Booster Sell Price CardMarket]]*tbl_MTG_Set[[#This Row],[Play Booster Expected Market Value MTG Stocks]]/tbl_MTG_Set[[#This Row],[Play Booster Sealed Market Value MTG Stocks]]</f>
        <v/>
      </c>
      <c r="BG2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9" s="11">
        <f>tbl_MTG_Set[[#This Row],[Play Singles CardMarket Profit MTG Stocks]]/tbl_MTG_Set[[#This Row],[Play Booster Cost]]</f>
        <v/>
      </c>
      <c r="BI229" s="11">
        <f>tbl_MTG_Set[[#This Row],[Play Singles CardMarket Profit MTG Stocks]]&gt;0</f>
        <v/>
      </c>
      <c r="BM229" s="10">
        <f>tbl_MTG_Set[[#This Row],[Play Booster Sell Price CardMarket]]*tbl_MTG_Set[[#This Row],[Play Booster Expected Market Value BotBox]]/tbl_MTG_Set[[#This Row],[Play Booster Sealed Market Value BotBox]]</f>
        <v/>
      </c>
      <c r="BN2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9" s="10">
        <f>tbl_MTG_Set[[#This Row],[Play Singles CardMarket Profit BotBox]]/tbl_MTG_Set[[#This Row],[Play Booster Cost]]</f>
        <v/>
      </c>
      <c r="BP229" s="10">
        <f>tbl_MTG_Set[[#This Row],[Play Singles CardMarket Profit BotBox]]&gt;0</f>
        <v/>
      </c>
      <c r="BQ229" s="10" t="n"/>
      <c r="BR229" s="10" t="n"/>
      <c r="BS229" s="10" t="n"/>
      <c r="BT2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9" s="19">
        <f>tbl_MTG_Set[[#This Row],[Collector Singles CardMarket Profit MTG Stocks]]/tbl_MTG_Set[[#This Row],[Collector Booster Cost]]</f>
        <v/>
      </c>
      <c r="BW229" s="10">
        <f>tbl_MTG_Set[[#This Row],[Collector Singles CardMarket Profit MTG Stocks]]&gt;0</f>
        <v/>
      </c>
      <c r="BX229" s="10" t="n"/>
      <c r="BY229" s="10" t="n"/>
      <c r="BZ229" s="10">
        <f>tbl_MTG_Set[[#This Row],[Collector Booster Sell Price CardMarket]]*tbl_MTG_Set[[#This Row],[Collector Booster Expected Market Value BotBox]]/tbl_MTG_Set[[#This Row],[Collector Booster Sealed Market Value BotBox]]</f>
        <v/>
      </c>
      <c r="CA2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9" s="10">
        <f>tbl_MTG_Set[[#This Row],[Collector Singles CardMarket Profit BotBox]]/tbl_MTG_Set[[#This Row],[Collector Booster Cost]]</f>
        <v/>
      </c>
      <c r="CC229" s="10">
        <f>tbl_MTG_Set[[#This Row],[Collector Singles CardMarket Profit BotBox]]&gt;0</f>
        <v/>
      </c>
      <c r="CD2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0" hidden="1" s="6">
      <c r="A230" t="n">
        <v>251</v>
      </c>
      <c r="B230" t="inlineStr">
        <is>
          <t>Dominaria United Southeast Asia Tokens PTDMU</t>
        </is>
      </c>
      <c r="C230" t="n">
        <v>3</v>
      </c>
      <c r="D230" s="3" t="n">
        <v>44813</v>
      </c>
      <c r="E230" t="inlineStr">
        <is>
          <t>Standard Expansion</t>
        </is>
      </c>
      <c r="F230" t="inlineStr">
        <is>
          <t>en es fr de it pt ja ko ru 汉语 漢語</t>
        </is>
      </c>
      <c r="G230" t="n">
        <v>448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1">
        <f>tbl_MTG_Set[[#This Row],[Play Booster Sell Price CardMarket]]*tbl_MTG_Set[[#This Row],[Play Booster Expected Market Value MTG Stocks]]/tbl_MTG_Set[[#This Row],[Play Booster Sealed Market Value MTG Stocks]]</f>
        <v/>
      </c>
      <c r="BG2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0" s="11">
        <f>tbl_MTG_Set[[#This Row],[Play Singles CardMarket Profit MTG Stocks]]/tbl_MTG_Set[[#This Row],[Play Booster Cost]]</f>
        <v/>
      </c>
      <c r="BI230" s="11">
        <f>tbl_MTG_Set[[#This Row],[Play Singles CardMarket Profit MTG Stocks]]&gt;0</f>
        <v/>
      </c>
      <c r="BM230" s="10">
        <f>tbl_MTG_Set[[#This Row],[Play Booster Sell Price CardMarket]]*tbl_MTG_Set[[#This Row],[Play Booster Expected Market Value BotBox]]/tbl_MTG_Set[[#This Row],[Play Booster Sealed Market Value BotBox]]</f>
        <v/>
      </c>
      <c r="BN2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0" s="10">
        <f>tbl_MTG_Set[[#This Row],[Play Singles CardMarket Profit BotBox]]/tbl_MTG_Set[[#This Row],[Play Booster Cost]]</f>
        <v/>
      </c>
      <c r="BP230" s="10">
        <f>tbl_MTG_Set[[#This Row],[Play Singles CardMarket Profit BotBox]]&gt;0</f>
        <v/>
      </c>
      <c r="BQ230" s="10" t="n"/>
      <c r="BR230" s="10" t="n"/>
      <c r="BS230" s="10" t="n"/>
      <c r="BT2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0" s="19">
        <f>tbl_MTG_Set[[#This Row],[Collector Singles CardMarket Profit MTG Stocks]]/tbl_MTG_Set[[#This Row],[Collector Booster Cost]]</f>
        <v/>
      </c>
      <c r="BW230" s="10">
        <f>tbl_MTG_Set[[#This Row],[Collector Singles CardMarket Profit MTG Stocks]]&gt;0</f>
        <v/>
      </c>
      <c r="BX230" s="10" t="n"/>
      <c r="BY230" s="10" t="n"/>
      <c r="BZ230" s="10">
        <f>tbl_MTG_Set[[#This Row],[Collector Booster Sell Price CardMarket]]*tbl_MTG_Set[[#This Row],[Collector Booster Expected Market Value BotBox]]/tbl_MTG_Set[[#This Row],[Collector Booster Sealed Market Value BotBox]]</f>
        <v/>
      </c>
      <c r="CA2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0" s="10">
        <f>tbl_MTG_Set[[#This Row],[Collector Singles CardMarket Profit BotBox]]/tbl_MTG_Set[[#This Row],[Collector Booster Cost]]</f>
        <v/>
      </c>
      <c r="CC230" s="10">
        <f>tbl_MTG_Set[[#This Row],[Collector Singles CardMarket Profit BotBox]]&gt;0</f>
        <v/>
      </c>
      <c r="CD2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1" hidden="1" s="6">
      <c r="A231" t="n">
        <v>252</v>
      </c>
      <c r="B231" t="inlineStr">
        <is>
          <t>Dominaria United Jumpstart Front Cards FDMU</t>
        </is>
      </c>
      <c r="C231" t="n">
        <v>10</v>
      </c>
      <c r="D231" s="3" t="n">
        <v>44813</v>
      </c>
      <c r="E231" t="inlineStr">
        <is>
          <t>Standard Expansion</t>
        </is>
      </c>
      <c r="F231" t="inlineStr">
        <is>
          <t>en es fr de it pt ja ko ru 汉语 漢語</t>
        </is>
      </c>
      <c r="G231" t="n">
        <v>450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1">
        <f>tbl_MTG_Set[[#This Row],[Play Booster Sell Price CardMarket]]*tbl_MTG_Set[[#This Row],[Play Booster Expected Market Value MTG Stocks]]/tbl_MTG_Set[[#This Row],[Play Booster Sealed Market Value MTG Stocks]]</f>
        <v/>
      </c>
      <c r="BG2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1" s="11">
        <f>tbl_MTG_Set[[#This Row],[Play Singles CardMarket Profit MTG Stocks]]/tbl_MTG_Set[[#This Row],[Play Booster Cost]]</f>
        <v/>
      </c>
      <c r="BI231" s="11">
        <f>tbl_MTG_Set[[#This Row],[Play Singles CardMarket Profit MTG Stocks]]&gt;0</f>
        <v/>
      </c>
      <c r="BM231" s="10">
        <f>tbl_MTG_Set[[#This Row],[Play Booster Sell Price CardMarket]]*tbl_MTG_Set[[#This Row],[Play Booster Expected Market Value BotBox]]/tbl_MTG_Set[[#This Row],[Play Booster Sealed Market Value BotBox]]</f>
        <v/>
      </c>
      <c r="BN2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1" s="10">
        <f>tbl_MTG_Set[[#This Row],[Play Singles CardMarket Profit BotBox]]/tbl_MTG_Set[[#This Row],[Play Booster Cost]]</f>
        <v/>
      </c>
      <c r="BP231" s="10">
        <f>tbl_MTG_Set[[#This Row],[Play Singles CardMarket Profit BotBox]]&gt;0</f>
        <v/>
      </c>
      <c r="BQ231" s="10" t="n"/>
      <c r="BR231" s="10" t="n"/>
      <c r="BS231" s="10" t="n"/>
      <c r="BT2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1" s="19">
        <f>tbl_MTG_Set[[#This Row],[Collector Singles CardMarket Profit MTG Stocks]]/tbl_MTG_Set[[#This Row],[Collector Booster Cost]]</f>
        <v/>
      </c>
      <c r="BW231" s="10">
        <f>tbl_MTG_Set[[#This Row],[Collector Singles CardMarket Profit MTG Stocks]]&gt;0</f>
        <v/>
      </c>
      <c r="BX231" s="10" t="n"/>
      <c r="BY231" s="10" t="n"/>
      <c r="BZ231" s="10">
        <f>tbl_MTG_Set[[#This Row],[Collector Booster Sell Price CardMarket]]*tbl_MTG_Set[[#This Row],[Collector Booster Expected Market Value BotBox]]/tbl_MTG_Set[[#This Row],[Collector Booster Sealed Market Value BotBox]]</f>
        <v/>
      </c>
      <c r="CA2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1" s="10">
        <f>tbl_MTG_Set[[#This Row],[Collector Singles CardMarket Profit BotBox]]/tbl_MTG_Set[[#This Row],[Collector Booster Cost]]</f>
        <v/>
      </c>
      <c r="CC231" s="10">
        <f>tbl_MTG_Set[[#This Row],[Collector Singles CardMarket Profit BotBox]]&gt;0</f>
        <v/>
      </c>
      <c r="CD2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2" hidden="1" s="6">
      <c r="A232" t="n">
        <v>253</v>
      </c>
      <c r="B232" t="inlineStr">
        <is>
          <t>DMU Japanese Promo Tokens WDMU</t>
        </is>
      </c>
      <c r="C232" t="n">
        <v>5</v>
      </c>
      <c r="D232" s="3" t="n">
        <v>44813</v>
      </c>
      <c r="E232" t="inlineStr">
        <is>
          <t>Standard Expansion</t>
        </is>
      </c>
      <c r="F232" t="inlineStr">
        <is>
          <t>en es fr de it pt ja ko ru 汉语 漢語</t>
        </is>
      </c>
      <c r="G232" t="n">
        <v>452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1">
        <f>tbl_MTG_Set[[#This Row],[Play Booster Sell Price CardMarket]]*tbl_MTG_Set[[#This Row],[Play Booster Expected Market Value MTG Stocks]]/tbl_MTG_Set[[#This Row],[Play Booster Sealed Market Value MTG Stocks]]</f>
        <v/>
      </c>
      <c r="BG2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2" s="11">
        <f>tbl_MTG_Set[[#This Row],[Play Singles CardMarket Profit MTG Stocks]]/tbl_MTG_Set[[#This Row],[Play Booster Cost]]</f>
        <v/>
      </c>
      <c r="BI232" s="11">
        <f>tbl_MTG_Set[[#This Row],[Play Singles CardMarket Profit MTG Stocks]]&gt;0</f>
        <v/>
      </c>
      <c r="BM232" s="10">
        <f>tbl_MTG_Set[[#This Row],[Play Booster Sell Price CardMarket]]*tbl_MTG_Set[[#This Row],[Play Booster Expected Market Value BotBox]]/tbl_MTG_Set[[#This Row],[Play Booster Sealed Market Value BotBox]]</f>
        <v/>
      </c>
      <c r="BN2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2" s="10">
        <f>tbl_MTG_Set[[#This Row],[Play Singles CardMarket Profit BotBox]]/tbl_MTG_Set[[#This Row],[Play Booster Cost]]</f>
        <v/>
      </c>
      <c r="BP232" s="10">
        <f>tbl_MTG_Set[[#This Row],[Play Singles CardMarket Profit BotBox]]&gt;0</f>
        <v/>
      </c>
      <c r="BQ232" s="10" t="n"/>
      <c r="BR232" s="10" t="n"/>
      <c r="BS232" s="10" t="n"/>
      <c r="BT2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2" s="19">
        <f>tbl_MTG_Set[[#This Row],[Collector Singles CardMarket Profit MTG Stocks]]/tbl_MTG_Set[[#This Row],[Collector Booster Cost]]</f>
        <v/>
      </c>
      <c r="BW232" s="10">
        <f>tbl_MTG_Set[[#This Row],[Collector Singles CardMarket Profit MTG Stocks]]&gt;0</f>
        <v/>
      </c>
      <c r="BX232" s="10" t="n"/>
      <c r="BY232" s="10" t="n"/>
      <c r="BZ232" s="10">
        <f>tbl_MTG_Set[[#This Row],[Collector Booster Sell Price CardMarket]]*tbl_MTG_Set[[#This Row],[Collector Booster Expected Market Value BotBox]]/tbl_MTG_Set[[#This Row],[Collector Booster Sealed Market Value BotBox]]</f>
        <v/>
      </c>
      <c r="CA2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2" s="10">
        <f>tbl_MTG_Set[[#This Row],[Collector Singles CardMarket Profit BotBox]]/tbl_MTG_Set[[#This Row],[Collector Booster Cost]]</f>
        <v/>
      </c>
      <c r="CC232" s="10">
        <f>tbl_MTG_Set[[#This Row],[Collector Singles CardMarket Profit BotBox]]&gt;0</f>
        <v/>
      </c>
      <c r="CD2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3" hidden="1" s="6">
      <c r="A233" t="n">
        <v>254</v>
      </c>
      <c r="B233" t="inlineStr">
        <is>
          <t>Dominaria United Art Series ADMU</t>
        </is>
      </c>
      <c r="C233" t="n">
        <v>81</v>
      </c>
      <c r="D233" s="3" t="n">
        <v>44813</v>
      </c>
      <c r="E233" t="inlineStr">
        <is>
          <t>Standard Expansion</t>
        </is>
      </c>
      <c r="F233" t="inlineStr">
        <is>
          <t>en es fr de it pt ja ko ru 汉语 漢語</t>
        </is>
      </c>
      <c r="G233" t="n">
        <v>454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1">
        <f>tbl_MTG_Set[[#This Row],[Play Booster Sell Price CardMarket]]*tbl_MTG_Set[[#This Row],[Play Booster Expected Market Value MTG Stocks]]/tbl_MTG_Set[[#This Row],[Play Booster Sealed Market Value MTG Stocks]]</f>
        <v/>
      </c>
      <c r="BG2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3" s="11">
        <f>tbl_MTG_Set[[#This Row],[Play Singles CardMarket Profit MTG Stocks]]/tbl_MTG_Set[[#This Row],[Play Booster Cost]]</f>
        <v/>
      </c>
      <c r="BI233" s="11">
        <f>tbl_MTG_Set[[#This Row],[Play Singles CardMarket Profit MTG Stocks]]&gt;0</f>
        <v/>
      </c>
      <c r="BM233" s="10">
        <f>tbl_MTG_Set[[#This Row],[Play Booster Sell Price CardMarket]]*tbl_MTG_Set[[#This Row],[Play Booster Expected Market Value BotBox]]/tbl_MTG_Set[[#This Row],[Play Booster Sealed Market Value BotBox]]</f>
        <v/>
      </c>
      <c r="BN2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3" s="10">
        <f>tbl_MTG_Set[[#This Row],[Play Singles CardMarket Profit BotBox]]/tbl_MTG_Set[[#This Row],[Play Booster Cost]]</f>
        <v/>
      </c>
      <c r="BP233" s="10">
        <f>tbl_MTG_Set[[#This Row],[Play Singles CardMarket Profit BotBox]]&gt;0</f>
        <v/>
      </c>
      <c r="BQ233" s="10" t="n"/>
      <c r="BR233" s="10" t="n"/>
      <c r="BS233" s="10" t="n"/>
      <c r="BT2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3" s="19">
        <f>tbl_MTG_Set[[#This Row],[Collector Singles CardMarket Profit MTG Stocks]]/tbl_MTG_Set[[#This Row],[Collector Booster Cost]]</f>
        <v/>
      </c>
      <c r="BW233" s="10">
        <f>tbl_MTG_Set[[#This Row],[Collector Singles CardMarket Profit MTG Stocks]]&gt;0</f>
        <v/>
      </c>
      <c r="BX233" s="10" t="n"/>
      <c r="BY233" s="10" t="n"/>
      <c r="BZ233" s="10">
        <f>tbl_MTG_Set[[#This Row],[Collector Booster Sell Price CardMarket]]*tbl_MTG_Set[[#This Row],[Collector Booster Expected Market Value BotBox]]/tbl_MTG_Set[[#This Row],[Collector Booster Sealed Market Value BotBox]]</f>
        <v/>
      </c>
      <c r="CA2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3" s="10">
        <f>tbl_MTG_Set[[#This Row],[Collector Singles CardMarket Profit BotBox]]/tbl_MTG_Set[[#This Row],[Collector Booster Cost]]</f>
        <v/>
      </c>
      <c r="CC233" s="10">
        <f>tbl_MTG_Set[[#This Row],[Collector Singles CardMarket Profit BotBox]]&gt;0</f>
        <v/>
      </c>
      <c r="CD2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4" hidden="1" s="6">
      <c r="A234" t="n">
        <v>255</v>
      </c>
      <c r="B234" t="inlineStr">
        <is>
          <t>Dominaria United Commander DMC</t>
        </is>
      </c>
      <c r="C234" t="n">
        <v>240</v>
      </c>
      <c r="D234" s="3" t="n">
        <v>44813</v>
      </c>
      <c r="E234" t="inlineStr">
        <is>
          <t>Standard Expansion</t>
        </is>
      </c>
      <c r="F234" t="inlineStr">
        <is>
          <t>en es fr de it pt ja ko ru 汉语 漢語</t>
        </is>
      </c>
      <c r="G234" t="n">
        <v>456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1">
        <f>tbl_MTG_Set[[#This Row],[Play Booster Sell Price CardMarket]]*tbl_MTG_Set[[#This Row],[Play Booster Expected Market Value MTG Stocks]]/tbl_MTG_Set[[#This Row],[Play Booster Sealed Market Value MTG Stocks]]</f>
        <v/>
      </c>
      <c r="BG2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4" s="11">
        <f>tbl_MTG_Set[[#This Row],[Play Singles CardMarket Profit MTG Stocks]]/tbl_MTG_Set[[#This Row],[Play Booster Cost]]</f>
        <v/>
      </c>
      <c r="BI234" s="11">
        <f>tbl_MTG_Set[[#This Row],[Play Singles CardMarket Profit MTG Stocks]]&gt;0</f>
        <v/>
      </c>
      <c r="BM234" s="10">
        <f>tbl_MTG_Set[[#This Row],[Play Booster Sell Price CardMarket]]*tbl_MTG_Set[[#This Row],[Play Booster Expected Market Value BotBox]]/tbl_MTG_Set[[#This Row],[Play Booster Sealed Market Value BotBox]]</f>
        <v/>
      </c>
      <c r="BN2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4" s="10">
        <f>tbl_MTG_Set[[#This Row],[Play Singles CardMarket Profit BotBox]]/tbl_MTG_Set[[#This Row],[Play Booster Cost]]</f>
        <v/>
      </c>
      <c r="BP234" s="10">
        <f>tbl_MTG_Set[[#This Row],[Play Singles CardMarket Profit BotBox]]&gt;0</f>
        <v/>
      </c>
      <c r="BQ234" s="10" t="n"/>
      <c r="BR234" s="10" t="n"/>
      <c r="BS234" s="10" t="n"/>
      <c r="BT2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4" s="19">
        <f>tbl_MTG_Set[[#This Row],[Collector Singles CardMarket Profit MTG Stocks]]/tbl_MTG_Set[[#This Row],[Collector Booster Cost]]</f>
        <v/>
      </c>
      <c r="BW234" s="10">
        <f>tbl_MTG_Set[[#This Row],[Collector Singles CardMarket Profit MTG Stocks]]&gt;0</f>
        <v/>
      </c>
      <c r="BX234" s="10" t="n"/>
      <c r="BY234" s="10" t="n"/>
      <c r="BZ234" s="10">
        <f>tbl_MTG_Set[[#This Row],[Collector Booster Sell Price CardMarket]]*tbl_MTG_Set[[#This Row],[Collector Booster Expected Market Value BotBox]]/tbl_MTG_Set[[#This Row],[Collector Booster Sealed Market Value BotBox]]</f>
        <v/>
      </c>
      <c r="CA2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4" s="10">
        <f>tbl_MTG_Set[[#This Row],[Collector Singles CardMarket Profit BotBox]]/tbl_MTG_Set[[#This Row],[Collector Booster Cost]]</f>
        <v/>
      </c>
      <c r="CC234" s="10">
        <f>tbl_MTG_Set[[#This Row],[Collector Singles CardMarket Profit BotBox]]&gt;0</f>
        <v/>
      </c>
      <c r="CD2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5" hidden="1" s="6">
      <c r="A235" t="n">
        <v>256</v>
      </c>
      <c r="B235" t="inlineStr">
        <is>
          <t>Dominaria United Commander Tokens TDMC</t>
        </is>
      </c>
      <c r="C235" t="n">
        <v>12</v>
      </c>
      <c r="D235" s="3" t="n">
        <v>44813</v>
      </c>
      <c r="E235" t="inlineStr">
        <is>
          <t>Standard Expansion</t>
        </is>
      </c>
      <c r="F235" t="inlineStr">
        <is>
          <t>en es fr de it pt ja ko ru 汉语 漢語</t>
        </is>
      </c>
      <c r="G235" t="n">
        <v>458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1">
        <f>tbl_MTG_Set[[#This Row],[Play Booster Sell Price CardMarket]]*tbl_MTG_Set[[#This Row],[Play Booster Expected Market Value MTG Stocks]]/tbl_MTG_Set[[#This Row],[Play Booster Sealed Market Value MTG Stocks]]</f>
        <v/>
      </c>
      <c r="BG2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5" s="11">
        <f>tbl_MTG_Set[[#This Row],[Play Singles CardMarket Profit MTG Stocks]]/tbl_MTG_Set[[#This Row],[Play Booster Cost]]</f>
        <v/>
      </c>
      <c r="BI235" s="11">
        <f>tbl_MTG_Set[[#This Row],[Play Singles CardMarket Profit MTG Stocks]]&gt;0</f>
        <v/>
      </c>
      <c r="BM235" s="10">
        <f>tbl_MTG_Set[[#This Row],[Play Booster Sell Price CardMarket]]*tbl_MTG_Set[[#This Row],[Play Booster Expected Market Value BotBox]]/tbl_MTG_Set[[#This Row],[Play Booster Sealed Market Value BotBox]]</f>
        <v/>
      </c>
      <c r="BN2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5" s="10">
        <f>tbl_MTG_Set[[#This Row],[Play Singles CardMarket Profit BotBox]]/tbl_MTG_Set[[#This Row],[Play Booster Cost]]</f>
        <v/>
      </c>
      <c r="BP235" s="10">
        <f>tbl_MTG_Set[[#This Row],[Play Singles CardMarket Profit BotBox]]&gt;0</f>
        <v/>
      </c>
      <c r="BQ235" s="10" t="n"/>
      <c r="BR235" s="10" t="n"/>
      <c r="BS235" s="10" t="n"/>
      <c r="BT2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5" s="19">
        <f>tbl_MTG_Set[[#This Row],[Collector Singles CardMarket Profit MTG Stocks]]/tbl_MTG_Set[[#This Row],[Collector Booster Cost]]</f>
        <v/>
      </c>
      <c r="BW235" s="10">
        <f>tbl_MTG_Set[[#This Row],[Collector Singles CardMarket Profit MTG Stocks]]&gt;0</f>
        <v/>
      </c>
      <c r="BX235" s="10" t="n"/>
      <c r="BY235" s="10" t="n"/>
      <c r="BZ235" s="10">
        <f>tbl_MTG_Set[[#This Row],[Collector Booster Sell Price CardMarket]]*tbl_MTG_Set[[#This Row],[Collector Booster Expected Market Value BotBox]]/tbl_MTG_Set[[#This Row],[Collector Booster Sealed Market Value BotBox]]</f>
        <v/>
      </c>
      <c r="CA2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5" s="10">
        <f>tbl_MTG_Set[[#This Row],[Collector Singles CardMarket Profit BotBox]]/tbl_MTG_Set[[#This Row],[Collector Booster Cost]]</f>
        <v/>
      </c>
      <c r="CC235" s="10">
        <f>tbl_MTG_Set[[#This Row],[Collector Singles CardMarket Profit BotBox]]&gt;0</f>
        <v/>
      </c>
      <c r="CD2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6" hidden="1" s="6">
      <c r="A236" t="n">
        <v>257</v>
      </c>
      <c r="B236" t="inlineStr">
        <is>
          <t>Dominaria United Minigames MDMU</t>
        </is>
      </c>
      <c r="C236" t="n">
        <v>3</v>
      </c>
      <c r="D236" s="3" t="n">
        <v>44813</v>
      </c>
      <c r="E236" t="inlineStr">
        <is>
          <t>Standard Expansion</t>
        </is>
      </c>
      <c r="F236" t="inlineStr">
        <is>
          <t>en es fr de it pt ja ko ru 汉语 漢語</t>
        </is>
      </c>
      <c r="G236" t="n">
        <v>460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1">
        <f>tbl_MTG_Set[[#This Row],[Play Booster Sell Price CardMarket]]*tbl_MTG_Set[[#This Row],[Play Booster Expected Market Value MTG Stocks]]/tbl_MTG_Set[[#This Row],[Play Booster Sealed Market Value MTG Stocks]]</f>
        <v/>
      </c>
      <c r="BG2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6" s="11">
        <f>tbl_MTG_Set[[#This Row],[Play Singles CardMarket Profit MTG Stocks]]/tbl_MTG_Set[[#This Row],[Play Booster Cost]]</f>
        <v/>
      </c>
      <c r="BI236" s="11">
        <f>tbl_MTG_Set[[#This Row],[Play Singles CardMarket Profit MTG Stocks]]&gt;0</f>
        <v/>
      </c>
      <c r="BM236" s="10">
        <f>tbl_MTG_Set[[#This Row],[Play Booster Sell Price CardMarket]]*tbl_MTG_Set[[#This Row],[Play Booster Expected Market Value BotBox]]/tbl_MTG_Set[[#This Row],[Play Booster Sealed Market Value BotBox]]</f>
        <v/>
      </c>
      <c r="BN2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6" s="10">
        <f>tbl_MTG_Set[[#This Row],[Play Singles CardMarket Profit BotBox]]/tbl_MTG_Set[[#This Row],[Play Booster Cost]]</f>
        <v/>
      </c>
      <c r="BP236" s="10">
        <f>tbl_MTG_Set[[#This Row],[Play Singles CardMarket Profit BotBox]]&gt;0</f>
        <v/>
      </c>
      <c r="BQ236" s="10" t="n"/>
      <c r="BR236" s="10" t="n"/>
      <c r="BS236" s="10" t="n"/>
      <c r="BT2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6" s="19">
        <f>tbl_MTG_Set[[#This Row],[Collector Singles CardMarket Profit MTG Stocks]]/tbl_MTG_Set[[#This Row],[Collector Booster Cost]]</f>
        <v/>
      </c>
      <c r="BW236" s="10">
        <f>tbl_MTG_Set[[#This Row],[Collector Singles CardMarket Profit MTG Stocks]]&gt;0</f>
        <v/>
      </c>
      <c r="BX236" s="10" t="n"/>
      <c r="BY236" s="10" t="n"/>
      <c r="BZ236" s="10">
        <f>tbl_MTG_Set[[#This Row],[Collector Booster Sell Price CardMarket]]*tbl_MTG_Set[[#This Row],[Collector Booster Expected Market Value BotBox]]/tbl_MTG_Set[[#This Row],[Collector Booster Sealed Market Value BotBox]]</f>
        <v/>
      </c>
      <c r="CA2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6" s="10">
        <f>tbl_MTG_Set[[#This Row],[Collector Singles CardMarket Profit BotBox]]/tbl_MTG_Set[[#This Row],[Collector Booster Cost]]</f>
        <v/>
      </c>
      <c r="CC236" s="10">
        <f>tbl_MTG_Set[[#This Row],[Collector Singles CardMarket Profit BotBox]]&gt;0</f>
        <v/>
      </c>
      <c r="CD2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7" hidden="1" s="6">
      <c r="A237" t="n">
        <v>258</v>
      </c>
      <c r="B237" t="inlineStr">
        <is>
          <t>Summer Vacation Promos 2022 PSVC</t>
        </is>
      </c>
      <c r="C237" t="n">
        <v>3</v>
      </c>
      <c r="D237" s="3" t="n">
        <v>44774</v>
      </c>
      <c r="F237" t="inlineStr">
        <is>
          <t>en es fr de it pt ja ko ru 汉语 漢語</t>
        </is>
      </c>
      <c r="G237" t="n">
        <v>462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1">
        <f>tbl_MTG_Set[[#This Row],[Play Booster Sell Price CardMarket]]*tbl_MTG_Set[[#This Row],[Play Booster Expected Market Value MTG Stocks]]/tbl_MTG_Set[[#This Row],[Play Booster Sealed Market Value MTG Stocks]]</f>
        <v/>
      </c>
      <c r="BG2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7" s="11">
        <f>tbl_MTG_Set[[#This Row],[Play Singles CardMarket Profit MTG Stocks]]/tbl_MTG_Set[[#This Row],[Play Booster Cost]]</f>
        <v/>
      </c>
      <c r="BI237" s="11">
        <f>tbl_MTG_Set[[#This Row],[Play Singles CardMarket Profit MTG Stocks]]&gt;0</f>
        <v/>
      </c>
      <c r="BM237" s="10">
        <f>tbl_MTG_Set[[#This Row],[Play Booster Sell Price CardMarket]]*tbl_MTG_Set[[#This Row],[Play Booster Expected Market Value BotBox]]/tbl_MTG_Set[[#This Row],[Play Booster Sealed Market Value BotBox]]</f>
        <v/>
      </c>
      <c r="BN2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7" s="10">
        <f>tbl_MTG_Set[[#This Row],[Play Singles CardMarket Profit BotBox]]/tbl_MTG_Set[[#This Row],[Play Booster Cost]]</f>
        <v/>
      </c>
      <c r="BP237" s="10">
        <f>tbl_MTG_Set[[#This Row],[Play Singles CardMarket Profit BotBox]]&gt;0</f>
        <v/>
      </c>
      <c r="BQ237" s="10" t="n"/>
      <c r="BR237" s="10" t="n"/>
      <c r="BS237" s="10" t="n"/>
      <c r="BT2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7" s="19">
        <f>tbl_MTG_Set[[#This Row],[Collector Singles CardMarket Profit MTG Stocks]]/tbl_MTG_Set[[#This Row],[Collector Booster Cost]]</f>
        <v/>
      </c>
      <c r="BW237" s="10">
        <f>tbl_MTG_Set[[#This Row],[Collector Singles CardMarket Profit MTG Stocks]]&gt;0</f>
        <v/>
      </c>
      <c r="BX237" s="10" t="n"/>
      <c r="BY237" s="10" t="n"/>
      <c r="BZ237" s="10">
        <f>tbl_MTG_Set[[#This Row],[Collector Booster Sell Price CardMarket]]*tbl_MTG_Set[[#This Row],[Collector Booster Expected Market Value BotBox]]/tbl_MTG_Set[[#This Row],[Collector Booster Sealed Market Value BotBox]]</f>
        <v/>
      </c>
      <c r="CA2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7" s="10">
        <f>tbl_MTG_Set[[#This Row],[Collector Singles CardMarket Profit BotBox]]/tbl_MTG_Set[[#This Row],[Collector Booster Cost]]</f>
        <v/>
      </c>
      <c r="CC237" s="10">
        <f>tbl_MTG_Set[[#This Row],[Collector Singles CardMarket Profit BotBox]]&gt;0</f>
        <v/>
      </c>
      <c r="CD2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8" hidden="1" s="6">
      <c r="A238" t="n">
        <v>259</v>
      </c>
      <c r="B238" t="inlineStr">
        <is>
          <t>2021 Heroes of the Realm PH21</t>
        </is>
      </c>
      <c r="C238" t="n">
        <v>4</v>
      </c>
      <c r="D238" s="3" t="n">
        <v>44774</v>
      </c>
      <c r="F238" t="inlineStr">
        <is>
          <t>en es fr de it pt ja ko ru 汉语 漢語</t>
        </is>
      </c>
      <c r="G238" t="n">
        <v>464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1">
        <f>tbl_MTG_Set[[#This Row],[Play Booster Sell Price CardMarket]]*tbl_MTG_Set[[#This Row],[Play Booster Expected Market Value MTG Stocks]]/tbl_MTG_Set[[#This Row],[Play Booster Sealed Market Value MTG Stocks]]</f>
        <v/>
      </c>
      <c r="BG2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8" s="11">
        <f>tbl_MTG_Set[[#This Row],[Play Singles CardMarket Profit MTG Stocks]]/tbl_MTG_Set[[#This Row],[Play Booster Cost]]</f>
        <v/>
      </c>
      <c r="BI238" s="11">
        <f>tbl_MTG_Set[[#This Row],[Play Singles CardMarket Profit MTG Stocks]]&gt;0</f>
        <v/>
      </c>
      <c r="BM238" s="10">
        <f>tbl_MTG_Set[[#This Row],[Play Booster Sell Price CardMarket]]*tbl_MTG_Set[[#This Row],[Play Booster Expected Market Value BotBox]]/tbl_MTG_Set[[#This Row],[Play Booster Sealed Market Value BotBox]]</f>
        <v/>
      </c>
      <c r="BN2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8" s="10">
        <f>tbl_MTG_Set[[#This Row],[Play Singles CardMarket Profit BotBox]]/tbl_MTG_Set[[#This Row],[Play Booster Cost]]</f>
        <v/>
      </c>
      <c r="BP238" s="10">
        <f>tbl_MTG_Set[[#This Row],[Play Singles CardMarket Profit BotBox]]&gt;0</f>
        <v/>
      </c>
      <c r="BQ238" s="10" t="n"/>
      <c r="BR238" s="10" t="n"/>
      <c r="BS238" s="10" t="n"/>
      <c r="BT2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8" s="19">
        <f>tbl_MTG_Set[[#This Row],[Collector Singles CardMarket Profit MTG Stocks]]/tbl_MTG_Set[[#This Row],[Collector Booster Cost]]</f>
        <v/>
      </c>
      <c r="BW238" s="10">
        <f>tbl_MTG_Set[[#This Row],[Collector Singles CardMarket Profit MTG Stocks]]&gt;0</f>
        <v/>
      </c>
      <c r="BX238" s="10" t="n"/>
      <c r="BY238" s="10" t="n"/>
      <c r="BZ238" s="10">
        <f>tbl_MTG_Set[[#This Row],[Collector Booster Sell Price CardMarket]]*tbl_MTG_Set[[#This Row],[Collector Booster Expected Market Value BotBox]]/tbl_MTG_Set[[#This Row],[Collector Booster Sealed Market Value BotBox]]</f>
        <v/>
      </c>
      <c r="CA2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8" s="10">
        <f>tbl_MTG_Set[[#This Row],[Collector Singles CardMarket Profit BotBox]]/tbl_MTG_Set[[#This Row],[Collector Booster Cost]]</f>
        <v/>
      </c>
      <c r="CC238" s="10">
        <f>tbl_MTG_Set[[#This Row],[Collector Singles CardMarket Profit BotBox]]&gt;0</f>
        <v/>
      </c>
      <c r="CD2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9" hidden="1" s="6">
      <c r="A239" t="n">
        <v>260</v>
      </c>
      <c r="B239" t="inlineStr">
        <is>
          <t>Explorer Anthology 1 EA1</t>
        </is>
      </c>
      <c r="C239" t="n">
        <v>20</v>
      </c>
      <c r="D239" s="3" t="n">
        <v>44770</v>
      </c>
      <c r="F239" t="inlineStr">
        <is>
          <t>en es fr de it pt ja ko ru 汉语 漢語</t>
        </is>
      </c>
      <c r="G239" t="n">
        <v>466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1">
        <f>tbl_MTG_Set[[#This Row],[Play Booster Sell Price CardMarket]]*tbl_MTG_Set[[#This Row],[Play Booster Expected Market Value MTG Stocks]]/tbl_MTG_Set[[#This Row],[Play Booster Sealed Market Value MTG Stocks]]</f>
        <v/>
      </c>
      <c r="BG2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9" s="11">
        <f>tbl_MTG_Set[[#This Row],[Play Singles CardMarket Profit MTG Stocks]]/tbl_MTG_Set[[#This Row],[Play Booster Cost]]</f>
        <v/>
      </c>
      <c r="BI239" s="11">
        <f>tbl_MTG_Set[[#This Row],[Play Singles CardMarket Profit MTG Stocks]]&gt;0</f>
        <v/>
      </c>
      <c r="BM239" s="10">
        <f>tbl_MTG_Set[[#This Row],[Play Booster Sell Price CardMarket]]*tbl_MTG_Set[[#This Row],[Play Booster Expected Market Value BotBox]]/tbl_MTG_Set[[#This Row],[Play Booster Sealed Market Value BotBox]]</f>
        <v/>
      </c>
      <c r="BN2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9" s="10">
        <f>tbl_MTG_Set[[#This Row],[Play Singles CardMarket Profit BotBox]]/tbl_MTG_Set[[#This Row],[Play Booster Cost]]</f>
        <v/>
      </c>
      <c r="BP239" s="10">
        <f>tbl_MTG_Set[[#This Row],[Play Singles CardMarket Profit BotBox]]&gt;0</f>
        <v/>
      </c>
      <c r="BQ239" s="10" t="n"/>
      <c r="BR239" s="10" t="n"/>
      <c r="BS239" s="10" t="n"/>
      <c r="BT2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9" s="19">
        <f>tbl_MTG_Set[[#This Row],[Collector Singles CardMarket Profit MTG Stocks]]/tbl_MTG_Set[[#This Row],[Collector Booster Cost]]</f>
        <v/>
      </c>
      <c r="BW239" s="10">
        <f>tbl_MTG_Set[[#This Row],[Collector Singles CardMarket Profit MTG Stocks]]&gt;0</f>
        <v/>
      </c>
      <c r="BX239" s="10" t="n"/>
      <c r="BY239" s="10" t="n"/>
      <c r="BZ239" s="10">
        <f>tbl_MTG_Set[[#This Row],[Collector Booster Sell Price CardMarket]]*tbl_MTG_Set[[#This Row],[Collector Booster Expected Market Value BotBox]]/tbl_MTG_Set[[#This Row],[Collector Booster Sealed Market Value BotBox]]</f>
        <v/>
      </c>
      <c r="CA2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9" s="10">
        <f>tbl_MTG_Set[[#This Row],[Collector Singles CardMarket Profit BotBox]]/tbl_MTG_Set[[#This Row],[Collector Booster Cost]]</f>
        <v/>
      </c>
      <c r="CC239" s="10">
        <f>tbl_MTG_Set[[#This Row],[Collector Singles CardMarket Profit BotBox]]&gt;0</f>
        <v/>
      </c>
      <c r="CD2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0" hidden="1" s="6">
      <c r="A240" t="n">
        <v>261</v>
      </c>
      <c r="B240" t="inlineStr">
        <is>
          <t>Historic Anthology 6 HA6</t>
        </is>
      </c>
      <c r="C240" t="n">
        <v>20</v>
      </c>
      <c r="D240" s="3" t="n">
        <v>44770</v>
      </c>
      <c r="F240" t="inlineStr">
        <is>
          <t>en es fr de it pt ja ko ru 汉语 漢語</t>
        </is>
      </c>
      <c r="G240" t="n">
        <v>468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1">
        <f>tbl_MTG_Set[[#This Row],[Play Booster Sell Price CardMarket]]*tbl_MTG_Set[[#This Row],[Play Booster Expected Market Value MTG Stocks]]/tbl_MTG_Set[[#This Row],[Play Booster Sealed Market Value MTG Stocks]]</f>
        <v/>
      </c>
      <c r="BG2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0" s="11">
        <f>tbl_MTG_Set[[#This Row],[Play Singles CardMarket Profit MTG Stocks]]/tbl_MTG_Set[[#This Row],[Play Booster Cost]]</f>
        <v/>
      </c>
      <c r="BI240" s="11">
        <f>tbl_MTG_Set[[#This Row],[Play Singles CardMarket Profit MTG Stocks]]&gt;0</f>
        <v/>
      </c>
      <c r="BM240" s="10">
        <f>tbl_MTG_Set[[#This Row],[Play Booster Sell Price CardMarket]]*tbl_MTG_Set[[#This Row],[Play Booster Expected Market Value BotBox]]/tbl_MTG_Set[[#This Row],[Play Booster Sealed Market Value BotBox]]</f>
        <v/>
      </c>
      <c r="BN2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0" s="10">
        <f>tbl_MTG_Set[[#This Row],[Play Singles CardMarket Profit BotBox]]/tbl_MTG_Set[[#This Row],[Play Booster Cost]]</f>
        <v/>
      </c>
      <c r="BP240" s="10">
        <f>tbl_MTG_Set[[#This Row],[Play Singles CardMarket Profit BotBox]]&gt;0</f>
        <v/>
      </c>
      <c r="BQ240" s="10" t="n"/>
      <c r="BR240" s="10" t="n"/>
      <c r="BS240" s="10" t="n"/>
      <c r="BT2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0" s="19">
        <f>tbl_MTG_Set[[#This Row],[Collector Singles CardMarket Profit MTG Stocks]]/tbl_MTG_Set[[#This Row],[Collector Booster Cost]]</f>
        <v/>
      </c>
      <c r="BW240" s="10">
        <f>tbl_MTG_Set[[#This Row],[Collector Singles CardMarket Profit MTG Stocks]]&gt;0</f>
        <v/>
      </c>
      <c r="BX240" s="10" t="n"/>
      <c r="BY240" s="10" t="n"/>
      <c r="BZ240" s="10">
        <f>tbl_MTG_Set[[#This Row],[Collector Booster Sell Price CardMarket]]*tbl_MTG_Set[[#This Row],[Collector Booster Expected Market Value BotBox]]/tbl_MTG_Set[[#This Row],[Collector Booster Sealed Market Value BotBox]]</f>
        <v/>
      </c>
      <c r="CA2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0" s="10">
        <f>tbl_MTG_Set[[#This Row],[Collector Singles CardMarket Profit BotBox]]/tbl_MTG_Set[[#This Row],[Collector Booster Cost]]</f>
        <v/>
      </c>
      <c r="CC240" s="10">
        <f>tbl_MTG_Set[[#This Row],[Collector Singles CardMarket Profit BotBox]]&gt;0</f>
        <v/>
      </c>
      <c r="CD2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1" hidden="1" s="6">
      <c r="A241" t="n">
        <v>262</v>
      </c>
      <c r="B241" t="inlineStr">
        <is>
          <t>Store Championships SCH</t>
        </is>
      </c>
      <c r="C241" t="n">
        <v>44</v>
      </c>
      <c r="D241" s="3" t="n">
        <v>44751</v>
      </c>
      <c r="F241" t="inlineStr">
        <is>
          <t>en es fr de it pt ja ko ru 汉语 漢語</t>
        </is>
      </c>
      <c r="G241" t="n">
        <v>470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1">
        <f>tbl_MTG_Set[[#This Row],[Play Booster Sell Price CardMarket]]*tbl_MTG_Set[[#This Row],[Play Booster Expected Market Value MTG Stocks]]/tbl_MTG_Set[[#This Row],[Play Booster Sealed Market Value MTG Stocks]]</f>
        <v/>
      </c>
      <c r="BG2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1" s="11">
        <f>tbl_MTG_Set[[#This Row],[Play Singles CardMarket Profit MTG Stocks]]/tbl_MTG_Set[[#This Row],[Play Booster Cost]]</f>
        <v/>
      </c>
      <c r="BI241" s="11">
        <f>tbl_MTG_Set[[#This Row],[Play Singles CardMarket Profit MTG Stocks]]&gt;0</f>
        <v/>
      </c>
      <c r="BM241" s="10">
        <f>tbl_MTG_Set[[#This Row],[Play Booster Sell Price CardMarket]]*tbl_MTG_Set[[#This Row],[Play Booster Expected Market Value BotBox]]/tbl_MTG_Set[[#This Row],[Play Booster Sealed Market Value BotBox]]</f>
        <v/>
      </c>
      <c r="BN2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1" s="10">
        <f>tbl_MTG_Set[[#This Row],[Play Singles CardMarket Profit BotBox]]/tbl_MTG_Set[[#This Row],[Play Booster Cost]]</f>
        <v/>
      </c>
      <c r="BP241" s="10">
        <f>tbl_MTG_Set[[#This Row],[Play Singles CardMarket Profit BotBox]]&gt;0</f>
        <v/>
      </c>
      <c r="BQ241" s="10" t="n"/>
      <c r="BR241" s="10" t="n"/>
      <c r="BS241" s="10" t="n"/>
      <c r="BT2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1" s="19">
        <f>tbl_MTG_Set[[#This Row],[Collector Singles CardMarket Profit MTG Stocks]]/tbl_MTG_Set[[#This Row],[Collector Booster Cost]]</f>
        <v/>
      </c>
      <c r="BW241" s="10">
        <f>tbl_MTG_Set[[#This Row],[Collector Singles CardMarket Profit MTG Stocks]]&gt;0</f>
        <v/>
      </c>
      <c r="BX241" s="10" t="n"/>
      <c r="BY241" s="10" t="n"/>
      <c r="BZ241" s="10">
        <f>tbl_MTG_Set[[#This Row],[Collector Booster Sell Price CardMarket]]*tbl_MTG_Set[[#This Row],[Collector Booster Expected Market Value BotBox]]/tbl_MTG_Set[[#This Row],[Collector Booster Sealed Market Value BotBox]]</f>
        <v/>
      </c>
      <c r="CA2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1" s="10">
        <f>tbl_MTG_Set[[#This Row],[Collector Singles CardMarket Profit BotBox]]/tbl_MTG_Set[[#This Row],[Collector Booster Cost]]</f>
        <v/>
      </c>
      <c r="CC241" s="10">
        <f>tbl_MTG_Set[[#This Row],[Collector Singles CardMarket Profit BotBox]]&gt;0</f>
        <v/>
      </c>
      <c r="CD2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2" hidden="1" s="6">
      <c r="A242" t="n">
        <v>263</v>
      </c>
      <c r="B242" t="inlineStr">
        <is>
          <t>Double Masters 2022 2X2</t>
        </is>
      </c>
      <c r="C242" t="n">
        <v>579</v>
      </c>
      <c r="D242" s="3" t="n">
        <v>44750</v>
      </c>
      <c r="F242" t="inlineStr">
        <is>
          <t>en es fr de it pt ja ko ru 汉语 漢語</t>
        </is>
      </c>
      <c r="G242" t="n">
        <v>472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1">
        <f>tbl_MTG_Set[[#This Row],[Play Booster Sell Price CardMarket]]*tbl_MTG_Set[[#This Row],[Play Booster Expected Market Value MTG Stocks]]/tbl_MTG_Set[[#This Row],[Play Booster Sealed Market Value MTG Stocks]]</f>
        <v/>
      </c>
      <c r="BG2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2" s="11">
        <f>tbl_MTG_Set[[#This Row],[Play Singles CardMarket Profit MTG Stocks]]/tbl_MTG_Set[[#This Row],[Play Booster Cost]]</f>
        <v/>
      </c>
      <c r="BI242" s="11">
        <f>tbl_MTG_Set[[#This Row],[Play Singles CardMarket Profit MTG Stocks]]&gt;0</f>
        <v/>
      </c>
      <c r="BM242" s="10">
        <f>tbl_MTG_Set[[#This Row],[Play Booster Sell Price CardMarket]]*tbl_MTG_Set[[#This Row],[Play Booster Expected Market Value BotBox]]/tbl_MTG_Set[[#This Row],[Play Booster Sealed Market Value BotBox]]</f>
        <v/>
      </c>
      <c r="BN2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2" s="10">
        <f>tbl_MTG_Set[[#This Row],[Play Singles CardMarket Profit BotBox]]/tbl_MTG_Set[[#This Row],[Play Booster Cost]]</f>
        <v/>
      </c>
      <c r="BP242" s="10">
        <f>tbl_MTG_Set[[#This Row],[Play Singles CardMarket Profit BotBox]]&gt;0</f>
        <v/>
      </c>
      <c r="BQ242" s="10" t="n"/>
      <c r="BR242" s="10" t="n"/>
      <c r="BS242" s="10" t="n"/>
      <c r="BT2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2" s="19">
        <f>tbl_MTG_Set[[#This Row],[Collector Singles CardMarket Profit MTG Stocks]]/tbl_MTG_Set[[#This Row],[Collector Booster Cost]]</f>
        <v/>
      </c>
      <c r="BW242" s="10">
        <f>tbl_MTG_Set[[#This Row],[Collector Singles CardMarket Profit MTG Stocks]]&gt;0</f>
        <v/>
      </c>
      <c r="BX242" s="10" t="n"/>
      <c r="BY242" s="10" t="n"/>
      <c r="BZ242" s="10">
        <f>tbl_MTG_Set[[#This Row],[Collector Booster Sell Price CardMarket]]*tbl_MTG_Set[[#This Row],[Collector Booster Expected Market Value BotBox]]/tbl_MTG_Set[[#This Row],[Collector Booster Sealed Market Value BotBox]]</f>
        <v/>
      </c>
      <c r="CA2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2" s="10">
        <f>tbl_MTG_Set[[#This Row],[Collector Singles CardMarket Profit BotBox]]/tbl_MTG_Set[[#This Row],[Collector Booster Cost]]</f>
        <v/>
      </c>
      <c r="CC242" s="10">
        <f>tbl_MTG_Set[[#This Row],[Collector Singles CardMarket Profit BotBox]]&gt;0</f>
        <v/>
      </c>
      <c r="CD2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3" hidden="1" s="6">
      <c r="A243" t="n">
        <v>264</v>
      </c>
      <c r="B243" t="inlineStr">
        <is>
          <t>Double Masters 2022 Tokens T2X2</t>
        </is>
      </c>
      <c r="C243" t="n">
        <v>24</v>
      </c>
      <c r="D243" s="3" t="n">
        <v>44750</v>
      </c>
      <c r="F243" t="inlineStr">
        <is>
          <t>en es fr de it pt ja ko ru 汉语 漢語</t>
        </is>
      </c>
      <c r="G243" t="n">
        <v>474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1">
        <f>tbl_MTG_Set[[#This Row],[Play Booster Sell Price CardMarket]]*tbl_MTG_Set[[#This Row],[Play Booster Expected Market Value MTG Stocks]]/tbl_MTG_Set[[#This Row],[Play Booster Sealed Market Value MTG Stocks]]</f>
        <v/>
      </c>
      <c r="BG2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3" s="11">
        <f>tbl_MTG_Set[[#This Row],[Play Singles CardMarket Profit MTG Stocks]]/tbl_MTG_Set[[#This Row],[Play Booster Cost]]</f>
        <v/>
      </c>
      <c r="BI243" s="11">
        <f>tbl_MTG_Set[[#This Row],[Play Singles CardMarket Profit MTG Stocks]]&gt;0</f>
        <v/>
      </c>
      <c r="BM243" s="10">
        <f>tbl_MTG_Set[[#This Row],[Play Booster Sell Price CardMarket]]*tbl_MTG_Set[[#This Row],[Play Booster Expected Market Value BotBox]]/tbl_MTG_Set[[#This Row],[Play Booster Sealed Market Value BotBox]]</f>
        <v/>
      </c>
      <c r="BN2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3" s="10">
        <f>tbl_MTG_Set[[#This Row],[Play Singles CardMarket Profit BotBox]]/tbl_MTG_Set[[#This Row],[Play Booster Cost]]</f>
        <v/>
      </c>
      <c r="BP243" s="10">
        <f>tbl_MTG_Set[[#This Row],[Play Singles CardMarket Profit BotBox]]&gt;0</f>
        <v/>
      </c>
      <c r="BQ243" s="10" t="n"/>
      <c r="BR243" s="10" t="n"/>
      <c r="BS243" s="10" t="n"/>
      <c r="BT2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3" s="19">
        <f>tbl_MTG_Set[[#This Row],[Collector Singles CardMarket Profit MTG Stocks]]/tbl_MTG_Set[[#This Row],[Collector Booster Cost]]</f>
        <v/>
      </c>
      <c r="BW243" s="10">
        <f>tbl_MTG_Set[[#This Row],[Collector Singles CardMarket Profit MTG Stocks]]&gt;0</f>
        <v/>
      </c>
      <c r="BX243" s="10" t="n"/>
      <c r="BY243" s="10" t="n"/>
      <c r="BZ243" s="10">
        <f>tbl_MTG_Set[[#This Row],[Collector Booster Sell Price CardMarket]]*tbl_MTG_Set[[#This Row],[Collector Booster Expected Market Value BotBox]]/tbl_MTG_Set[[#This Row],[Collector Booster Sealed Market Value BotBox]]</f>
        <v/>
      </c>
      <c r="CA2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3" s="10">
        <f>tbl_MTG_Set[[#This Row],[Collector Singles CardMarket Profit BotBox]]/tbl_MTG_Set[[#This Row],[Collector Booster Cost]]</f>
        <v/>
      </c>
      <c r="CC243" s="10">
        <f>tbl_MTG_Set[[#This Row],[Collector Singles CardMarket Profit BotBox]]&gt;0</f>
        <v/>
      </c>
      <c r="CD2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4" hidden="1" s="6">
      <c r="A244" t="n">
        <v>265</v>
      </c>
      <c r="B244" t="inlineStr">
        <is>
          <t>Alchemy Horizons: Baldur's Gate HBG</t>
        </is>
      </c>
      <c r="C244" t="n">
        <v>436</v>
      </c>
      <c r="D244" s="3" t="n">
        <v>44749</v>
      </c>
      <c r="F244" t="inlineStr">
        <is>
          <t>en es fr de it pt ja ko ru 汉语 漢語</t>
        </is>
      </c>
      <c r="G244" t="n">
        <v>476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1">
        <f>tbl_MTG_Set[[#This Row],[Play Booster Sell Price CardMarket]]*tbl_MTG_Set[[#This Row],[Play Booster Expected Market Value MTG Stocks]]/tbl_MTG_Set[[#This Row],[Play Booster Sealed Market Value MTG Stocks]]</f>
        <v/>
      </c>
      <c r="BG2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4" s="11">
        <f>tbl_MTG_Set[[#This Row],[Play Singles CardMarket Profit MTG Stocks]]/tbl_MTG_Set[[#This Row],[Play Booster Cost]]</f>
        <v/>
      </c>
      <c r="BI244" s="11">
        <f>tbl_MTG_Set[[#This Row],[Play Singles CardMarket Profit MTG Stocks]]&gt;0</f>
        <v/>
      </c>
      <c r="BM244" s="10">
        <f>tbl_MTG_Set[[#This Row],[Play Booster Sell Price CardMarket]]*tbl_MTG_Set[[#This Row],[Play Booster Expected Market Value BotBox]]/tbl_MTG_Set[[#This Row],[Play Booster Sealed Market Value BotBox]]</f>
        <v/>
      </c>
      <c r="BN2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4" s="10">
        <f>tbl_MTG_Set[[#This Row],[Play Singles CardMarket Profit BotBox]]/tbl_MTG_Set[[#This Row],[Play Booster Cost]]</f>
        <v/>
      </c>
      <c r="BP244" s="10">
        <f>tbl_MTG_Set[[#This Row],[Play Singles CardMarket Profit BotBox]]&gt;0</f>
        <v/>
      </c>
      <c r="BQ244" s="10" t="n"/>
      <c r="BR244" s="10" t="n"/>
      <c r="BS244" s="10" t="n"/>
      <c r="BT2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4" s="19">
        <f>tbl_MTG_Set[[#This Row],[Collector Singles CardMarket Profit MTG Stocks]]/tbl_MTG_Set[[#This Row],[Collector Booster Cost]]</f>
        <v/>
      </c>
      <c r="BW244" s="10">
        <f>tbl_MTG_Set[[#This Row],[Collector Singles CardMarket Profit MTG Stocks]]&gt;0</f>
        <v/>
      </c>
      <c r="BX244" s="10" t="n"/>
      <c r="BY244" s="10" t="n"/>
      <c r="BZ244" s="10">
        <f>tbl_MTG_Set[[#This Row],[Collector Booster Sell Price CardMarket]]*tbl_MTG_Set[[#This Row],[Collector Booster Expected Market Value BotBox]]/tbl_MTG_Set[[#This Row],[Collector Booster Sealed Market Value BotBox]]</f>
        <v/>
      </c>
      <c r="CA2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4" s="10">
        <f>tbl_MTG_Set[[#This Row],[Collector Singles CardMarket Profit BotBox]]/tbl_MTG_Set[[#This Row],[Collector Booster Cost]]</f>
        <v/>
      </c>
      <c r="CC244" s="10">
        <f>tbl_MTG_Set[[#This Row],[Collector Singles CardMarket Profit BotBox]]&gt;0</f>
        <v/>
      </c>
      <c r="CD2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5" hidden="1" s="6">
      <c r="A245" t="n">
        <v>266</v>
      </c>
      <c r="B245" t="inlineStr">
        <is>
          <t>Love Your LGS 2022 PLG22</t>
        </is>
      </c>
      <c r="C245" t="n">
        <v>2</v>
      </c>
      <c r="D245" s="3" t="n">
        <v>44743</v>
      </c>
      <c r="F245" t="inlineStr">
        <is>
          <t>en es fr de it pt ja ko ru 汉语 漢語</t>
        </is>
      </c>
      <c r="G245" t="n">
        <v>478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1">
        <f>tbl_MTG_Set[[#This Row],[Play Booster Sell Price CardMarket]]*tbl_MTG_Set[[#This Row],[Play Booster Expected Market Value MTG Stocks]]/tbl_MTG_Set[[#This Row],[Play Booster Sealed Market Value MTG Stocks]]</f>
        <v/>
      </c>
      <c r="BG2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5" s="11">
        <f>tbl_MTG_Set[[#This Row],[Play Singles CardMarket Profit MTG Stocks]]/tbl_MTG_Set[[#This Row],[Play Booster Cost]]</f>
        <v/>
      </c>
      <c r="BI245" s="11">
        <f>tbl_MTG_Set[[#This Row],[Play Singles CardMarket Profit MTG Stocks]]&gt;0</f>
        <v/>
      </c>
      <c r="BM245" s="10">
        <f>tbl_MTG_Set[[#This Row],[Play Booster Sell Price CardMarket]]*tbl_MTG_Set[[#This Row],[Play Booster Expected Market Value BotBox]]/tbl_MTG_Set[[#This Row],[Play Booster Sealed Market Value BotBox]]</f>
        <v/>
      </c>
      <c r="BN2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5" s="10">
        <f>tbl_MTG_Set[[#This Row],[Play Singles CardMarket Profit BotBox]]/tbl_MTG_Set[[#This Row],[Play Booster Cost]]</f>
        <v/>
      </c>
      <c r="BP245" s="10">
        <f>tbl_MTG_Set[[#This Row],[Play Singles CardMarket Profit BotBox]]&gt;0</f>
        <v/>
      </c>
      <c r="BQ245" s="10" t="n"/>
      <c r="BR245" s="10" t="n"/>
      <c r="BS245" s="10" t="n"/>
      <c r="BT2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5" s="19">
        <f>tbl_MTG_Set[[#This Row],[Collector Singles CardMarket Profit MTG Stocks]]/tbl_MTG_Set[[#This Row],[Collector Booster Cost]]</f>
        <v/>
      </c>
      <c r="BW245" s="10">
        <f>tbl_MTG_Set[[#This Row],[Collector Singles CardMarket Profit MTG Stocks]]&gt;0</f>
        <v/>
      </c>
      <c r="BX245" s="10" t="n"/>
      <c r="BY245" s="10" t="n"/>
      <c r="BZ245" s="10">
        <f>tbl_MTG_Set[[#This Row],[Collector Booster Sell Price CardMarket]]*tbl_MTG_Set[[#This Row],[Collector Booster Expected Market Value BotBox]]/tbl_MTG_Set[[#This Row],[Collector Booster Sealed Market Value BotBox]]</f>
        <v/>
      </c>
      <c r="CA2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5" s="10">
        <f>tbl_MTG_Set[[#This Row],[Collector Singles CardMarket Profit BotBox]]/tbl_MTG_Set[[#This Row],[Collector Booster Cost]]</f>
        <v/>
      </c>
      <c r="CC245" s="10">
        <f>tbl_MTG_Set[[#This Row],[Collector Singles CardMarket Profit BotBox]]&gt;0</f>
        <v/>
      </c>
      <c r="CD2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6" hidden="1" s="6">
      <c r="A246" t="n">
        <v>267</v>
      </c>
      <c r="B246" t="inlineStr">
        <is>
          <t>Commander Legends: Battle for Baldur's Gate CLB</t>
        </is>
      </c>
      <c r="C246" t="n">
        <v>936</v>
      </c>
      <c r="D246" s="3" t="n">
        <v>44722</v>
      </c>
      <c r="F246" t="inlineStr">
        <is>
          <t>en es fr de it pt ja ko ru 汉语 漢語</t>
        </is>
      </c>
      <c r="G246" t="n">
        <v>480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1">
        <f>tbl_MTG_Set[[#This Row],[Play Booster Sell Price CardMarket]]*tbl_MTG_Set[[#This Row],[Play Booster Expected Market Value MTG Stocks]]/tbl_MTG_Set[[#This Row],[Play Booster Sealed Market Value MTG Stocks]]</f>
        <v/>
      </c>
      <c r="BG2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6" s="11">
        <f>tbl_MTG_Set[[#This Row],[Play Singles CardMarket Profit MTG Stocks]]/tbl_MTG_Set[[#This Row],[Play Booster Cost]]</f>
        <v/>
      </c>
      <c r="BI246" s="11">
        <f>tbl_MTG_Set[[#This Row],[Play Singles CardMarket Profit MTG Stocks]]&gt;0</f>
        <v/>
      </c>
      <c r="BM246" s="10">
        <f>tbl_MTG_Set[[#This Row],[Play Booster Sell Price CardMarket]]*tbl_MTG_Set[[#This Row],[Play Booster Expected Market Value BotBox]]/tbl_MTG_Set[[#This Row],[Play Booster Sealed Market Value BotBox]]</f>
        <v/>
      </c>
      <c r="BN2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6" s="10">
        <f>tbl_MTG_Set[[#This Row],[Play Singles CardMarket Profit BotBox]]/tbl_MTG_Set[[#This Row],[Play Booster Cost]]</f>
        <v/>
      </c>
      <c r="BP246" s="10">
        <f>tbl_MTG_Set[[#This Row],[Play Singles CardMarket Profit BotBox]]&gt;0</f>
        <v/>
      </c>
      <c r="BQ246" s="10" t="n"/>
      <c r="BR246" s="10" t="n"/>
      <c r="BS246" s="10" t="n"/>
      <c r="BT2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6" s="19">
        <f>tbl_MTG_Set[[#This Row],[Collector Singles CardMarket Profit MTG Stocks]]/tbl_MTG_Set[[#This Row],[Collector Booster Cost]]</f>
        <v/>
      </c>
      <c r="BW246" s="10">
        <f>tbl_MTG_Set[[#This Row],[Collector Singles CardMarket Profit MTG Stocks]]&gt;0</f>
        <v/>
      </c>
      <c r="BX246" s="10" t="n"/>
      <c r="BY246" s="10" t="n"/>
      <c r="BZ246" s="10">
        <f>tbl_MTG_Set[[#This Row],[Collector Booster Sell Price CardMarket]]*tbl_MTG_Set[[#This Row],[Collector Booster Expected Market Value BotBox]]/tbl_MTG_Set[[#This Row],[Collector Booster Sealed Market Value BotBox]]</f>
        <v/>
      </c>
      <c r="CA2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6" s="10">
        <f>tbl_MTG_Set[[#This Row],[Collector Singles CardMarket Profit BotBox]]/tbl_MTG_Set[[#This Row],[Collector Booster Cost]]</f>
        <v/>
      </c>
      <c r="CC246" s="10">
        <f>tbl_MTG_Set[[#This Row],[Collector Singles CardMarket Profit BotBox]]&gt;0</f>
        <v/>
      </c>
      <c r="CD2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7" hidden="1" s="6">
      <c r="A247" t="n">
        <v>268</v>
      </c>
      <c r="B247" t="inlineStr">
        <is>
          <t>Battle for Baldur's Gate Promos PCLB</t>
        </is>
      </c>
      <c r="C247" t="n">
        <v>104</v>
      </c>
      <c r="D247" s="3" t="n">
        <v>44722</v>
      </c>
      <c r="F247" t="inlineStr">
        <is>
          <t>en es fr de it pt ja ko ru 汉语 漢語</t>
        </is>
      </c>
      <c r="G247" t="n">
        <v>482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1">
        <f>tbl_MTG_Set[[#This Row],[Play Booster Sell Price CardMarket]]*tbl_MTG_Set[[#This Row],[Play Booster Expected Market Value MTG Stocks]]/tbl_MTG_Set[[#This Row],[Play Booster Sealed Market Value MTG Stocks]]</f>
        <v/>
      </c>
      <c r="BG2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7" s="11">
        <f>tbl_MTG_Set[[#This Row],[Play Singles CardMarket Profit MTG Stocks]]/tbl_MTG_Set[[#This Row],[Play Booster Cost]]</f>
        <v/>
      </c>
      <c r="BI247" s="11">
        <f>tbl_MTG_Set[[#This Row],[Play Singles CardMarket Profit MTG Stocks]]&gt;0</f>
        <v/>
      </c>
      <c r="BM247" s="10">
        <f>tbl_MTG_Set[[#This Row],[Play Booster Sell Price CardMarket]]*tbl_MTG_Set[[#This Row],[Play Booster Expected Market Value BotBox]]/tbl_MTG_Set[[#This Row],[Play Booster Sealed Market Value BotBox]]</f>
        <v/>
      </c>
      <c r="BN2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7" s="10">
        <f>tbl_MTG_Set[[#This Row],[Play Singles CardMarket Profit BotBox]]/tbl_MTG_Set[[#This Row],[Play Booster Cost]]</f>
        <v/>
      </c>
      <c r="BP247" s="10">
        <f>tbl_MTG_Set[[#This Row],[Play Singles CardMarket Profit BotBox]]&gt;0</f>
        <v/>
      </c>
      <c r="BQ247" s="10" t="n"/>
      <c r="BR247" s="10" t="n"/>
      <c r="BS247" s="10" t="n"/>
      <c r="BT2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7" s="19">
        <f>tbl_MTG_Set[[#This Row],[Collector Singles CardMarket Profit MTG Stocks]]/tbl_MTG_Set[[#This Row],[Collector Booster Cost]]</f>
        <v/>
      </c>
      <c r="BW247" s="10">
        <f>tbl_MTG_Set[[#This Row],[Collector Singles CardMarket Profit MTG Stocks]]&gt;0</f>
        <v/>
      </c>
      <c r="BX247" s="10" t="n"/>
      <c r="BY247" s="10" t="n"/>
      <c r="BZ247" s="10">
        <f>tbl_MTG_Set[[#This Row],[Collector Booster Sell Price CardMarket]]*tbl_MTG_Set[[#This Row],[Collector Booster Expected Market Value BotBox]]/tbl_MTG_Set[[#This Row],[Collector Booster Sealed Market Value BotBox]]</f>
        <v/>
      </c>
      <c r="CA2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7" s="10">
        <f>tbl_MTG_Set[[#This Row],[Collector Singles CardMarket Profit BotBox]]/tbl_MTG_Set[[#This Row],[Collector Booster Cost]]</f>
        <v/>
      </c>
      <c r="CC247" s="10">
        <f>tbl_MTG_Set[[#This Row],[Collector Singles CardMarket Profit BotBox]]&gt;0</f>
        <v/>
      </c>
      <c r="CD2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8" hidden="1" s="6">
      <c r="A248" t="n">
        <v>269</v>
      </c>
      <c r="B248" t="inlineStr">
        <is>
          <t>Battle for Baldur's Gate Tokens TCLB</t>
        </is>
      </c>
      <c r="C248" t="n">
        <v>51</v>
      </c>
      <c r="D248" s="3" t="n">
        <v>44722</v>
      </c>
      <c r="F248" t="inlineStr">
        <is>
          <t>en es fr de it pt ja ko ru 汉语 漢語</t>
        </is>
      </c>
      <c r="G248" t="n">
        <v>484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1">
        <f>tbl_MTG_Set[[#This Row],[Play Booster Sell Price CardMarket]]*tbl_MTG_Set[[#This Row],[Play Booster Expected Market Value MTG Stocks]]/tbl_MTG_Set[[#This Row],[Play Booster Sealed Market Value MTG Stocks]]</f>
        <v/>
      </c>
      <c r="BG2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8" s="11">
        <f>tbl_MTG_Set[[#This Row],[Play Singles CardMarket Profit MTG Stocks]]/tbl_MTG_Set[[#This Row],[Play Booster Cost]]</f>
        <v/>
      </c>
      <c r="BI248" s="11">
        <f>tbl_MTG_Set[[#This Row],[Play Singles CardMarket Profit MTG Stocks]]&gt;0</f>
        <v/>
      </c>
      <c r="BM248" s="10">
        <f>tbl_MTG_Set[[#This Row],[Play Booster Sell Price CardMarket]]*tbl_MTG_Set[[#This Row],[Play Booster Expected Market Value BotBox]]/tbl_MTG_Set[[#This Row],[Play Booster Sealed Market Value BotBox]]</f>
        <v/>
      </c>
      <c r="BN2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8" s="10">
        <f>tbl_MTG_Set[[#This Row],[Play Singles CardMarket Profit BotBox]]/tbl_MTG_Set[[#This Row],[Play Booster Cost]]</f>
        <v/>
      </c>
      <c r="BP248" s="10">
        <f>tbl_MTG_Set[[#This Row],[Play Singles CardMarket Profit BotBox]]&gt;0</f>
        <v/>
      </c>
      <c r="BQ248" s="10" t="n"/>
      <c r="BR248" s="10" t="n"/>
      <c r="BS248" s="10" t="n"/>
      <c r="BT2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8" s="19">
        <f>tbl_MTG_Set[[#This Row],[Collector Singles CardMarket Profit MTG Stocks]]/tbl_MTG_Set[[#This Row],[Collector Booster Cost]]</f>
        <v/>
      </c>
      <c r="BW248" s="10">
        <f>tbl_MTG_Set[[#This Row],[Collector Singles CardMarket Profit MTG Stocks]]&gt;0</f>
        <v/>
      </c>
      <c r="BX248" s="10" t="n"/>
      <c r="BY248" s="10" t="n"/>
      <c r="BZ248" s="10">
        <f>tbl_MTG_Set[[#This Row],[Collector Booster Sell Price CardMarket]]*tbl_MTG_Set[[#This Row],[Collector Booster Expected Market Value BotBox]]/tbl_MTG_Set[[#This Row],[Collector Booster Sealed Market Value BotBox]]</f>
        <v/>
      </c>
      <c r="CA2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8" s="10">
        <f>tbl_MTG_Set[[#This Row],[Collector Singles CardMarket Profit BotBox]]/tbl_MTG_Set[[#This Row],[Collector Booster Cost]]</f>
        <v/>
      </c>
      <c r="CC248" s="10">
        <f>tbl_MTG_Set[[#This Row],[Collector Singles CardMarket Profit BotBox]]&gt;0</f>
        <v/>
      </c>
      <c r="CD2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9" hidden="1" s="6">
      <c r="A249" t="n">
        <v>270</v>
      </c>
      <c r="B249" t="inlineStr">
        <is>
          <t>Commander Legends: Battle for Baldur's Gate Minigames MCLB</t>
        </is>
      </c>
      <c r="C249" t="n">
        <v>3</v>
      </c>
      <c r="D249" s="3" t="n">
        <v>44722</v>
      </c>
      <c r="F249" t="inlineStr">
        <is>
          <t>en es fr de it pt ja ko ru 汉语 漢語</t>
        </is>
      </c>
      <c r="G249" t="n">
        <v>486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AG249" s="10" t="n"/>
      <c r="AH249" s="10" t="n"/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9" s="10" t="n"/>
      <c r="AS249" s="10" t="n"/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1">
        <f>tbl_MTG_Set[[#This Row],[Play Booster Sell Price CardMarket]]*tbl_MTG_Set[[#This Row],[Play Booster Expected Market Value MTG Stocks]]/tbl_MTG_Set[[#This Row],[Play Booster Sealed Market Value MTG Stocks]]</f>
        <v/>
      </c>
      <c r="BG2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9" s="11">
        <f>tbl_MTG_Set[[#This Row],[Play Singles CardMarket Profit MTG Stocks]]/tbl_MTG_Set[[#This Row],[Play Booster Cost]]</f>
        <v/>
      </c>
      <c r="BI249" s="11">
        <f>tbl_MTG_Set[[#This Row],[Play Singles CardMarket Profit MTG Stocks]]&gt;0</f>
        <v/>
      </c>
      <c r="BM249" s="10">
        <f>tbl_MTG_Set[[#This Row],[Play Booster Sell Price CardMarket]]*tbl_MTG_Set[[#This Row],[Play Booster Expected Market Value BotBox]]/tbl_MTG_Set[[#This Row],[Play Booster Sealed Market Value BotBox]]</f>
        <v/>
      </c>
      <c r="BN2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9" s="10">
        <f>tbl_MTG_Set[[#This Row],[Play Singles CardMarket Profit BotBox]]/tbl_MTG_Set[[#This Row],[Play Booster Cost]]</f>
        <v/>
      </c>
      <c r="BP249" s="10">
        <f>tbl_MTG_Set[[#This Row],[Play Singles CardMarket Profit BotBox]]&gt;0</f>
        <v/>
      </c>
      <c r="BQ249" s="10" t="n"/>
      <c r="BR249" s="10" t="n"/>
      <c r="BS249" s="10" t="n"/>
      <c r="BT2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9" s="19">
        <f>tbl_MTG_Set[[#This Row],[Collector Singles CardMarket Profit MTG Stocks]]/tbl_MTG_Set[[#This Row],[Collector Booster Cost]]</f>
        <v/>
      </c>
      <c r="BW249" s="10">
        <f>tbl_MTG_Set[[#This Row],[Collector Singles CardMarket Profit MTG Stocks]]&gt;0</f>
        <v/>
      </c>
      <c r="BX249" s="10" t="n"/>
      <c r="BY249" s="10" t="n"/>
      <c r="BZ249" s="10">
        <f>tbl_MTG_Set[[#This Row],[Collector Booster Sell Price CardMarket]]*tbl_MTG_Set[[#This Row],[Collector Booster Expected Market Value BotBox]]/tbl_MTG_Set[[#This Row],[Collector Booster Sealed Market Value BotBox]]</f>
        <v/>
      </c>
      <c r="CA2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9" s="10">
        <f>tbl_MTG_Set[[#This Row],[Collector Singles CardMarket Profit BotBox]]/tbl_MTG_Set[[#This Row],[Collector Booster Cost]]</f>
        <v/>
      </c>
      <c r="CC249" s="10">
        <f>tbl_MTG_Set[[#This Row],[Collector Singles CardMarket Profit BotBox]]&gt;0</f>
        <v/>
      </c>
      <c r="CD2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0" hidden="1" s="6">
      <c r="A250" t="n">
        <v>271</v>
      </c>
      <c r="B250" t="inlineStr">
        <is>
          <t>Battle for Baldur's Gate Oversized Cards OCLB</t>
        </is>
      </c>
      <c r="C250" t="n">
        <v>1</v>
      </c>
      <c r="D250" s="3" t="n">
        <v>44722</v>
      </c>
      <c r="F250" t="inlineStr">
        <is>
          <t>en es fr de it pt ja ko ru 汉语 漢語</t>
        </is>
      </c>
      <c r="G250" t="n">
        <v>488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1">
        <f>tbl_MTG_Set[[#This Row],[Play Booster Sell Price CardMarket]]*tbl_MTG_Set[[#This Row],[Play Booster Expected Market Value MTG Stocks]]/tbl_MTG_Set[[#This Row],[Play Booster Sealed Market Value MTG Stocks]]</f>
        <v/>
      </c>
      <c r="BG2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0" s="11">
        <f>tbl_MTG_Set[[#This Row],[Play Singles CardMarket Profit MTG Stocks]]/tbl_MTG_Set[[#This Row],[Play Booster Cost]]</f>
        <v/>
      </c>
      <c r="BI250" s="11">
        <f>tbl_MTG_Set[[#This Row],[Play Singles CardMarket Profit MTG Stocks]]&gt;0</f>
        <v/>
      </c>
      <c r="BM250" s="10">
        <f>tbl_MTG_Set[[#This Row],[Play Booster Sell Price CardMarket]]*tbl_MTG_Set[[#This Row],[Play Booster Expected Market Value BotBox]]/tbl_MTG_Set[[#This Row],[Play Booster Sealed Market Value BotBox]]</f>
        <v/>
      </c>
      <c r="BN2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0" s="10">
        <f>tbl_MTG_Set[[#This Row],[Play Singles CardMarket Profit BotBox]]/tbl_MTG_Set[[#This Row],[Play Booster Cost]]</f>
        <v/>
      </c>
      <c r="BP250" s="10">
        <f>tbl_MTG_Set[[#This Row],[Play Singles CardMarket Profit BotBox]]&gt;0</f>
        <v/>
      </c>
      <c r="BQ250" s="10" t="n"/>
      <c r="BR250" s="10" t="n"/>
      <c r="BS250" s="10" t="n"/>
      <c r="BT2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0" s="19">
        <f>tbl_MTG_Set[[#This Row],[Collector Singles CardMarket Profit MTG Stocks]]/tbl_MTG_Set[[#This Row],[Collector Booster Cost]]</f>
        <v/>
      </c>
      <c r="BW250" s="10">
        <f>tbl_MTG_Set[[#This Row],[Collector Singles CardMarket Profit MTG Stocks]]&gt;0</f>
        <v/>
      </c>
      <c r="BX250" s="10" t="n"/>
      <c r="BY250" s="10" t="n"/>
      <c r="BZ250" s="10">
        <f>tbl_MTG_Set[[#This Row],[Collector Booster Sell Price CardMarket]]*tbl_MTG_Set[[#This Row],[Collector Booster Expected Market Value BotBox]]/tbl_MTG_Set[[#This Row],[Collector Booster Sealed Market Value BotBox]]</f>
        <v/>
      </c>
      <c r="CA2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0" s="10">
        <f>tbl_MTG_Set[[#This Row],[Collector Singles CardMarket Profit BotBox]]/tbl_MTG_Set[[#This Row],[Collector Booster Cost]]</f>
        <v/>
      </c>
      <c r="CC250" s="10">
        <f>tbl_MTG_Set[[#This Row],[Collector Singles CardMarket Profit BotBox]]&gt;0</f>
        <v/>
      </c>
      <c r="CD2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1" hidden="1" s="6">
      <c r="A251" t="n">
        <v>272</v>
      </c>
      <c r="B251" t="inlineStr">
        <is>
          <t>Battle for Baldur's Gate Art Series ACLB</t>
        </is>
      </c>
      <c r="C251" t="n">
        <v>81</v>
      </c>
      <c r="D251" s="3" t="n">
        <v>44722</v>
      </c>
      <c r="F251" t="inlineStr">
        <is>
          <t>en es fr de it pt ja ko ru 汉语 漢語</t>
        </is>
      </c>
      <c r="G251" t="n">
        <v>490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1">
        <f>tbl_MTG_Set[[#This Row],[Play Booster Sell Price CardMarket]]*tbl_MTG_Set[[#This Row],[Play Booster Expected Market Value MTG Stocks]]/tbl_MTG_Set[[#This Row],[Play Booster Sealed Market Value MTG Stocks]]</f>
        <v/>
      </c>
      <c r="BG2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1" s="11">
        <f>tbl_MTG_Set[[#This Row],[Play Singles CardMarket Profit MTG Stocks]]/tbl_MTG_Set[[#This Row],[Play Booster Cost]]</f>
        <v/>
      </c>
      <c r="BI251" s="11">
        <f>tbl_MTG_Set[[#This Row],[Play Singles CardMarket Profit MTG Stocks]]&gt;0</f>
        <v/>
      </c>
      <c r="BM251" s="10">
        <f>tbl_MTG_Set[[#This Row],[Play Booster Sell Price CardMarket]]*tbl_MTG_Set[[#This Row],[Play Booster Expected Market Value BotBox]]/tbl_MTG_Set[[#This Row],[Play Booster Sealed Market Value BotBox]]</f>
        <v/>
      </c>
      <c r="BN2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1" s="10">
        <f>tbl_MTG_Set[[#This Row],[Play Singles CardMarket Profit BotBox]]/tbl_MTG_Set[[#This Row],[Play Booster Cost]]</f>
        <v/>
      </c>
      <c r="BP251" s="10">
        <f>tbl_MTG_Set[[#This Row],[Play Singles CardMarket Profit BotBox]]&gt;0</f>
        <v/>
      </c>
      <c r="BQ251" s="10" t="n"/>
      <c r="BR251" s="10" t="n"/>
      <c r="BS251" s="10" t="n"/>
      <c r="BT2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1" s="19">
        <f>tbl_MTG_Set[[#This Row],[Collector Singles CardMarket Profit MTG Stocks]]/tbl_MTG_Set[[#This Row],[Collector Booster Cost]]</f>
        <v/>
      </c>
      <c r="BW251" s="10">
        <f>tbl_MTG_Set[[#This Row],[Collector Singles CardMarket Profit MTG Stocks]]&gt;0</f>
        <v/>
      </c>
      <c r="BX251" s="10" t="n"/>
      <c r="BY251" s="10" t="n"/>
      <c r="BZ251" s="10">
        <f>tbl_MTG_Set[[#This Row],[Collector Booster Sell Price CardMarket]]*tbl_MTG_Set[[#This Row],[Collector Booster Expected Market Value BotBox]]/tbl_MTG_Set[[#This Row],[Collector Booster Sealed Market Value BotBox]]</f>
        <v/>
      </c>
      <c r="CA2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1" s="10">
        <f>tbl_MTG_Set[[#This Row],[Collector Singles CardMarket Profit BotBox]]/tbl_MTG_Set[[#This Row],[Collector Booster Cost]]</f>
        <v/>
      </c>
      <c r="CC251" s="10">
        <f>tbl_MTG_Set[[#This Row],[Collector Singles CardMarket Profit BotBox]]&gt;0</f>
        <v/>
      </c>
      <c r="CD2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2" hidden="1" s="6">
      <c r="A252" t="n">
        <v>274</v>
      </c>
      <c r="B252" t="inlineStr">
        <is>
          <t>Streets of New Capenna Promos PSNC</t>
        </is>
      </c>
      <c r="C252" t="n">
        <v>161</v>
      </c>
      <c r="D252" s="3" t="n">
        <v>44680</v>
      </c>
      <c r="E252" t="inlineStr">
        <is>
          <t>Standard Expansion</t>
        </is>
      </c>
      <c r="F252" t="inlineStr">
        <is>
          <t>en es fr de it pt ja ko ru 汉语 漢語</t>
        </is>
      </c>
      <c r="G252" t="n">
        <v>494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1">
        <f>tbl_MTG_Set[[#This Row],[Play Booster Sell Price CardMarket]]*tbl_MTG_Set[[#This Row],[Play Booster Expected Market Value MTG Stocks]]/tbl_MTG_Set[[#This Row],[Play Booster Sealed Market Value MTG Stocks]]</f>
        <v/>
      </c>
      <c r="BG2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2" s="11">
        <f>tbl_MTG_Set[[#This Row],[Play Singles CardMarket Profit MTG Stocks]]/tbl_MTG_Set[[#This Row],[Play Booster Cost]]</f>
        <v/>
      </c>
      <c r="BI252" s="11">
        <f>tbl_MTG_Set[[#This Row],[Play Singles CardMarket Profit MTG Stocks]]&gt;0</f>
        <v/>
      </c>
      <c r="BM252" s="10">
        <f>tbl_MTG_Set[[#This Row],[Play Booster Sell Price CardMarket]]*tbl_MTG_Set[[#This Row],[Play Booster Expected Market Value BotBox]]/tbl_MTG_Set[[#This Row],[Play Booster Sealed Market Value BotBox]]</f>
        <v/>
      </c>
      <c r="BN2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2" s="10">
        <f>tbl_MTG_Set[[#This Row],[Play Singles CardMarket Profit BotBox]]/tbl_MTG_Set[[#This Row],[Play Booster Cost]]</f>
        <v/>
      </c>
      <c r="BP252" s="10">
        <f>tbl_MTG_Set[[#This Row],[Play Singles CardMarket Profit BotBox]]&gt;0</f>
        <v/>
      </c>
      <c r="BQ252" s="10" t="n"/>
      <c r="BR252" s="10" t="n"/>
      <c r="BS252" s="10" t="n"/>
      <c r="BT2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2" s="19">
        <f>tbl_MTG_Set[[#This Row],[Collector Singles CardMarket Profit MTG Stocks]]/tbl_MTG_Set[[#This Row],[Collector Booster Cost]]</f>
        <v/>
      </c>
      <c r="BW252" s="10">
        <f>tbl_MTG_Set[[#This Row],[Collector Singles CardMarket Profit MTG Stocks]]&gt;0</f>
        <v/>
      </c>
      <c r="BX252" s="10" t="n"/>
      <c r="BY252" s="10" t="n"/>
      <c r="BZ252" s="10">
        <f>tbl_MTG_Set[[#This Row],[Collector Booster Sell Price CardMarket]]*tbl_MTG_Set[[#This Row],[Collector Booster Expected Market Value BotBox]]/tbl_MTG_Set[[#This Row],[Collector Booster Sealed Market Value BotBox]]</f>
        <v/>
      </c>
      <c r="CA2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2" s="10">
        <f>tbl_MTG_Set[[#This Row],[Collector Singles CardMarket Profit BotBox]]/tbl_MTG_Set[[#This Row],[Collector Booster Cost]]</f>
        <v/>
      </c>
      <c r="CC252" s="10">
        <f>tbl_MTG_Set[[#This Row],[Collector Singles CardMarket Profit BotBox]]&gt;0</f>
        <v/>
      </c>
      <c r="CD2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3" hidden="1" s="6">
      <c r="A253" t="n">
        <v>275</v>
      </c>
      <c r="B253" t="inlineStr">
        <is>
          <t>Streets of New Capenna Southeast Asia Tokens PTSNC</t>
        </is>
      </c>
      <c r="C253" t="n">
        <v>6</v>
      </c>
      <c r="D253" s="3" t="n">
        <v>44681</v>
      </c>
      <c r="E253" t="inlineStr">
        <is>
          <t>Standard Expansion</t>
        </is>
      </c>
      <c r="F253" t="inlineStr">
        <is>
          <t>en es fr de it pt ja ko ru 汉语 漢語</t>
        </is>
      </c>
      <c r="G253" t="n">
        <v>496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1">
        <f>tbl_MTG_Set[[#This Row],[Play Booster Sell Price CardMarket]]*tbl_MTG_Set[[#This Row],[Play Booster Expected Market Value MTG Stocks]]/tbl_MTG_Set[[#This Row],[Play Booster Sealed Market Value MTG Stocks]]</f>
        <v/>
      </c>
      <c r="BG2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3" s="11">
        <f>tbl_MTG_Set[[#This Row],[Play Singles CardMarket Profit MTG Stocks]]/tbl_MTG_Set[[#This Row],[Play Booster Cost]]</f>
        <v/>
      </c>
      <c r="BI253" s="11">
        <f>tbl_MTG_Set[[#This Row],[Play Singles CardMarket Profit MTG Stocks]]&gt;0</f>
        <v/>
      </c>
      <c r="BM253" s="10">
        <f>tbl_MTG_Set[[#This Row],[Play Booster Sell Price CardMarket]]*tbl_MTG_Set[[#This Row],[Play Booster Expected Market Value BotBox]]/tbl_MTG_Set[[#This Row],[Play Booster Sealed Market Value BotBox]]</f>
        <v/>
      </c>
      <c r="BN2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3" s="10">
        <f>tbl_MTG_Set[[#This Row],[Play Singles CardMarket Profit BotBox]]/tbl_MTG_Set[[#This Row],[Play Booster Cost]]</f>
        <v/>
      </c>
      <c r="BP253" s="10">
        <f>tbl_MTG_Set[[#This Row],[Play Singles CardMarket Profit BotBox]]&gt;0</f>
        <v/>
      </c>
      <c r="BQ253" s="10" t="n"/>
      <c r="BR253" s="10" t="n"/>
      <c r="BS253" s="10" t="n"/>
      <c r="BT2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3" s="19">
        <f>tbl_MTG_Set[[#This Row],[Collector Singles CardMarket Profit MTG Stocks]]/tbl_MTG_Set[[#This Row],[Collector Booster Cost]]</f>
        <v/>
      </c>
      <c r="BW253" s="10">
        <f>tbl_MTG_Set[[#This Row],[Collector Singles CardMarket Profit MTG Stocks]]&gt;0</f>
        <v/>
      </c>
      <c r="BX253" s="10" t="n"/>
      <c r="BY253" s="10" t="n"/>
      <c r="BZ253" s="10">
        <f>tbl_MTG_Set[[#This Row],[Collector Booster Sell Price CardMarket]]*tbl_MTG_Set[[#This Row],[Collector Booster Expected Market Value BotBox]]/tbl_MTG_Set[[#This Row],[Collector Booster Sealed Market Value BotBox]]</f>
        <v/>
      </c>
      <c r="CA2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3" s="10">
        <f>tbl_MTG_Set[[#This Row],[Collector Singles CardMarket Profit BotBox]]/tbl_MTG_Set[[#This Row],[Collector Booster Cost]]</f>
        <v/>
      </c>
      <c r="CC253" s="10">
        <f>tbl_MTG_Set[[#This Row],[Collector Singles CardMarket Profit BotBox]]&gt;0</f>
        <v/>
      </c>
      <c r="CD2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4" hidden="1" s="6">
      <c r="A254" t="n">
        <v>276</v>
      </c>
      <c r="B254" t="inlineStr">
        <is>
          <t>Streets of New Capenna Tokens TSNC</t>
        </is>
      </c>
      <c r="C254" t="n">
        <v>19</v>
      </c>
      <c r="D254" s="3" t="n">
        <v>44680</v>
      </c>
      <c r="E254" t="inlineStr">
        <is>
          <t>Standard Expansion</t>
        </is>
      </c>
      <c r="F254" t="inlineStr">
        <is>
          <t>en es fr de it pt ja ko ru 汉语 漢語</t>
        </is>
      </c>
      <c r="G254" t="n">
        <v>498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1">
        <f>tbl_MTG_Set[[#This Row],[Play Booster Sell Price CardMarket]]*tbl_MTG_Set[[#This Row],[Play Booster Expected Market Value MTG Stocks]]/tbl_MTG_Set[[#This Row],[Play Booster Sealed Market Value MTG Stocks]]</f>
        <v/>
      </c>
      <c r="BG2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4" s="11">
        <f>tbl_MTG_Set[[#This Row],[Play Singles CardMarket Profit MTG Stocks]]/tbl_MTG_Set[[#This Row],[Play Booster Cost]]</f>
        <v/>
      </c>
      <c r="BI254" s="11">
        <f>tbl_MTG_Set[[#This Row],[Play Singles CardMarket Profit MTG Stocks]]&gt;0</f>
        <v/>
      </c>
      <c r="BM254" s="10">
        <f>tbl_MTG_Set[[#This Row],[Play Booster Sell Price CardMarket]]*tbl_MTG_Set[[#This Row],[Play Booster Expected Market Value BotBox]]/tbl_MTG_Set[[#This Row],[Play Booster Sealed Market Value BotBox]]</f>
        <v/>
      </c>
      <c r="BN2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4" s="10">
        <f>tbl_MTG_Set[[#This Row],[Play Singles CardMarket Profit BotBox]]/tbl_MTG_Set[[#This Row],[Play Booster Cost]]</f>
        <v/>
      </c>
      <c r="BP254" s="10">
        <f>tbl_MTG_Set[[#This Row],[Play Singles CardMarket Profit BotBox]]&gt;0</f>
        <v/>
      </c>
      <c r="BQ254" s="10" t="n"/>
      <c r="BR254" s="10" t="n"/>
      <c r="BS254" s="10" t="n"/>
      <c r="BT2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4" s="19">
        <f>tbl_MTG_Set[[#This Row],[Collector Singles CardMarket Profit MTG Stocks]]/tbl_MTG_Set[[#This Row],[Collector Booster Cost]]</f>
        <v/>
      </c>
      <c r="BW254" s="10">
        <f>tbl_MTG_Set[[#This Row],[Collector Singles CardMarket Profit MTG Stocks]]&gt;0</f>
        <v/>
      </c>
      <c r="BX254" s="10" t="n"/>
      <c r="BY254" s="10" t="n"/>
      <c r="BZ254" s="10">
        <f>tbl_MTG_Set[[#This Row],[Collector Booster Sell Price CardMarket]]*tbl_MTG_Set[[#This Row],[Collector Booster Expected Market Value BotBox]]/tbl_MTG_Set[[#This Row],[Collector Booster Sealed Market Value BotBox]]</f>
        <v/>
      </c>
      <c r="CA2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4" s="10">
        <f>tbl_MTG_Set[[#This Row],[Collector Singles CardMarket Profit BotBox]]/tbl_MTG_Set[[#This Row],[Collector Booster Cost]]</f>
        <v/>
      </c>
      <c r="CC254" s="10">
        <f>tbl_MTG_Set[[#This Row],[Collector Singles CardMarket Profit BotBox]]&gt;0</f>
        <v/>
      </c>
      <c r="CD2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5" hidden="1" s="6">
      <c r="A255" t="n">
        <v>277</v>
      </c>
      <c r="B255" t="inlineStr">
        <is>
          <t>Alchemy: New Capenna YSNC</t>
        </is>
      </c>
      <c r="C255" t="n">
        <v>30</v>
      </c>
      <c r="D255" s="3" t="n">
        <v>44714</v>
      </c>
      <c r="F255" t="inlineStr">
        <is>
          <t>en es fr de it pt ja ko ru 汉语 漢語</t>
        </is>
      </c>
      <c r="G255" t="n">
        <v>500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1">
        <f>tbl_MTG_Set[[#This Row],[Play Booster Sell Price CardMarket]]*tbl_MTG_Set[[#This Row],[Play Booster Expected Market Value MTG Stocks]]/tbl_MTG_Set[[#This Row],[Play Booster Sealed Market Value MTG Stocks]]</f>
        <v/>
      </c>
      <c r="BG2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5" s="11">
        <f>tbl_MTG_Set[[#This Row],[Play Singles CardMarket Profit MTG Stocks]]/tbl_MTG_Set[[#This Row],[Play Booster Cost]]</f>
        <v/>
      </c>
      <c r="BI255" s="11">
        <f>tbl_MTG_Set[[#This Row],[Play Singles CardMarket Profit MTG Stocks]]&gt;0</f>
        <v/>
      </c>
      <c r="BM255" s="10">
        <f>tbl_MTG_Set[[#This Row],[Play Booster Sell Price CardMarket]]*tbl_MTG_Set[[#This Row],[Play Booster Expected Market Value BotBox]]/tbl_MTG_Set[[#This Row],[Play Booster Sealed Market Value BotBox]]</f>
        <v/>
      </c>
      <c r="BN2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5" s="10">
        <f>tbl_MTG_Set[[#This Row],[Play Singles CardMarket Profit BotBox]]/tbl_MTG_Set[[#This Row],[Play Booster Cost]]</f>
        <v/>
      </c>
      <c r="BP255" s="10">
        <f>tbl_MTG_Set[[#This Row],[Play Singles CardMarket Profit BotBox]]&gt;0</f>
        <v/>
      </c>
      <c r="BQ255" s="10" t="n"/>
      <c r="BR255" s="10" t="n"/>
      <c r="BS255" s="10" t="n"/>
      <c r="BT2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5" s="19">
        <f>tbl_MTG_Set[[#This Row],[Collector Singles CardMarket Profit MTG Stocks]]/tbl_MTG_Set[[#This Row],[Collector Booster Cost]]</f>
        <v/>
      </c>
      <c r="BW255" s="10">
        <f>tbl_MTG_Set[[#This Row],[Collector Singles CardMarket Profit MTG Stocks]]&gt;0</f>
        <v/>
      </c>
      <c r="BX255" s="10" t="n"/>
      <c r="BY255" s="10" t="n"/>
      <c r="BZ255" s="10">
        <f>tbl_MTG_Set[[#This Row],[Collector Booster Sell Price CardMarket]]*tbl_MTG_Set[[#This Row],[Collector Booster Expected Market Value BotBox]]/tbl_MTG_Set[[#This Row],[Collector Booster Sealed Market Value BotBox]]</f>
        <v/>
      </c>
      <c r="CA2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5" s="10">
        <f>tbl_MTG_Set[[#This Row],[Collector Singles CardMarket Profit BotBox]]/tbl_MTG_Set[[#This Row],[Collector Booster Cost]]</f>
        <v/>
      </c>
      <c r="CC255" s="10">
        <f>tbl_MTG_Set[[#This Row],[Collector Singles CardMarket Profit BotBox]]&gt;0</f>
        <v/>
      </c>
      <c r="CD2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6" hidden="1" s="6">
      <c r="A256" t="n">
        <v>278</v>
      </c>
      <c r="B256" t="inlineStr">
        <is>
          <t>New Capenna Commander NCC</t>
        </is>
      </c>
      <c r="C256" t="n">
        <v>447</v>
      </c>
      <c r="D256" s="3" t="n">
        <v>44680</v>
      </c>
      <c r="F256" t="inlineStr">
        <is>
          <t>en es fr de it pt ja ko ru 汉语 漢語</t>
        </is>
      </c>
      <c r="G256" t="n">
        <v>502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1">
        <f>tbl_MTG_Set[[#This Row],[Play Booster Sell Price CardMarket]]*tbl_MTG_Set[[#This Row],[Play Booster Expected Market Value MTG Stocks]]/tbl_MTG_Set[[#This Row],[Play Booster Sealed Market Value MTG Stocks]]</f>
        <v/>
      </c>
      <c r="BG2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6" s="11">
        <f>tbl_MTG_Set[[#This Row],[Play Singles CardMarket Profit MTG Stocks]]/tbl_MTG_Set[[#This Row],[Play Booster Cost]]</f>
        <v/>
      </c>
      <c r="BI256" s="11">
        <f>tbl_MTG_Set[[#This Row],[Play Singles CardMarket Profit MTG Stocks]]&gt;0</f>
        <v/>
      </c>
      <c r="BM256" s="10">
        <f>tbl_MTG_Set[[#This Row],[Play Booster Sell Price CardMarket]]*tbl_MTG_Set[[#This Row],[Play Booster Expected Market Value BotBox]]/tbl_MTG_Set[[#This Row],[Play Booster Sealed Market Value BotBox]]</f>
        <v/>
      </c>
      <c r="BN2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6" s="10">
        <f>tbl_MTG_Set[[#This Row],[Play Singles CardMarket Profit BotBox]]/tbl_MTG_Set[[#This Row],[Play Booster Cost]]</f>
        <v/>
      </c>
      <c r="BP256" s="10">
        <f>tbl_MTG_Set[[#This Row],[Play Singles CardMarket Profit BotBox]]&gt;0</f>
        <v/>
      </c>
      <c r="BQ256" s="10" t="n"/>
      <c r="BR256" s="10" t="n"/>
      <c r="BS256" s="10" t="n"/>
      <c r="BT2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6" s="19">
        <f>tbl_MTG_Set[[#This Row],[Collector Singles CardMarket Profit MTG Stocks]]/tbl_MTG_Set[[#This Row],[Collector Booster Cost]]</f>
        <v/>
      </c>
      <c r="BW256" s="10">
        <f>tbl_MTG_Set[[#This Row],[Collector Singles CardMarket Profit MTG Stocks]]&gt;0</f>
        <v/>
      </c>
      <c r="BX256" s="10" t="n"/>
      <c r="BY256" s="10" t="n"/>
      <c r="BZ256" s="10">
        <f>tbl_MTG_Set[[#This Row],[Collector Booster Sell Price CardMarket]]*tbl_MTG_Set[[#This Row],[Collector Booster Expected Market Value BotBox]]/tbl_MTG_Set[[#This Row],[Collector Booster Sealed Market Value BotBox]]</f>
        <v/>
      </c>
      <c r="CA2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6" s="10">
        <f>tbl_MTG_Set[[#This Row],[Collector Singles CardMarket Profit BotBox]]/tbl_MTG_Set[[#This Row],[Collector Booster Cost]]</f>
        <v/>
      </c>
      <c r="CC256" s="10">
        <f>tbl_MTG_Set[[#This Row],[Collector Singles CardMarket Profit BotBox]]&gt;0</f>
        <v/>
      </c>
      <c r="CD2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7" hidden="1" s="6">
      <c r="A257" t="n">
        <v>279</v>
      </c>
      <c r="B257" t="inlineStr">
        <is>
          <t>New Capenna Commander Promos PNCC</t>
        </is>
      </c>
      <c r="C257" t="n">
        <v>75</v>
      </c>
      <c r="D257" s="3" t="n">
        <v>44680</v>
      </c>
      <c r="F257" t="inlineStr">
        <is>
          <t>en es fr de it pt ja ko ru 汉语 漢語</t>
        </is>
      </c>
      <c r="G257" t="n">
        <v>504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7" s="10" t="n"/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1">
        <f>tbl_MTG_Set[[#This Row],[Play Booster Sell Price CardMarket]]*tbl_MTG_Set[[#This Row],[Play Booster Expected Market Value MTG Stocks]]/tbl_MTG_Set[[#This Row],[Play Booster Sealed Market Value MTG Stocks]]</f>
        <v/>
      </c>
      <c r="BG2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7" s="11">
        <f>tbl_MTG_Set[[#This Row],[Play Singles CardMarket Profit MTG Stocks]]/tbl_MTG_Set[[#This Row],[Play Booster Cost]]</f>
        <v/>
      </c>
      <c r="BI257" s="11">
        <f>tbl_MTG_Set[[#This Row],[Play Singles CardMarket Profit MTG Stocks]]&gt;0</f>
        <v/>
      </c>
      <c r="BM257" s="10">
        <f>tbl_MTG_Set[[#This Row],[Play Booster Sell Price CardMarket]]*tbl_MTG_Set[[#This Row],[Play Booster Expected Market Value BotBox]]/tbl_MTG_Set[[#This Row],[Play Booster Sealed Market Value BotBox]]</f>
        <v/>
      </c>
      <c r="BN2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7" s="10">
        <f>tbl_MTG_Set[[#This Row],[Play Singles CardMarket Profit BotBox]]/tbl_MTG_Set[[#This Row],[Play Booster Cost]]</f>
        <v/>
      </c>
      <c r="BP257" s="10">
        <f>tbl_MTG_Set[[#This Row],[Play Singles CardMarket Profit BotBox]]&gt;0</f>
        <v/>
      </c>
      <c r="BQ257" s="10" t="n"/>
      <c r="BR257" s="10" t="n"/>
      <c r="BS257" s="10" t="n"/>
      <c r="BT2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7" s="19">
        <f>tbl_MTG_Set[[#This Row],[Collector Singles CardMarket Profit MTG Stocks]]/tbl_MTG_Set[[#This Row],[Collector Booster Cost]]</f>
        <v/>
      </c>
      <c r="BW257" s="10">
        <f>tbl_MTG_Set[[#This Row],[Collector Singles CardMarket Profit MTG Stocks]]&gt;0</f>
        <v/>
      </c>
      <c r="BX257" s="10" t="n"/>
      <c r="BY257" s="10" t="n"/>
      <c r="BZ257" s="10">
        <f>tbl_MTG_Set[[#This Row],[Collector Booster Sell Price CardMarket]]*tbl_MTG_Set[[#This Row],[Collector Booster Expected Market Value BotBox]]/tbl_MTG_Set[[#This Row],[Collector Booster Sealed Market Value BotBox]]</f>
        <v/>
      </c>
      <c r="CA2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7" s="10">
        <f>tbl_MTG_Set[[#This Row],[Collector Singles CardMarket Profit BotBox]]/tbl_MTG_Set[[#This Row],[Collector Booster Cost]]</f>
        <v/>
      </c>
      <c r="CC257" s="10">
        <f>tbl_MTG_Set[[#This Row],[Collector Singles CardMarket Profit BotBox]]&gt;0</f>
        <v/>
      </c>
      <c r="CD2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8" hidden="1" s="6">
      <c r="A258" t="n">
        <v>280</v>
      </c>
      <c r="B258" t="inlineStr">
        <is>
          <t>New Capenna Commander Tokens TNCC</t>
        </is>
      </c>
      <c r="C258" t="n">
        <v>36</v>
      </c>
      <c r="D258" s="3" t="n">
        <v>44680</v>
      </c>
      <c r="F258" t="inlineStr">
        <is>
          <t>en es fr de it pt ja ko ru 汉语 漢語</t>
        </is>
      </c>
      <c r="G258" t="n">
        <v>506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1">
        <f>tbl_MTG_Set[[#This Row],[Play Booster Sell Price CardMarket]]*tbl_MTG_Set[[#This Row],[Play Booster Expected Market Value MTG Stocks]]/tbl_MTG_Set[[#This Row],[Play Booster Sealed Market Value MTG Stocks]]</f>
        <v/>
      </c>
      <c r="BG2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8" s="11">
        <f>tbl_MTG_Set[[#This Row],[Play Singles CardMarket Profit MTG Stocks]]/tbl_MTG_Set[[#This Row],[Play Booster Cost]]</f>
        <v/>
      </c>
      <c r="BI258" s="11">
        <f>tbl_MTG_Set[[#This Row],[Play Singles CardMarket Profit MTG Stocks]]&gt;0</f>
        <v/>
      </c>
      <c r="BM258" s="10">
        <f>tbl_MTG_Set[[#This Row],[Play Booster Sell Price CardMarket]]*tbl_MTG_Set[[#This Row],[Play Booster Expected Market Value BotBox]]/tbl_MTG_Set[[#This Row],[Play Booster Sealed Market Value BotBox]]</f>
        <v/>
      </c>
      <c r="BN2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8" s="10">
        <f>tbl_MTG_Set[[#This Row],[Play Singles CardMarket Profit BotBox]]/tbl_MTG_Set[[#This Row],[Play Booster Cost]]</f>
        <v/>
      </c>
      <c r="BP258" s="10">
        <f>tbl_MTG_Set[[#This Row],[Play Singles CardMarket Profit BotBox]]&gt;0</f>
        <v/>
      </c>
      <c r="BQ258" s="10" t="n"/>
      <c r="BR258" s="10" t="n"/>
      <c r="BS258" s="10" t="n"/>
      <c r="BT2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8" s="19">
        <f>tbl_MTG_Set[[#This Row],[Collector Singles CardMarket Profit MTG Stocks]]/tbl_MTG_Set[[#This Row],[Collector Booster Cost]]</f>
        <v/>
      </c>
      <c r="BW258" s="10">
        <f>tbl_MTG_Set[[#This Row],[Collector Singles CardMarket Profit MTG Stocks]]&gt;0</f>
        <v/>
      </c>
      <c r="BX258" s="10" t="n"/>
      <c r="BY258" s="10" t="n"/>
      <c r="BZ258" s="10">
        <f>tbl_MTG_Set[[#This Row],[Collector Booster Sell Price CardMarket]]*tbl_MTG_Set[[#This Row],[Collector Booster Expected Market Value BotBox]]/tbl_MTG_Set[[#This Row],[Collector Booster Sealed Market Value BotBox]]</f>
        <v/>
      </c>
      <c r="CA2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8" s="10">
        <f>tbl_MTG_Set[[#This Row],[Collector Singles CardMarket Profit BotBox]]/tbl_MTG_Set[[#This Row],[Collector Booster Cost]]</f>
        <v/>
      </c>
      <c r="CC258" s="10">
        <f>tbl_MTG_Set[[#This Row],[Collector Singles CardMarket Profit BotBox]]&gt;0</f>
        <v/>
      </c>
      <c r="CD2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9" hidden="1" s="6">
      <c r="A259" t="n">
        <v>281</v>
      </c>
      <c r="B259" t="inlineStr">
        <is>
          <t>Streets of New Capenna Minigames MSNC</t>
        </is>
      </c>
      <c r="C259" t="n">
        <v>3</v>
      </c>
      <c r="D259" s="3" t="n">
        <v>44680</v>
      </c>
      <c r="E259" t="inlineStr">
        <is>
          <t>Standard Expansion</t>
        </is>
      </c>
      <c r="F259" t="inlineStr">
        <is>
          <t>en es fr de it pt ja ko ru 汉语 漢語</t>
        </is>
      </c>
      <c r="G259" t="n">
        <v>508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1">
        <f>tbl_MTG_Set[[#This Row],[Play Booster Sell Price CardMarket]]*tbl_MTG_Set[[#This Row],[Play Booster Expected Market Value MTG Stocks]]/tbl_MTG_Set[[#This Row],[Play Booster Sealed Market Value MTG Stocks]]</f>
        <v/>
      </c>
      <c r="BG2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9" s="11">
        <f>tbl_MTG_Set[[#This Row],[Play Singles CardMarket Profit MTG Stocks]]/tbl_MTG_Set[[#This Row],[Play Booster Cost]]</f>
        <v/>
      </c>
      <c r="BI259" s="11">
        <f>tbl_MTG_Set[[#This Row],[Play Singles CardMarket Profit MTG Stocks]]&gt;0</f>
        <v/>
      </c>
      <c r="BM259" s="10">
        <f>tbl_MTG_Set[[#This Row],[Play Booster Sell Price CardMarket]]*tbl_MTG_Set[[#This Row],[Play Booster Expected Market Value BotBox]]/tbl_MTG_Set[[#This Row],[Play Booster Sealed Market Value BotBox]]</f>
        <v/>
      </c>
      <c r="BN2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9" s="10">
        <f>tbl_MTG_Set[[#This Row],[Play Singles CardMarket Profit BotBox]]/tbl_MTG_Set[[#This Row],[Play Booster Cost]]</f>
        <v/>
      </c>
      <c r="BP259" s="10">
        <f>tbl_MTG_Set[[#This Row],[Play Singles CardMarket Profit BotBox]]&gt;0</f>
        <v/>
      </c>
      <c r="BQ259" s="10" t="n"/>
      <c r="BR259" s="10" t="n"/>
      <c r="BS259" s="10" t="n"/>
      <c r="BT2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9" s="19">
        <f>tbl_MTG_Set[[#This Row],[Collector Singles CardMarket Profit MTG Stocks]]/tbl_MTG_Set[[#This Row],[Collector Booster Cost]]</f>
        <v/>
      </c>
      <c r="BW259" s="10">
        <f>tbl_MTG_Set[[#This Row],[Collector Singles CardMarket Profit MTG Stocks]]&gt;0</f>
        <v/>
      </c>
      <c r="BX259" s="10" t="n"/>
      <c r="BY259" s="10" t="n"/>
      <c r="BZ259" s="10">
        <f>tbl_MTG_Set[[#This Row],[Collector Booster Sell Price CardMarket]]*tbl_MTG_Set[[#This Row],[Collector Booster Expected Market Value BotBox]]/tbl_MTG_Set[[#This Row],[Collector Booster Sealed Market Value BotBox]]</f>
        <v/>
      </c>
      <c r="CA2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9" s="10">
        <f>tbl_MTG_Set[[#This Row],[Collector Singles CardMarket Profit BotBox]]/tbl_MTG_Set[[#This Row],[Collector Booster Cost]]</f>
        <v/>
      </c>
      <c r="CC259" s="10">
        <f>tbl_MTG_Set[[#This Row],[Collector Singles CardMarket Profit BotBox]]&gt;0</f>
        <v/>
      </c>
      <c r="CD2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0" hidden="1" s="6">
      <c r="A260" t="n">
        <v>283</v>
      </c>
      <c r="B260" t="inlineStr">
        <is>
          <t>Game Day Promos GDY</t>
        </is>
      </c>
      <c r="C260" t="n">
        <v>9</v>
      </c>
      <c r="D260" s="3" t="n">
        <v>44659</v>
      </c>
      <c r="F260" t="inlineStr">
        <is>
          <t>en es fr de it pt ja ko ru 汉语 漢語</t>
        </is>
      </c>
      <c r="G260" t="n">
        <v>512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1">
        <f>tbl_MTG_Set[[#This Row],[Play Booster Sell Price CardMarket]]*tbl_MTG_Set[[#This Row],[Play Booster Expected Market Value MTG Stocks]]/tbl_MTG_Set[[#This Row],[Play Booster Sealed Market Value MTG Stocks]]</f>
        <v/>
      </c>
      <c r="BG2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0" s="11">
        <f>tbl_MTG_Set[[#This Row],[Play Singles CardMarket Profit MTG Stocks]]/tbl_MTG_Set[[#This Row],[Play Booster Cost]]</f>
        <v/>
      </c>
      <c r="BI260" s="11">
        <f>tbl_MTG_Set[[#This Row],[Play Singles CardMarket Profit MTG Stocks]]&gt;0</f>
        <v/>
      </c>
      <c r="BM260" s="10">
        <f>tbl_MTG_Set[[#This Row],[Play Booster Sell Price CardMarket]]*tbl_MTG_Set[[#This Row],[Play Booster Expected Market Value BotBox]]/tbl_MTG_Set[[#This Row],[Play Booster Sealed Market Value BotBox]]</f>
        <v/>
      </c>
      <c r="BN2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0" s="10">
        <f>tbl_MTG_Set[[#This Row],[Play Singles CardMarket Profit BotBox]]/tbl_MTG_Set[[#This Row],[Play Booster Cost]]</f>
        <v/>
      </c>
      <c r="BP260" s="10">
        <f>tbl_MTG_Set[[#This Row],[Play Singles CardMarket Profit BotBox]]&gt;0</f>
        <v/>
      </c>
      <c r="BQ260" s="10" t="n"/>
      <c r="BR260" s="10" t="n"/>
      <c r="BS260" s="10" t="n"/>
      <c r="BT2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0" s="19">
        <f>tbl_MTG_Set[[#This Row],[Collector Singles CardMarket Profit MTG Stocks]]/tbl_MTG_Set[[#This Row],[Collector Booster Cost]]</f>
        <v/>
      </c>
      <c r="BW260" s="10">
        <f>tbl_MTG_Set[[#This Row],[Collector Singles CardMarket Profit MTG Stocks]]&gt;0</f>
        <v/>
      </c>
      <c r="BX260" s="10" t="n"/>
      <c r="BY260" s="10" t="n"/>
      <c r="BZ260" s="10">
        <f>tbl_MTG_Set[[#This Row],[Collector Booster Sell Price CardMarket]]*tbl_MTG_Set[[#This Row],[Collector Booster Expected Market Value BotBox]]/tbl_MTG_Set[[#This Row],[Collector Booster Sealed Market Value BotBox]]</f>
        <v/>
      </c>
      <c r="CA2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0" s="10">
        <f>tbl_MTG_Set[[#This Row],[Collector Singles CardMarket Profit BotBox]]/tbl_MTG_Set[[#This Row],[Collector Booster Cost]]</f>
        <v/>
      </c>
      <c r="CC260" s="10">
        <f>tbl_MTG_Set[[#This Row],[Collector Singles CardMarket Profit BotBox]]&gt;0</f>
        <v/>
      </c>
      <c r="CD2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1" hidden="1" s="6">
      <c r="A261" t="n">
        <v>284</v>
      </c>
      <c r="B261" t="inlineStr">
        <is>
          <t>Challenger Decks 2022 Q07</t>
        </is>
      </c>
      <c r="C261" t="n">
        <v>1</v>
      </c>
      <c r="D261" s="3" t="n">
        <v>44652</v>
      </c>
      <c r="F261" t="inlineStr">
        <is>
          <t>en es fr de it pt ja ko ru 汉语 漢語</t>
        </is>
      </c>
      <c r="G261" t="n">
        <v>514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1">
        <f>tbl_MTG_Set[[#This Row],[Play Booster Sell Price CardMarket]]*tbl_MTG_Set[[#This Row],[Play Booster Expected Market Value MTG Stocks]]/tbl_MTG_Set[[#This Row],[Play Booster Sealed Market Value MTG Stocks]]</f>
        <v/>
      </c>
      <c r="BG2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1" s="11">
        <f>tbl_MTG_Set[[#This Row],[Play Singles CardMarket Profit MTG Stocks]]/tbl_MTG_Set[[#This Row],[Play Booster Cost]]</f>
        <v/>
      </c>
      <c r="BI261" s="11">
        <f>tbl_MTG_Set[[#This Row],[Play Singles CardMarket Profit MTG Stocks]]&gt;0</f>
        <v/>
      </c>
      <c r="BM261" s="10">
        <f>tbl_MTG_Set[[#This Row],[Play Booster Sell Price CardMarket]]*tbl_MTG_Set[[#This Row],[Play Booster Expected Market Value BotBox]]/tbl_MTG_Set[[#This Row],[Play Booster Sealed Market Value BotBox]]</f>
        <v/>
      </c>
      <c r="BN2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1" s="10">
        <f>tbl_MTG_Set[[#This Row],[Play Singles CardMarket Profit BotBox]]/tbl_MTG_Set[[#This Row],[Play Booster Cost]]</f>
        <v/>
      </c>
      <c r="BP261" s="10">
        <f>tbl_MTG_Set[[#This Row],[Play Singles CardMarket Profit BotBox]]&gt;0</f>
        <v/>
      </c>
      <c r="BQ261" s="10" t="n"/>
      <c r="BR261" s="10" t="n"/>
      <c r="BS261" s="10" t="n"/>
      <c r="BT2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1" s="19">
        <f>tbl_MTG_Set[[#This Row],[Collector Singles CardMarket Profit MTG Stocks]]/tbl_MTG_Set[[#This Row],[Collector Booster Cost]]</f>
        <v/>
      </c>
      <c r="BW261" s="10">
        <f>tbl_MTG_Set[[#This Row],[Collector Singles CardMarket Profit MTG Stocks]]&gt;0</f>
        <v/>
      </c>
      <c r="BX261" s="10" t="n"/>
      <c r="BY261" s="10" t="n"/>
      <c r="BZ261" s="10">
        <f>tbl_MTG_Set[[#This Row],[Collector Booster Sell Price CardMarket]]*tbl_MTG_Set[[#This Row],[Collector Booster Expected Market Value BotBox]]/tbl_MTG_Set[[#This Row],[Collector Booster Sealed Market Value BotBox]]</f>
        <v/>
      </c>
      <c r="CA2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1" s="10">
        <f>tbl_MTG_Set[[#This Row],[Collector Singles CardMarket Profit BotBox]]/tbl_MTG_Set[[#This Row],[Collector Booster Cost]]</f>
        <v/>
      </c>
      <c r="CC261" s="10">
        <f>tbl_MTG_Set[[#This Row],[Collector Singles CardMarket Profit BotBox]]&gt;0</f>
        <v/>
      </c>
      <c r="CD2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2" hidden="1" s="6">
      <c r="A262" t="n">
        <v>285</v>
      </c>
      <c r="B262" t="inlineStr">
        <is>
          <t>Wizards Play Network 2022 PW22</t>
        </is>
      </c>
      <c r="C262" t="n">
        <v>6</v>
      </c>
      <c r="D262" s="3" t="n">
        <v>44625</v>
      </c>
      <c r="F262" t="inlineStr">
        <is>
          <t>en es fr de it pt ja ko ru 汉语 漢語</t>
        </is>
      </c>
      <c r="G262" t="n">
        <v>516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1">
        <f>tbl_MTG_Set[[#This Row],[Play Booster Sell Price CardMarket]]*tbl_MTG_Set[[#This Row],[Play Booster Expected Market Value MTG Stocks]]/tbl_MTG_Set[[#This Row],[Play Booster Sealed Market Value MTG Stocks]]</f>
        <v/>
      </c>
      <c r="BG2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2" s="11">
        <f>tbl_MTG_Set[[#This Row],[Play Singles CardMarket Profit MTG Stocks]]/tbl_MTG_Set[[#This Row],[Play Booster Cost]]</f>
        <v/>
      </c>
      <c r="BI262" s="11">
        <f>tbl_MTG_Set[[#This Row],[Play Singles CardMarket Profit MTG Stocks]]&gt;0</f>
        <v/>
      </c>
      <c r="BM262" s="10">
        <f>tbl_MTG_Set[[#This Row],[Play Booster Sell Price CardMarket]]*tbl_MTG_Set[[#This Row],[Play Booster Expected Market Value BotBox]]/tbl_MTG_Set[[#This Row],[Play Booster Sealed Market Value BotBox]]</f>
        <v/>
      </c>
      <c r="BN2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2" s="10">
        <f>tbl_MTG_Set[[#This Row],[Play Singles CardMarket Profit BotBox]]/tbl_MTG_Set[[#This Row],[Play Booster Cost]]</f>
        <v/>
      </c>
      <c r="BP262" s="10">
        <f>tbl_MTG_Set[[#This Row],[Play Singles CardMarket Profit BotBox]]&gt;0</f>
        <v/>
      </c>
      <c r="BQ262" s="10" t="n"/>
      <c r="BR262" s="10" t="n"/>
      <c r="BS262" s="10" t="n"/>
      <c r="BT2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2" s="19">
        <f>tbl_MTG_Set[[#This Row],[Collector Singles CardMarket Profit MTG Stocks]]/tbl_MTG_Set[[#This Row],[Collector Booster Cost]]</f>
        <v/>
      </c>
      <c r="BW262" s="10">
        <f>tbl_MTG_Set[[#This Row],[Collector Singles CardMarket Profit MTG Stocks]]&gt;0</f>
        <v/>
      </c>
      <c r="BX262" s="10" t="n"/>
      <c r="BY262" s="10" t="n"/>
      <c r="BZ262" s="10">
        <f>tbl_MTG_Set[[#This Row],[Collector Booster Sell Price CardMarket]]*tbl_MTG_Set[[#This Row],[Collector Booster Expected Market Value BotBox]]/tbl_MTG_Set[[#This Row],[Collector Booster Sealed Market Value BotBox]]</f>
        <v/>
      </c>
      <c r="CA2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2" s="10">
        <f>tbl_MTG_Set[[#This Row],[Collector Singles CardMarket Profit BotBox]]/tbl_MTG_Set[[#This Row],[Collector Booster Cost]]</f>
        <v/>
      </c>
      <c r="CC262" s="10">
        <f>tbl_MTG_Set[[#This Row],[Collector Singles CardMarket Profit BotBox]]&gt;0</f>
        <v/>
      </c>
      <c r="CD2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3" hidden="1" s="6">
      <c r="A263" t="n">
        <v>286</v>
      </c>
      <c r="B263" t="inlineStr">
        <is>
          <t>Year of the Tiger 2022 PL22</t>
        </is>
      </c>
      <c r="C263" t="n">
        <v>5</v>
      </c>
      <c r="D263" s="3" t="n">
        <v>44617</v>
      </c>
      <c r="F263" t="inlineStr">
        <is>
          <t>en es fr de it pt ja ko ru 汉语 漢語</t>
        </is>
      </c>
      <c r="G263" t="n">
        <v>518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1">
        <f>tbl_MTG_Set[[#This Row],[Play Booster Sell Price CardMarket]]*tbl_MTG_Set[[#This Row],[Play Booster Expected Market Value MTG Stocks]]/tbl_MTG_Set[[#This Row],[Play Booster Sealed Market Value MTG Stocks]]</f>
        <v/>
      </c>
      <c r="BG2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3" s="11">
        <f>tbl_MTG_Set[[#This Row],[Play Singles CardMarket Profit MTG Stocks]]/tbl_MTG_Set[[#This Row],[Play Booster Cost]]</f>
        <v/>
      </c>
      <c r="BI263" s="11">
        <f>tbl_MTG_Set[[#This Row],[Play Singles CardMarket Profit MTG Stocks]]&gt;0</f>
        <v/>
      </c>
      <c r="BM263" s="10">
        <f>tbl_MTG_Set[[#This Row],[Play Booster Sell Price CardMarket]]*tbl_MTG_Set[[#This Row],[Play Booster Expected Market Value BotBox]]/tbl_MTG_Set[[#This Row],[Play Booster Sealed Market Value BotBox]]</f>
        <v/>
      </c>
      <c r="BN2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3" s="10">
        <f>tbl_MTG_Set[[#This Row],[Play Singles CardMarket Profit BotBox]]/tbl_MTG_Set[[#This Row],[Play Booster Cost]]</f>
        <v/>
      </c>
      <c r="BP263" s="10">
        <f>tbl_MTG_Set[[#This Row],[Play Singles CardMarket Profit BotBox]]&gt;0</f>
        <v/>
      </c>
      <c r="BQ263" s="10" t="n"/>
      <c r="BR263" s="10" t="n"/>
      <c r="BS263" s="10" t="n"/>
      <c r="BT2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3" s="19">
        <f>tbl_MTG_Set[[#This Row],[Collector Singles CardMarket Profit MTG Stocks]]/tbl_MTG_Set[[#This Row],[Collector Booster Cost]]</f>
        <v/>
      </c>
      <c r="BW263" s="10">
        <f>tbl_MTG_Set[[#This Row],[Collector Singles CardMarket Profit MTG Stocks]]&gt;0</f>
        <v/>
      </c>
      <c r="BX263" s="10" t="n"/>
      <c r="BY263" s="10" t="n"/>
      <c r="BZ263" s="10">
        <f>tbl_MTG_Set[[#This Row],[Collector Booster Sell Price CardMarket]]*tbl_MTG_Set[[#This Row],[Collector Booster Expected Market Value BotBox]]/tbl_MTG_Set[[#This Row],[Collector Booster Sealed Market Value BotBox]]</f>
        <v/>
      </c>
      <c r="CA2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3" s="10">
        <f>tbl_MTG_Set[[#This Row],[Collector Singles CardMarket Profit BotBox]]/tbl_MTG_Set[[#This Row],[Collector Booster Cost]]</f>
        <v/>
      </c>
      <c r="CC263" s="10">
        <f>tbl_MTG_Set[[#This Row],[Collector Singles CardMarket Profit BotBox]]&gt;0</f>
        <v/>
      </c>
      <c r="CD2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4" hidden="1" s="6">
      <c r="A264" t="n">
        <v>288</v>
      </c>
      <c r="B264" t="inlineStr">
        <is>
          <t>Kamigawa: Neon Dynasty Promos PNEO</t>
        </is>
      </c>
      <c r="C264" t="n">
        <v>148</v>
      </c>
      <c r="D264" s="3" t="n">
        <v>44610</v>
      </c>
      <c r="E264" t="inlineStr">
        <is>
          <t>Standard Expansion</t>
        </is>
      </c>
      <c r="F264" t="inlineStr">
        <is>
          <t>en es fr de it pt ja ko ru 汉语 漢語</t>
        </is>
      </c>
      <c r="G264" t="n">
        <v>522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1">
        <f>tbl_MTG_Set[[#This Row],[Play Booster Sell Price CardMarket]]*tbl_MTG_Set[[#This Row],[Play Booster Expected Market Value MTG Stocks]]/tbl_MTG_Set[[#This Row],[Play Booster Sealed Market Value MTG Stocks]]</f>
        <v/>
      </c>
      <c r="BG2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4" s="11">
        <f>tbl_MTG_Set[[#This Row],[Play Singles CardMarket Profit MTG Stocks]]/tbl_MTG_Set[[#This Row],[Play Booster Cost]]</f>
        <v/>
      </c>
      <c r="BI264" s="11">
        <f>tbl_MTG_Set[[#This Row],[Play Singles CardMarket Profit MTG Stocks]]&gt;0</f>
        <v/>
      </c>
      <c r="BM264" s="10">
        <f>tbl_MTG_Set[[#This Row],[Play Booster Sell Price CardMarket]]*tbl_MTG_Set[[#This Row],[Play Booster Expected Market Value BotBox]]/tbl_MTG_Set[[#This Row],[Play Booster Sealed Market Value BotBox]]</f>
        <v/>
      </c>
      <c r="BN2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4" s="10">
        <f>tbl_MTG_Set[[#This Row],[Play Singles CardMarket Profit BotBox]]/tbl_MTG_Set[[#This Row],[Play Booster Cost]]</f>
        <v/>
      </c>
      <c r="BP264" s="10">
        <f>tbl_MTG_Set[[#This Row],[Play Singles CardMarket Profit BotBox]]&gt;0</f>
        <v/>
      </c>
      <c r="BQ264" s="10" t="n"/>
      <c r="BR264" s="10" t="n"/>
      <c r="BS264" s="10" t="n"/>
      <c r="BT2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4" s="19">
        <f>tbl_MTG_Set[[#This Row],[Collector Singles CardMarket Profit MTG Stocks]]/tbl_MTG_Set[[#This Row],[Collector Booster Cost]]</f>
        <v/>
      </c>
      <c r="BW264" s="10">
        <f>tbl_MTG_Set[[#This Row],[Collector Singles CardMarket Profit MTG Stocks]]&gt;0</f>
        <v/>
      </c>
      <c r="BX264" s="10" t="n"/>
      <c r="BY264" s="10" t="n"/>
      <c r="BZ264" s="10">
        <f>tbl_MTG_Set[[#This Row],[Collector Booster Sell Price CardMarket]]*tbl_MTG_Set[[#This Row],[Collector Booster Expected Market Value BotBox]]/tbl_MTG_Set[[#This Row],[Collector Booster Sealed Market Value BotBox]]</f>
        <v/>
      </c>
      <c r="CA2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4" s="10">
        <f>tbl_MTG_Set[[#This Row],[Collector Singles CardMarket Profit BotBox]]/tbl_MTG_Set[[#This Row],[Collector Booster Cost]]</f>
        <v/>
      </c>
      <c r="CC264" s="10">
        <f>tbl_MTG_Set[[#This Row],[Collector Singles CardMarket Profit BotBox]]&gt;0</f>
        <v/>
      </c>
      <c r="CD2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5" hidden="1" s="6">
      <c r="A265" t="n">
        <v>289</v>
      </c>
      <c r="B265" t="inlineStr">
        <is>
          <t>Kamigawa: Neon Dynasty Tokens TNEO</t>
        </is>
      </c>
      <c r="C265" t="n">
        <v>19</v>
      </c>
      <c r="D265" s="3" t="n">
        <v>44610</v>
      </c>
      <c r="E265" t="inlineStr">
        <is>
          <t>Standard Expansion</t>
        </is>
      </c>
      <c r="F265" t="inlineStr">
        <is>
          <t>en es fr de it pt ja ko ru 汉语 漢語</t>
        </is>
      </c>
      <c r="G265" t="n">
        <v>524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1">
        <f>tbl_MTG_Set[[#This Row],[Play Booster Sell Price CardMarket]]*tbl_MTG_Set[[#This Row],[Play Booster Expected Market Value MTG Stocks]]/tbl_MTG_Set[[#This Row],[Play Booster Sealed Market Value MTG Stocks]]</f>
        <v/>
      </c>
      <c r="BG2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5" s="11">
        <f>tbl_MTG_Set[[#This Row],[Play Singles CardMarket Profit MTG Stocks]]/tbl_MTG_Set[[#This Row],[Play Booster Cost]]</f>
        <v/>
      </c>
      <c r="BI265" s="11">
        <f>tbl_MTG_Set[[#This Row],[Play Singles CardMarket Profit MTG Stocks]]&gt;0</f>
        <v/>
      </c>
      <c r="BM265" s="10">
        <f>tbl_MTG_Set[[#This Row],[Play Booster Sell Price CardMarket]]*tbl_MTG_Set[[#This Row],[Play Booster Expected Market Value BotBox]]/tbl_MTG_Set[[#This Row],[Play Booster Sealed Market Value BotBox]]</f>
        <v/>
      </c>
      <c r="BN2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5" s="10">
        <f>tbl_MTG_Set[[#This Row],[Play Singles CardMarket Profit BotBox]]/tbl_MTG_Set[[#This Row],[Play Booster Cost]]</f>
        <v/>
      </c>
      <c r="BP265" s="10">
        <f>tbl_MTG_Set[[#This Row],[Play Singles CardMarket Profit BotBox]]&gt;0</f>
        <v/>
      </c>
      <c r="BQ265" s="10" t="n"/>
      <c r="BR265" s="10" t="n"/>
      <c r="BS265" s="10" t="n"/>
      <c r="BT2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5" s="19">
        <f>tbl_MTG_Set[[#This Row],[Collector Singles CardMarket Profit MTG Stocks]]/tbl_MTG_Set[[#This Row],[Collector Booster Cost]]</f>
        <v/>
      </c>
      <c r="BW265" s="10">
        <f>tbl_MTG_Set[[#This Row],[Collector Singles CardMarket Profit MTG Stocks]]&gt;0</f>
        <v/>
      </c>
      <c r="BX265" s="10" t="n"/>
      <c r="BY265" s="10" t="n"/>
      <c r="BZ265" s="10">
        <f>tbl_MTG_Set[[#This Row],[Collector Booster Sell Price CardMarket]]*tbl_MTG_Set[[#This Row],[Collector Booster Expected Market Value BotBox]]/tbl_MTG_Set[[#This Row],[Collector Booster Sealed Market Value BotBox]]</f>
        <v/>
      </c>
      <c r="CA2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5" s="10">
        <f>tbl_MTG_Set[[#This Row],[Collector Singles CardMarket Profit BotBox]]/tbl_MTG_Set[[#This Row],[Collector Booster Cost]]</f>
        <v/>
      </c>
      <c r="CC265" s="10">
        <f>tbl_MTG_Set[[#This Row],[Collector Singles CardMarket Profit BotBox]]&gt;0</f>
        <v/>
      </c>
      <c r="CD2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6" hidden="1" s="6">
      <c r="A266" t="n">
        <v>290</v>
      </c>
      <c r="B266" t="inlineStr">
        <is>
          <t>Alchemy: Kamigawa YNEO</t>
        </is>
      </c>
      <c r="C266" t="n">
        <v>30</v>
      </c>
      <c r="D266" s="3" t="n">
        <v>44637</v>
      </c>
      <c r="F266" t="inlineStr">
        <is>
          <t>en es fr de it pt ja ko ru 汉语 漢語</t>
        </is>
      </c>
      <c r="G266" t="n">
        <v>526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1">
        <f>tbl_MTG_Set[[#This Row],[Play Booster Sell Price CardMarket]]*tbl_MTG_Set[[#This Row],[Play Booster Expected Market Value MTG Stocks]]/tbl_MTG_Set[[#This Row],[Play Booster Sealed Market Value MTG Stocks]]</f>
        <v/>
      </c>
      <c r="BG2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6" s="11">
        <f>tbl_MTG_Set[[#This Row],[Play Singles CardMarket Profit MTG Stocks]]/tbl_MTG_Set[[#This Row],[Play Booster Cost]]</f>
        <v/>
      </c>
      <c r="BI266" s="11">
        <f>tbl_MTG_Set[[#This Row],[Play Singles CardMarket Profit MTG Stocks]]&gt;0</f>
        <v/>
      </c>
      <c r="BM266" s="10">
        <f>tbl_MTG_Set[[#This Row],[Play Booster Sell Price CardMarket]]*tbl_MTG_Set[[#This Row],[Play Booster Expected Market Value BotBox]]/tbl_MTG_Set[[#This Row],[Play Booster Sealed Market Value BotBox]]</f>
        <v/>
      </c>
      <c r="BN2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6" s="10">
        <f>tbl_MTG_Set[[#This Row],[Play Singles CardMarket Profit BotBox]]/tbl_MTG_Set[[#This Row],[Play Booster Cost]]</f>
        <v/>
      </c>
      <c r="BP266" s="10">
        <f>tbl_MTG_Set[[#This Row],[Play Singles CardMarket Profit BotBox]]&gt;0</f>
        <v/>
      </c>
      <c r="BQ266" s="10" t="n"/>
      <c r="BR266" s="10" t="n"/>
      <c r="BS266" s="10" t="n"/>
      <c r="BT2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6" s="19">
        <f>tbl_MTG_Set[[#This Row],[Collector Singles CardMarket Profit MTG Stocks]]/tbl_MTG_Set[[#This Row],[Collector Booster Cost]]</f>
        <v/>
      </c>
      <c r="BW266" s="10">
        <f>tbl_MTG_Set[[#This Row],[Collector Singles CardMarket Profit MTG Stocks]]&gt;0</f>
        <v/>
      </c>
      <c r="BX266" s="10" t="n"/>
      <c r="BY266" s="10" t="n"/>
      <c r="BZ266" s="10">
        <f>tbl_MTG_Set[[#This Row],[Collector Booster Sell Price CardMarket]]*tbl_MTG_Set[[#This Row],[Collector Booster Expected Market Value BotBox]]/tbl_MTG_Set[[#This Row],[Collector Booster Sealed Market Value BotBox]]</f>
        <v/>
      </c>
      <c r="CA2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6" s="10">
        <f>tbl_MTG_Set[[#This Row],[Collector Singles CardMarket Profit BotBox]]/tbl_MTG_Set[[#This Row],[Collector Booster Cost]]</f>
        <v/>
      </c>
      <c r="CC266" s="10">
        <f>tbl_MTG_Set[[#This Row],[Collector Singles CardMarket Profit BotBox]]&gt;0</f>
        <v/>
      </c>
      <c r="CD2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7" hidden="1" s="6">
      <c r="A267" t="n">
        <v>291</v>
      </c>
      <c r="B267" t="inlineStr">
        <is>
          <t>Kamigawa: Neon Dynasty Minigames MNEO</t>
        </is>
      </c>
      <c r="C267" t="n">
        <v>3</v>
      </c>
      <c r="D267" s="3" t="n">
        <v>44610</v>
      </c>
      <c r="E267" t="inlineStr">
        <is>
          <t>Standard Expansion</t>
        </is>
      </c>
      <c r="F267" t="inlineStr">
        <is>
          <t>en es fr de it pt ja ko ru 汉语 漢語</t>
        </is>
      </c>
      <c r="G267" t="n">
        <v>528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1">
        <f>tbl_MTG_Set[[#This Row],[Play Booster Sell Price CardMarket]]*tbl_MTG_Set[[#This Row],[Play Booster Expected Market Value MTG Stocks]]/tbl_MTG_Set[[#This Row],[Play Booster Sealed Market Value MTG Stocks]]</f>
        <v/>
      </c>
      <c r="BG2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7" s="11">
        <f>tbl_MTG_Set[[#This Row],[Play Singles CardMarket Profit MTG Stocks]]/tbl_MTG_Set[[#This Row],[Play Booster Cost]]</f>
        <v/>
      </c>
      <c r="BI267" s="11">
        <f>tbl_MTG_Set[[#This Row],[Play Singles CardMarket Profit MTG Stocks]]&gt;0</f>
        <v/>
      </c>
      <c r="BM267" s="10">
        <f>tbl_MTG_Set[[#This Row],[Play Booster Sell Price CardMarket]]*tbl_MTG_Set[[#This Row],[Play Booster Expected Market Value BotBox]]/tbl_MTG_Set[[#This Row],[Play Booster Sealed Market Value BotBox]]</f>
        <v/>
      </c>
      <c r="BN2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7" s="10">
        <f>tbl_MTG_Set[[#This Row],[Play Singles CardMarket Profit BotBox]]/tbl_MTG_Set[[#This Row],[Play Booster Cost]]</f>
        <v/>
      </c>
      <c r="BP267" s="10">
        <f>tbl_MTG_Set[[#This Row],[Play Singles CardMarket Profit BotBox]]&gt;0</f>
        <v/>
      </c>
      <c r="BQ267" s="10" t="n"/>
      <c r="BR267" s="10" t="n"/>
      <c r="BS267" s="10" t="n"/>
      <c r="BT2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7" s="19">
        <f>tbl_MTG_Set[[#This Row],[Collector Singles CardMarket Profit MTG Stocks]]/tbl_MTG_Set[[#This Row],[Collector Booster Cost]]</f>
        <v/>
      </c>
      <c r="BW267" s="10">
        <f>tbl_MTG_Set[[#This Row],[Collector Singles CardMarket Profit MTG Stocks]]&gt;0</f>
        <v/>
      </c>
      <c r="BX267" s="10" t="n"/>
      <c r="BY267" s="10" t="n"/>
      <c r="BZ267" s="10">
        <f>tbl_MTG_Set[[#This Row],[Collector Booster Sell Price CardMarket]]*tbl_MTG_Set[[#This Row],[Collector Booster Expected Market Value BotBox]]/tbl_MTG_Set[[#This Row],[Collector Booster Sealed Market Value BotBox]]</f>
        <v/>
      </c>
      <c r="CA2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7" s="10">
        <f>tbl_MTG_Set[[#This Row],[Collector Singles CardMarket Profit BotBox]]/tbl_MTG_Set[[#This Row],[Collector Booster Cost]]</f>
        <v/>
      </c>
      <c r="CC267" s="10">
        <f>tbl_MTG_Set[[#This Row],[Collector Singles CardMarket Profit BotBox]]&gt;0</f>
        <v/>
      </c>
      <c r="CD2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8" hidden="1" s="6">
      <c r="A268" t="n">
        <v>292</v>
      </c>
      <c r="B268" t="inlineStr">
        <is>
          <t>Kamigawa: Neon Dynasty Substitute Cards SNEO</t>
        </is>
      </c>
      <c r="C268" t="n">
        <v>9</v>
      </c>
      <c r="D268" s="3" t="n">
        <v>44610</v>
      </c>
      <c r="E268" t="inlineStr">
        <is>
          <t>Standard Expansion</t>
        </is>
      </c>
      <c r="F268" t="inlineStr">
        <is>
          <t>en es fr de it pt ja ko ru 汉语 漢語</t>
        </is>
      </c>
      <c r="G268" t="n">
        <v>530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1">
        <f>tbl_MTG_Set[[#This Row],[Play Booster Sell Price CardMarket]]*tbl_MTG_Set[[#This Row],[Play Booster Expected Market Value MTG Stocks]]/tbl_MTG_Set[[#This Row],[Play Booster Sealed Market Value MTG Stocks]]</f>
        <v/>
      </c>
      <c r="BG2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8" s="11">
        <f>tbl_MTG_Set[[#This Row],[Play Singles CardMarket Profit MTG Stocks]]/tbl_MTG_Set[[#This Row],[Play Booster Cost]]</f>
        <v/>
      </c>
      <c r="BI268" s="11">
        <f>tbl_MTG_Set[[#This Row],[Play Singles CardMarket Profit MTG Stocks]]&gt;0</f>
        <v/>
      </c>
      <c r="BM268" s="10">
        <f>tbl_MTG_Set[[#This Row],[Play Booster Sell Price CardMarket]]*tbl_MTG_Set[[#This Row],[Play Booster Expected Market Value BotBox]]/tbl_MTG_Set[[#This Row],[Play Booster Sealed Market Value BotBox]]</f>
        <v/>
      </c>
      <c r="BN2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8" s="10">
        <f>tbl_MTG_Set[[#This Row],[Play Singles CardMarket Profit BotBox]]/tbl_MTG_Set[[#This Row],[Play Booster Cost]]</f>
        <v/>
      </c>
      <c r="BP268" s="10">
        <f>tbl_MTG_Set[[#This Row],[Play Singles CardMarket Profit BotBox]]&gt;0</f>
        <v/>
      </c>
      <c r="BQ268" s="10" t="n"/>
      <c r="BR268" s="10" t="n"/>
      <c r="BS268" s="10" t="n"/>
      <c r="BT2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8" s="19">
        <f>tbl_MTG_Set[[#This Row],[Collector Singles CardMarket Profit MTG Stocks]]/tbl_MTG_Set[[#This Row],[Collector Booster Cost]]</f>
        <v/>
      </c>
      <c r="BW268" s="10">
        <f>tbl_MTG_Set[[#This Row],[Collector Singles CardMarket Profit MTG Stocks]]&gt;0</f>
        <v/>
      </c>
      <c r="BX268" s="10" t="n"/>
      <c r="BY268" s="10" t="n"/>
      <c r="BZ268" s="10">
        <f>tbl_MTG_Set[[#This Row],[Collector Booster Sell Price CardMarket]]*tbl_MTG_Set[[#This Row],[Collector Booster Expected Market Value BotBox]]/tbl_MTG_Set[[#This Row],[Collector Booster Sealed Market Value BotBox]]</f>
        <v/>
      </c>
      <c r="CA2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8" s="10">
        <f>tbl_MTG_Set[[#This Row],[Collector Singles CardMarket Profit BotBox]]/tbl_MTG_Set[[#This Row],[Collector Booster Cost]]</f>
        <v/>
      </c>
      <c r="CC268" s="10">
        <f>tbl_MTG_Set[[#This Row],[Collector Singles CardMarket Profit BotBox]]&gt;0</f>
        <v/>
      </c>
      <c r="CD2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9" hidden="1" s="6">
      <c r="A269" t="n">
        <v>293</v>
      </c>
      <c r="B269" t="inlineStr">
        <is>
          <t>Neon Dynasty Commander NEC</t>
        </is>
      </c>
      <c r="C269" t="n">
        <v>179</v>
      </c>
      <c r="D269" s="3" t="n">
        <v>44610</v>
      </c>
      <c r="F269" t="inlineStr">
        <is>
          <t>en es fr de it pt ja ko ru 汉语 漢語</t>
        </is>
      </c>
      <c r="G269" t="n">
        <v>532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1">
        <f>tbl_MTG_Set[[#This Row],[Play Booster Sell Price CardMarket]]*tbl_MTG_Set[[#This Row],[Play Booster Expected Market Value MTG Stocks]]/tbl_MTG_Set[[#This Row],[Play Booster Sealed Market Value MTG Stocks]]</f>
        <v/>
      </c>
      <c r="BG2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9" s="11">
        <f>tbl_MTG_Set[[#This Row],[Play Singles CardMarket Profit MTG Stocks]]/tbl_MTG_Set[[#This Row],[Play Booster Cost]]</f>
        <v/>
      </c>
      <c r="BI269" s="11">
        <f>tbl_MTG_Set[[#This Row],[Play Singles CardMarket Profit MTG Stocks]]&gt;0</f>
        <v/>
      </c>
      <c r="BM269" s="10">
        <f>tbl_MTG_Set[[#This Row],[Play Booster Sell Price CardMarket]]*tbl_MTG_Set[[#This Row],[Play Booster Expected Market Value BotBox]]/tbl_MTG_Set[[#This Row],[Play Booster Sealed Market Value BotBox]]</f>
        <v/>
      </c>
      <c r="BN2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9" s="10">
        <f>tbl_MTG_Set[[#This Row],[Play Singles CardMarket Profit BotBox]]/tbl_MTG_Set[[#This Row],[Play Booster Cost]]</f>
        <v/>
      </c>
      <c r="BP269" s="10">
        <f>tbl_MTG_Set[[#This Row],[Play Singles CardMarket Profit BotBox]]&gt;0</f>
        <v/>
      </c>
      <c r="BQ269" s="10" t="n"/>
      <c r="BR269" s="10" t="n"/>
      <c r="BS269" s="10" t="n"/>
      <c r="BT2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9" s="19">
        <f>tbl_MTG_Set[[#This Row],[Collector Singles CardMarket Profit MTG Stocks]]/tbl_MTG_Set[[#This Row],[Collector Booster Cost]]</f>
        <v/>
      </c>
      <c r="BW269" s="10">
        <f>tbl_MTG_Set[[#This Row],[Collector Singles CardMarket Profit MTG Stocks]]&gt;0</f>
        <v/>
      </c>
      <c r="BX269" s="10" t="n"/>
      <c r="BY269" s="10" t="n"/>
      <c r="BZ269" s="10">
        <f>tbl_MTG_Set[[#This Row],[Collector Booster Sell Price CardMarket]]*tbl_MTG_Set[[#This Row],[Collector Booster Expected Market Value BotBox]]/tbl_MTG_Set[[#This Row],[Collector Booster Sealed Market Value BotBox]]</f>
        <v/>
      </c>
      <c r="CA2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9" s="10">
        <f>tbl_MTG_Set[[#This Row],[Collector Singles CardMarket Profit BotBox]]/tbl_MTG_Set[[#This Row],[Collector Booster Cost]]</f>
        <v/>
      </c>
      <c r="CC269" s="10">
        <f>tbl_MTG_Set[[#This Row],[Collector Singles CardMarket Profit BotBox]]&gt;0</f>
        <v/>
      </c>
      <c r="CD2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0" hidden="1" s="6">
      <c r="A270" t="n">
        <v>294</v>
      </c>
      <c r="B270" t="inlineStr">
        <is>
          <t>Neon Dynasty Commander Tokens TNEC</t>
        </is>
      </c>
      <c r="C270" t="n">
        <v>12</v>
      </c>
      <c r="D270" s="3" t="n">
        <v>44610</v>
      </c>
      <c r="F270" t="inlineStr">
        <is>
          <t>en es fr de it pt ja ko ru 汉语 漢語</t>
        </is>
      </c>
      <c r="G270" t="n">
        <v>534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1">
        <f>tbl_MTG_Set[[#This Row],[Play Booster Sell Price CardMarket]]*tbl_MTG_Set[[#This Row],[Play Booster Expected Market Value MTG Stocks]]/tbl_MTG_Set[[#This Row],[Play Booster Sealed Market Value MTG Stocks]]</f>
        <v/>
      </c>
      <c r="BG2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0" s="11">
        <f>tbl_MTG_Set[[#This Row],[Play Singles CardMarket Profit MTG Stocks]]/tbl_MTG_Set[[#This Row],[Play Booster Cost]]</f>
        <v/>
      </c>
      <c r="BI270" s="11">
        <f>tbl_MTG_Set[[#This Row],[Play Singles CardMarket Profit MTG Stocks]]&gt;0</f>
        <v/>
      </c>
      <c r="BM270" s="10">
        <f>tbl_MTG_Set[[#This Row],[Play Booster Sell Price CardMarket]]*tbl_MTG_Set[[#This Row],[Play Booster Expected Market Value BotBox]]/tbl_MTG_Set[[#This Row],[Play Booster Sealed Market Value BotBox]]</f>
        <v/>
      </c>
      <c r="BN2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0" s="10">
        <f>tbl_MTG_Set[[#This Row],[Play Singles CardMarket Profit BotBox]]/tbl_MTG_Set[[#This Row],[Play Booster Cost]]</f>
        <v/>
      </c>
      <c r="BP270" s="10">
        <f>tbl_MTG_Set[[#This Row],[Play Singles CardMarket Profit BotBox]]&gt;0</f>
        <v/>
      </c>
      <c r="BQ270" s="10" t="n"/>
      <c r="BR270" s="10" t="n"/>
      <c r="BS270" s="10" t="n"/>
      <c r="BT2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0" s="19">
        <f>tbl_MTG_Set[[#This Row],[Collector Singles CardMarket Profit MTG Stocks]]/tbl_MTG_Set[[#This Row],[Collector Booster Cost]]</f>
        <v/>
      </c>
      <c r="BW270" s="10">
        <f>tbl_MTG_Set[[#This Row],[Collector Singles CardMarket Profit MTG Stocks]]&gt;0</f>
        <v/>
      </c>
      <c r="BX270" s="10" t="n"/>
      <c r="BY270" s="10" t="n"/>
      <c r="BZ270" s="10">
        <f>tbl_MTG_Set[[#This Row],[Collector Booster Sell Price CardMarket]]*tbl_MTG_Set[[#This Row],[Collector Booster Expected Market Value BotBox]]/tbl_MTG_Set[[#This Row],[Collector Booster Sealed Market Value BotBox]]</f>
        <v/>
      </c>
      <c r="CA2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0" s="10">
        <f>tbl_MTG_Set[[#This Row],[Collector Singles CardMarket Profit BotBox]]/tbl_MTG_Set[[#This Row],[Collector Booster Cost]]</f>
        <v/>
      </c>
      <c r="CC270" s="10">
        <f>tbl_MTG_Set[[#This Row],[Collector Singles CardMarket Profit BotBox]]&gt;0</f>
        <v/>
      </c>
      <c r="CD2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1" hidden="1" s="6">
      <c r="A271" t="n">
        <v>294</v>
      </c>
      <c r="B271" t="inlineStr">
        <is>
          <t>New Capenna Art Series ASNC</t>
        </is>
      </c>
      <c r="C271" t="n">
        <v>81</v>
      </c>
      <c r="D271" s="3" t="n">
        <v>44680</v>
      </c>
      <c r="F271" t="inlineStr">
        <is>
          <t>en es fr de it pt ja ko ru 汉语 漢語</t>
        </is>
      </c>
      <c r="G271" t="n">
        <v>510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1">
        <f>tbl_MTG_Set[[#This Row],[Play Booster Sell Price CardMarket]]*tbl_MTG_Set[[#This Row],[Play Booster Expected Market Value MTG Stocks]]/tbl_MTG_Set[[#This Row],[Play Booster Sealed Market Value MTG Stocks]]</f>
        <v/>
      </c>
      <c r="BG2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1" s="11">
        <f>tbl_MTG_Set[[#This Row],[Play Singles CardMarket Profit MTG Stocks]]/tbl_MTG_Set[[#This Row],[Play Booster Cost]]</f>
        <v/>
      </c>
      <c r="BI271" s="11">
        <f>tbl_MTG_Set[[#This Row],[Play Singles CardMarket Profit MTG Stocks]]&gt;0</f>
        <v/>
      </c>
      <c r="BM271" s="10">
        <f>tbl_MTG_Set[[#This Row],[Play Booster Sell Price CardMarket]]*tbl_MTG_Set[[#This Row],[Play Booster Expected Market Value BotBox]]/tbl_MTG_Set[[#This Row],[Play Booster Sealed Market Value BotBox]]</f>
        <v/>
      </c>
      <c r="BN2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1" s="10">
        <f>tbl_MTG_Set[[#This Row],[Play Singles CardMarket Profit BotBox]]/tbl_MTG_Set[[#This Row],[Play Booster Cost]]</f>
        <v/>
      </c>
      <c r="BP271" s="10">
        <f>tbl_MTG_Set[[#This Row],[Play Singles CardMarket Profit BotBox]]&gt;0</f>
        <v/>
      </c>
      <c r="BQ271" s="10" t="n"/>
      <c r="BR271" s="10" t="n"/>
      <c r="BS271" s="10" t="n"/>
      <c r="BT2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1" s="19">
        <f>tbl_MTG_Set[[#This Row],[Collector Singles CardMarket Profit MTG Stocks]]/tbl_MTG_Set[[#This Row],[Collector Booster Cost]]</f>
        <v/>
      </c>
      <c r="BW271" s="10">
        <f>tbl_MTG_Set[[#This Row],[Collector Singles CardMarket Profit MTG Stocks]]&gt;0</f>
        <v/>
      </c>
      <c r="BX271" s="10" t="n"/>
      <c r="BY271" s="10" t="n"/>
      <c r="BZ271" s="10">
        <f>tbl_MTG_Set[[#This Row],[Collector Booster Sell Price CardMarket]]*tbl_MTG_Set[[#This Row],[Collector Booster Expected Market Value BotBox]]/tbl_MTG_Set[[#This Row],[Collector Booster Sealed Market Value BotBox]]</f>
        <v/>
      </c>
      <c r="CA2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1" s="10">
        <f>tbl_MTG_Set[[#This Row],[Collector Singles CardMarket Profit BotBox]]/tbl_MTG_Set[[#This Row],[Collector Booster Cost]]</f>
        <v/>
      </c>
      <c r="CC271" s="10">
        <f>tbl_MTG_Set[[#This Row],[Collector Singles CardMarket Profit BotBox]]&gt;0</f>
        <v/>
      </c>
      <c r="CD2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2" hidden="1" s="6">
      <c r="A272" t="n">
        <v>295</v>
      </c>
      <c r="B272" t="inlineStr">
        <is>
          <t>Neon Dynasty Art Series ANEO</t>
        </is>
      </c>
      <c r="C272" t="n">
        <v>81</v>
      </c>
      <c r="D272" s="3" t="n">
        <v>44610</v>
      </c>
      <c r="F272" t="inlineStr">
        <is>
          <t>en es fr de it pt ja ko ru 汉语 漢語</t>
        </is>
      </c>
      <c r="G272" t="n">
        <v>536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1">
        <f>tbl_MTG_Set[[#This Row],[Play Booster Sell Price CardMarket]]*tbl_MTG_Set[[#This Row],[Play Booster Expected Market Value MTG Stocks]]/tbl_MTG_Set[[#This Row],[Play Booster Sealed Market Value MTG Stocks]]</f>
        <v/>
      </c>
      <c r="BG2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2" s="11">
        <f>tbl_MTG_Set[[#This Row],[Play Singles CardMarket Profit MTG Stocks]]/tbl_MTG_Set[[#This Row],[Play Booster Cost]]</f>
        <v/>
      </c>
      <c r="BI272" s="11">
        <f>tbl_MTG_Set[[#This Row],[Play Singles CardMarket Profit MTG Stocks]]&gt;0</f>
        <v/>
      </c>
      <c r="BM272" s="10">
        <f>tbl_MTG_Set[[#This Row],[Play Booster Sell Price CardMarket]]*tbl_MTG_Set[[#This Row],[Play Booster Expected Market Value BotBox]]/tbl_MTG_Set[[#This Row],[Play Booster Sealed Market Value BotBox]]</f>
        <v/>
      </c>
      <c r="BN2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2" s="10">
        <f>tbl_MTG_Set[[#This Row],[Play Singles CardMarket Profit BotBox]]/tbl_MTG_Set[[#This Row],[Play Booster Cost]]</f>
        <v/>
      </c>
      <c r="BP272" s="10">
        <f>tbl_MTG_Set[[#This Row],[Play Singles CardMarket Profit BotBox]]&gt;0</f>
        <v/>
      </c>
      <c r="BQ272" s="10" t="n"/>
      <c r="BR272" s="10" t="n"/>
      <c r="BS272" s="10" t="n"/>
      <c r="BT2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2" s="19">
        <f>tbl_MTG_Set[[#This Row],[Collector Singles CardMarket Profit MTG Stocks]]/tbl_MTG_Set[[#This Row],[Collector Booster Cost]]</f>
        <v/>
      </c>
      <c r="BW272" s="10">
        <f>tbl_MTG_Set[[#This Row],[Collector Singles CardMarket Profit MTG Stocks]]&gt;0</f>
        <v/>
      </c>
      <c r="BX272" s="10" t="n"/>
      <c r="BY272" s="10" t="n"/>
      <c r="BZ272" s="10">
        <f>tbl_MTG_Set[[#This Row],[Collector Booster Sell Price CardMarket]]*tbl_MTG_Set[[#This Row],[Collector Booster Expected Market Value BotBox]]/tbl_MTG_Set[[#This Row],[Collector Booster Sealed Market Value BotBox]]</f>
        <v/>
      </c>
      <c r="CA2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2" s="10">
        <f>tbl_MTG_Set[[#This Row],[Collector Singles CardMarket Profit BotBox]]/tbl_MTG_Set[[#This Row],[Collector Booster Cost]]</f>
        <v/>
      </c>
      <c r="CC272" s="10">
        <f>tbl_MTG_Set[[#This Row],[Collector Singles CardMarket Profit BotBox]]&gt;0</f>
        <v/>
      </c>
      <c r="CD2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3" hidden="1" s="6">
      <c r="A273" t="n">
        <v>296</v>
      </c>
      <c r="B273" t="inlineStr">
        <is>
          <t>Commander Collection: Black CC2</t>
        </is>
      </c>
      <c r="C273" t="n">
        <v>9</v>
      </c>
      <c r="D273" s="3" t="n">
        <v>44589</v>
      </c>
      <c r="F273" t="inlineStr">
        <is>
          <t>en es fr de it pt ja ko ru 汉语 漢語</t>
        </is>
      </c>
      <c r="G273" t="n">
        <v>538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1">
        <f>tbl_MTG_Set[[#This Row],[Play Booster Sell Price CardMarket]]*tbl_MTG_Set[[#This Row],[Play Booster Expected Market Value MTG Stocks]]/tbl_MTG_Set[[#This Row],[Play Booster Sealed Market Value MTG Stocks]]</f>
        <v/>
      </c>
      <c r="BG2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3" s="11">
        <f>tbl_MTG_Set[[#This Row],[Play Singles CardMarket Profit MTG Stocks]]/tbl_MTG_Set[[#This Row],[Play Booster Cost]]</f>
        <v/>
      </c>
      <c r="BI273" s="11">
        <f>tbl_MTG_Set[[#This Row],[Play Singles CardMarket Profit MTG Stocks]]&gt;0</f>
        <v/>
      </c>
      <c r="BM273" s="10">
        <f>tbl_MTG_Set[[#This Row],[Play Booster Sell Price CardMarket]]*tbl_MTG_Set[[#This Row],[Play Booster Expected Market Value BotBox]]/tbl_MTG_Set[[#This Row],[Play Booster Sealed Market Value BotBox]]</f>
        <v/>
      </c>
      <c r="BN2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3" s="10">
        <f>tbl_MTG_Set[[#This Row],[Play Singles CardMarket Profit BotBox]]/tbl_MTG_Set[[#This Row],[Play Booster Cost]]</f>
        <v/>
      </c>
      <c r="BP273" s="10">
        <f>tbl_MTG_Set[[#This Row],[Play Singles CardMarket Profit BotBox]]&gt;0</f>
        <v/>
      </c>
      <c r="BQ273" s="10" t="n"/>
      <c r="BR273" s="10" t="n"/>
      <c r="BS273" s="10" t="n"/>
      <c r="BT2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3" s="19">
        <f>tbl_MTG_Set[[#This Row],[Collector Singles CardMarket Profit MTG Stocks]]/tbl_MTG_Set[[#This Row],[Collector Booster Cost]]</f>
        <v/>
      </c>
      <c r="BW273" s="10">
        <f>tbl_MTG_Set[[#This Row],[Collector Singles CardMarket Profit MTG Stocks]]&gt;0</f>
        <v/>
      </c>
      <c r="BX273" s="10" t="n"/>
      <c r="BY273" s="10" t="n"/>
      <c r="BZ273" s="10">
        <f>tbl_MTG_Set[[#This Row],[Collector Booster Sell Price CardMarket]]*tbl_MTG_Set[[#This Row],[Collector Booster Expected Market Value BotBox]]/tbl_MTG_Set[[#This Row],[Collector Booster Sealed Market Value BotBox]]</f>
        <v/>
      </c>
      <c r="CA2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3" s="10">
        <f>tbl_MTG_Set[[#This Row],[Collector Singles CardMarket Profit BotBox]]/tbl_MTG_Set[[#This Row],[Collector Booster Cost]]</f>
        <v/>
      </c>
      <c r="CC273" s="10">
        <f>tbl_MTG_Set[[#This Row],[Collector Singles CardMarket Profit BotBox]]&gt;0</f>
        <v/>
      </c>
      <c r="CD2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4" hidden="1" s="6">
      <c r="A274" t="n">
        <v>297</v>
      </c>
      <c r="B274" t="inlineStr">
        <is>
          <t>Innistrad: Double Feature DBL</t>
        </is>
      </c>
      <c r="C274" t="n">
        <v>535</v>
      </c>
      <c r="D274" s="3" t="n">
        <v>44589</v>
      </c>
      <c r="E274" t="inlineStr">
        <is>
          <t>Standard Expansion</t>
        </is>
      </c>
      <c r="F274" t="inlineStr">
        <is>
          <t>en es fr de it pt ja ko ru 汉语 漢語</t>
        </is>
      </c>
      <c r="G274" t="n">
        <v>540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1">
        <f>tbl_MTG_Set[[#This Row],[Play Booster Sell Price CardMarket]]*tbl_MTG_Set[[#This Row],[Play Booster Expected Market Value MTG Stocks]]/tbl_MTG_Set[[#This Row],[Play Booster Sealed Market Value MTG Stocks]]</f>
        <v/>
      </c>
      <c r="BG2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4" s="11">
        <f>tbl_MTG_Set[[#This Row],[Play Singles CardMarket Profit MTG Stocks]]/tbl_MTG_Set[[#This Row],[Play Booster Cost]]</f>
        <v/>
      </c>
      <c r="BI274" s="11">
        <f>tbl_MTG_Set[[#This Row],[Play Singles CardMarket Profit MTG Stocks]]&gt;0</f>
        <v/>
      </c>
      <c r="BM274" s="10">
        <f>tbl_MTG_Set[[#This Row],[Play Booster Sell Price CardMarket]]*tbl_MTG_Set[[#This Row],[Play Booster Expected Market Value BotBox]]/tbl_MTG_Set[[#This Row],[Play Booster Sealed Market Value BotBox]]</f>
        <v/>
      </c>
      <c r="BN2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4" s="10">
        <f>tbl_MTG_Set[[#This Row],[Play Singles CardMarket Profit BotBox]]/tbl_MTG_Set[[#This Row],[Play Booster Cost]]</f>
        <v/>
      </c>
      <c r="BP274" s="10">
        <f>tbl_MTG_Set[[#This Row],[Play Singles CardMarket Profit BotBox]]&gt;0</f>
        <v/>
      </c>
      <c r="BQ274" s="10" t="n"/>
      <c r="BR274" s="10" t="n"/>
      <c r="BS274" s="10" t="n"/>
      <c r="BT2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4" s="19">
        <f>tbl_MTG_Set[[#This Row],[Collector Singles CardMarket Profit MTG Stocks]]/tbl_MTG_Set[[#This Row],[Collector Booster Cost]]</f>
        <v/>
      </c>
      <c r="BW274" s="10">
        <f>tbl_MTG_Set[[#This Row],[Collector Singles CardMarket Profit MTG Stocks]]&gt;0</f>
        <v/>
      </c>
      <c r="BX274" s="10" t="n"/>
      <c r="BY274" s="10" t="n"/>
      <c r="BZ274" s="10">
        <f>tbl_MTG_Set[[#This Row],[Collector Booster Sell Price CardMarket]]*tbl_MTG_Set[[#This Row],[Collector Booster Expected Market Value BotBox]]/tbl_MTG_Set[[#This Row],[Collector Booster Sealed Market Value BotBox]]</f>
        <v/>
      </c>
      <c r="CA2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4" s="10">
        <f>tbl_MTG_Set[[#This Row],[Collector Singles CardMarket Profit BotBox]]/tbl_MTG_Set[[#This Row],[Collector Booster Cost]]</f>
        <v/>
      </c>
      <c r="CC274" s="10">
        <f>tbl_MTG_Set[[#This Row],[Collector Singles CardMarket Profit BotBox]]&gt;0</f>
        <v/>
      </c>
      <c r="CD2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5" hidden="1" s="6">
      <c r="A275" t="n">
        <v>298</v>
      </c>
      <c r="B275" t="inlineStr">
        <is>
          <t>Judge Gift Cards 2022 P22</t>
        </is>
      </c>
      <c r="C275" t="n">
        <v>10</v>
      </c>
      <c r="D275" s="3" t="n">
        <v>44562</v>
      </c>
      <c r="F275" t="inlineStr">
        <is>
          <t>en es fr de it pt ja ko ru 汉语 漢語</t>
        </is>
      </c>
      <c r="G275" t="n">
        <v>542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AG275" s="10" t="n"/>
      <c r="AH275" s="10" t="n"/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5" s="10" t="n"/>
      <c r="AS275" s="10" t="n"/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1">
        <f>tbl_MTG_Set[[#This Row],[Play Booster Sell Price CardMarket]]*tbl_MTG_Set[[#This Row],[Play Booster Expected Market Value MTG Stocks]]/tbl_MTG_Set[[#This Row],[Play Booster Sealed Market Value MTG Stocks]]</f>
        <v/>
      </c>
      <c r="BG2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5" s="11">
        <f>tbl_MTG_Set[[#This Row],[Play Singles CardMarket Profit MTG Stocks]]/tbl_MTG_Set[[#This Row],[Play Booster Cost]]</f>
        <v/>
      </c>
      <c r="BI275" s="11">
        <f>tbl_MTG_Set[[#This Row],[Play Singles CardMarket Profit MTG Stocks]]&gt;0</f>
        <v/>
      </c>
      <c r="BM275" s="10">
        <f>tbl_MTG_Set[[#This Row],[Play Booster Sell Price CardMarket]]*tbl_MTG_Set[[#This Row],[Play Booster Expected Market Value BotBox]]/tbl_MTG_Set[[#This Row],[Play Booster Sealed Market Value BotBox]]</f>
        <v/>
      </c>
      <c r="BN2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5" s="10">
        <f>tbl_MTG_Set[[#This Row],[Play Singles CardMarket Profit BotBox]]/tbl_MTG_Set[[#This Row],[Play Booster Cost]]</f>
        <v/>
      </c>
      <c r="BP275" s="10">
        <f>tbl_MTG_Set[[#This Row],[Play Singles CardMarket Profit BotBox]]&gt;0</f>
        <v/>
      </c>
      <c r="BQ275" s="10" t="n"/>
      <c r="BR275" s="10" t="n"/>
      <c r="BS275" s="10" t="n"/>
      <c r="BT2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5" s="19">
        <f>tbl_MTG_Set[[#This Row],[Collector Singles CardMarket Profit MTG Stocks]]/tbl_MTG_Set[[#This Row],[Collector Booster Cost]]</f>
        <v/>
      </c>
      <c r="BW275" s="10">
        <f>tbl_MTG_Set[[#This Row],[Collector Singles CardMarket Profit MTG Stocks]]&gt;0</f>
        <v/>
      </c>
      <c r="BX275" s="10" t="n"/>
      <c r="BY275" s="10" t="n"/>
      <c r="BZ275" s="10">
        <f>tbl_MTG_Set[[#This Row],[Collector Booster Sell Price CardMarket]]*tbl_MTG_Set[[#This Row],[Collector Booster Expected Market Value BotBox]]/tbl_MTG_Set[[#This Row],[Collector Booster Sealed Market Value BotBox]]</f>
        <v/>
      </c>
      <c r="CA2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5" s="10">
        <f>tbl_MTG_Set[[#This Row],[Collector Singles CardMarket Profit BotBox]]/tbl_MTG_Set[[#This Row],[Collector Booster Cost]]</f>
        <v/>
      </c>
      <c r="CC275" s="10">
        <f>tbl_MTG_Set[[#This Row],[Collector Singles CardMarket Profit BotBox]]&gt;0</f>
        <v/>
      </c>
      <c r="CD2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6" hidden="1" s="6">
      <c r="A276" t="n">
        <v>299</v>
      </c>
      <c r="B276" t="inlineStr">
        <is>
          <t>Alchemy: Innistrad YMID</t>
        </is>
      </c>
      <c r="C276" t="n">
        <v>63</v>
      </c>
      <c r="D276" s="3" t="n">
        <v>44539</v>
      </c>
      <c r="F276" t="inlineStr">
        <is>
          <t>en es fr de it pt ja ko ru 汉语 漢語</t>
        </is>
      </c>
      <c r="G276" t="n">
        <v>544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1">
        <f>tbl_MTG_Set[[#This Row],[Play Booster Sell Price CardMarket]]*tbl_MTG_Set[[#This Row],[Play Booster Expected Market Value MTG Stocks]]/tbl_MTG_Set[[#This Row],[Play Booster Sealed Market Value MTG Stocks]]</f>
        <v/>
      </c>
      <c r="BG2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6" s="11">
        <f>tbl_MTG_Set[[#This Row],[Play Singles CardMarket Profit MTG Stocks]]/tbl_MTG_Set[[#This Row],[Play Booster Cost]]</f>
        <v/>
      </c>
      <c r="BI276" s="11">
        <f>tbl_MTG_Set[[#This Row],[Play Singles CardMarket Profit MTG Stocks]]&gt;0</f>
        <v/>
      </c>
      <c r="BM276" s="10">
        <f>tbl_MTG_Set[[#This Row],[Play Booster Sell Price CardMarket]]*tbl_MTG_Set[[#This Row],[Play Booster Expected Market Value BotBox]]/tbl_MTG_Set[[#This Row],[Play Booster Sealed Market Value BotBox]]</f>
        <v/>
      </c>
      <c r="BN2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6" s="10">
        <f>tbl_MTG_Set[[#This Row],[Play Singles CardMarket Profit BotBox]]/tbl_MTG_Set[[#This Row],[Play Booster Cost]]</f>
        <v/>
      </c>
      <c r="BP276" s="10">
        <f>tbl_MTG_Set[[#This Row],[Play Singles CardMarket Profit BotBox]]&gt;0</f>
        <v/>
      </c>
      <c r="BQ276" s="10" t="n"/>
      <c r="BR276" s="10" t="n"/>
      <c r="BS276" s="10" t="n"/>
      <c r="BT2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6" s="19">
        <f>tbl_MTG_Set[[#This Row],[Collector Singles CardMarket Profit MTG Stocks]]/tbl_MTG_Set[[#This Row],[Collector Booster Cost]]</f>
        <v/>
      </c>
      <c r="BW276" s="10">
        <f>tbl_MTG_Set[[#This Row],[Collector Singles CardMarket Profit MTG Stocks]]&gt;0</f>
        <v/>
      </c>
      <c r="BX276" s="10" t="n"/>
      <c r="BY276" s="10" t="n"/>
      <c r="BZ276" s="10">
        <f>tbl_MTG_Set[[#This Row],[Collector Booster Sell Price CardMarket]]*tbl_MTG_Set[[#This Row],[Collector Booster Expected Market Value BotBox]]/tbl_MTG_Set[[#This Row],[Collector Booster Sealed Market Value BotBox]]</f>
        <v/>
      </c>
      <c r="CA2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6" s="10">
        <f>tbl_MTG_Set[[#This Row],[Collector Singles CardMarket Profit BotBox]]/tbl_MTG_Set[[#This Row],[Collector Booster Cost]]</f>
        <v/>
      </c>
      <c r="CC276" s="10">
        <f>tbl_MTG_Set[[#This Row],[Collector Singles CardMarket Profit BotBox]]&gt;0</f>
        <v/>
      </c>
      <c r="CD2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7" hidden="1" s="6">
      <c r="A277" t="n">
        <v>301</v>
      </c>
      <c r="B277" t="inlineStr">
        <is>
          <t>Innistrad: Crimson Vow Promos PVOW</t>
        </is>
      </c>
      <c r="C277" t="n">
        <v>121</v>
      </c>
      <c r="D277" s="3" t="n">
        <v>44519</v>
      </c>
      <c r="E277" t="inlineStr">
        <is>
          <t>Standard Expansion</t>
        </is>
      </c>
      <c r="F277" t="inlineStr">
        <is>
          <t>en es fr de it pt ja ko ru 汉语 漢語</t>
        </is>
      </c>
      <c r="G277" t="n">
        <v>548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1">
        <f>tbl_MTG_Set[[#This Row],[Play Booster Sell Price CardMarket]]*tbl_MTG_Set[[#This Row],[Play Booster Expected Market Value MTG Stocks]]/tbl_MTG_Set[[#This Row],[Play Booster Sealed Market Value MTG Stocks]]</f>
        <v/>
      </c>
      <c r="BG2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7" s="11">
        <f>tbl_MTG_Set[[#This Row],[Play Singles CardMarket Profit MTG Stocks]]/tbl_MTG_Set[[#This Row],[Play Booster Cost]]</f>
        <v/>
      </c>
      <c r="BI277" s="11">
        <f>tbl_MTG_Set[[#This Row],[Play Singles CardMarket Profit MTG Stocks]]&gt;0</f>
        <v/>
      </c>
      <c r="BM277" s="10">
        <f>tbl_MTG_Set[[#This Row],[Play Booster Sell Price CardMarket]]*tbl_MTG_Set[[#This Row],[Play Booster Expected Market Value BotBox]]/tbl_MTG_Set[[#This Row],[Play Booster Sealed Market Value BotBox]]</f>
        <v/>
      </c>
      <c r="BN2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7" s="10">
        <f>tbl_MTG_Set[[#This Row],[Play Singles CardMarket Profit BotBox]]/tbl_MTG_Set[[#This Row],[Play Booster Cost]]</f>
        <v/>
      </c>
      <c r="BP277" s="10">
        <f>tbl_MTG_Set[[#This Row],[Play Singles CardMarket Profit BotBox]]&gt;0</f>
        <v/>
      </c>
      <c r="BQ277" s="10" t="n"/>
      <c r="BR277" s="10" t="n"/>
      <c r="BS277" s="10" t="n"/>
      <c r="BT2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7" s="19">
        <f>tbl_MTG_Set[[#This Row],[Collector Singles CardMarket Profit MTG Stocks]]/tbl_MTG_Set[[#This Row],[Collector Booster Cost]]</f>
        <v/>
      </c>
      <c r="BW277" s="10">
        <f>tbl_MTG_Set[[#This Row],[Collector Singles CardMarket Profit MTG Stocks]]&gt;0</f>
        <v/>
      </c>
      <c r="BX277" s="10" t="n"/>
      <c r="BY277" s="10" t="n"/>
      <c r="BZ277" s="10">
        <f>tbl_MTG_Set[[#This Row],[Collector Booster Sell Price CardMarket]]*tbl_MTG_Set[[#This Row],[Collector Booster Expected Market Value BotBox]]/tbl_MTG_Set[[#This Row],[Collector Booster Sealed Market Value BotBox]]</f>
        <v/>
      </c>
      <c r="CA2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7" s="10">
        <f>tbl_MTG_Set[[#This Row],[Collector Singles CardMarket Profit BotBox]]/tbl_MTG_Set[[#This Row],[Collector Booster Cost]]</f>
        <v/>
      </c>
      <c r="CC277" s="10">
        <f>tbl_MTG_Set[[#This Row],[Collector Singles CardMarket Profit BotBox]]&gt;0</f>
        <v/>
      </c>
      <c r="CD2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8" hidden="1" s="6">
      <c r="A278" t="n">
        <v>302</v>
      </c>
      <c r="B278" t="inlineStr">
        <is>
          <t>Innistrad: Crimson Vow Tokens TVOW</t>
        </is>
      </c>
      <c r="C278" t="n">
        <v>21</v>
      </c>
      <c r="D278" s="3" t="n">
        <v>44519</v>
      </c>
      <c r="E278" t="inlineStr">
        <is>
          <t>Standard Expansion</t>
        </is>
      </c>
      <c r="F278" t="inlineStr">
        <is>
          <t>en es fr de it pt ja ko ru 汉语 漢語</t>
        </is>
      </c>
      <c r="G278" t="n">
        <v>550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1">
        <f>tbl_MTG_Set[[#This Row],[Play Booster Sell Price CardMarket]]*tbl_MTG_Set[[#This Row],[Play Booster Expected Market Value MTG Stocks]]/tbl_MTG_Set[[#This Row],[Play Booster Sealed Market Value MTG Stocks]]</f>
        <v/>
      </c>
      <c r="BG2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8" s="11">
        <f>tbl_MTG_Set[[#This Row],[Play Singles CardMarket Profit MTG Stocks]]/tbl_MTG_Set[[#This Row],[Play Booster Cost]]</f>
        <v/>
      </c>
      <c r="BI278" s="11">
        <f>tbl_MTG_Set[[#This Row],[Play Singles CardMarket Profit MTG Stocks]]&gt;0</f>
        <v/>
      </c>
      <c r="BM278" s="10">
        <f>tbl_MTG_Set[[#This Row],[Play Booster Sell Price CardMarket]]*tbl_MTG_Set[[#This Row],[Play Booster Expected Market Value BotBox]]/tbl_MTG_Set[[#This Row],[Play Booster Sealed Market Value BotBox]]</f>
        <v/>
      </c>
      <c r="BN2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8" s="10">
        <f>tbl_MTG_Set[[#This Row],[Play Singles CardMarket Profit BotBox]]/tbl_MTG_Set[[#This Row],[Play Booster Cost]]</f>
        <v/>
      </c>
      <c r="BP278" s="10">
        <f>tbl_MTG_Set[[#This Row],[Play Singles CardMarket Profit BotBox]]&gt;0</f>
        <v/>
      </c>
      <c r="BQ278" s="10" t="n"/>
      <c r="BR278" s="10" t="n"/>
      <c r="BS278" s="10" t="n"/>
      <c r="BT2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8" s="19">
        <f>tbl_MTG_Set[[#This Row],[Collector Singles CardMarket Profit MTG Stocks]]/tbl_MTG_Set[[#This Row],[Collector Booster Cost]]</f>
        <v/>
      </c>
      <c r="BW278" s="10">
        <f>tbl_MTG_Set[[#This Row],[Collector Singles CardMarket Profit MTG Stocks]]&gt;0</f>
        <v/>
      </c>
      <c r="BX278" s="10" t="n"/>
      <c r="BY278" s="10" t="n"/>
      <c r="BZ278" s="10">
        <f>tbl_MTG_Set[[#This Row],[Collector Booster Sell Price CardMarket]]*tbl_MTG_Set[[#This Row],[Collector Booster Expected Market Value BotBox]]/tbl_MTG_Set[[#This Row],[Collector Booster Sealed Market Value BotBox]]</f>
        <v/>
      </c>
      <c r="CA2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8" s="10">
        <f>tbl_MTG_Set[[#This Row],[Collector Singles CardMarket Profit BotBox]]/tbl_MTG_Set[[#This Row],[Collector Booster Cost]]</f>
        <v/>
      </c>
      <c r="CC278" s="10">
        <f>tbl_MTG_Set[[#This Row],[Collector Singles CardMarket Profit BotBox]]&gt;0</f>
        <v/>
      </c>
      <c r="CD2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9" hidden="1" s="6">
      <c r="A279" t="n">
        <v>303</v>
      </c>
      <c r="B279" t="inlineStr">
        <is>
          <t>Innistrad: Crimson Vow Minigames MVOW</t>
        </is>
      </c>
      <c r="C279" t="n">
        <v>3</v>
      </c>
      <c r="D279" s="3" t="n">
        <v>44519</v>
      </c>
      <c r="E279" t="inlineStr">
        <is>
          <t>Standard Expansion</t>
        </is>
      </c>
      <c r="F279" t="inlineStr">
        <is>
          <t>en es fr de it pt ja ko ru 汉语 漢語</t>
        </is>
      </c>
      <c r="G279" t="n">
        <v>552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1">
        <f>tbl_MTG_Set[[#This Row],[Play Booster Sell Price CardMarket]]*tbl_MTG_Set[[#This Row],[Play Booster Expected Market Value MTG Stocks]]/tbl_MTG_Set[[#This Row],[Play Booster Sealed Market Value MTG Stocks]]</f>
        <v/>
      </c>
      <c r="BG2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9" s="11">
        <f>tbl_MTG_Set[[#This Row],[Play Singles CardMarket Profit MTG Stocks]]/tbl_MTG_Set[[#This Row],[Play Booster Cost]]</f>
        <v/>
      </c>
      <c r="BI279" s="11">
        <f>tbl_MTG_Set[[#This Row],[Play Singles CardMarket Profit MTG Stocks]]&gt;0</f>
        <v/>
      </c>
      <c r="BM279" s="10">
        <f>tbl_MTG_Set[[#This Row],[Play Booster Sell Price CardMarket]]*tbl_MTG_Set[[#This Row],[Play Booster Expected Market Value BotBox]]/tbl_MTG_Set[[#This Row],[Play Booster Sealed Market Value BotBox]]</f>
        <v/>
      </c>
      <c r="BN2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9" s="10">
        <f>tbl_MTG_Set[[#This Row],[Play Singles CardMarket Profit BotBox]]/tbl_MTG_Set[[#This Row],[Play Booster Cost]]</f>
        <v/>
      </c>
      <c r="BP279" s="10">
        <f>tbl_MTG_Set[[#This Row],[Play Singles CardMarket Profit BotBox]]&gt;0</f>
        <v/>
      </c>
      <c r="BQ279" s="10" t="n"/>
      <c r="BR279" s="10" t="n"/>
      <c r="BS279" s="10" t="n"/>
      <c r="BT2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9" s="19">
        <f>tbl_MTG_Set[[#This Row],[Collector Singles CardMarket Profit MTG Stocks]]/tbl_MTG_Set[[#This Row],[Collector Booster Cost]]</f>
        <v/>
      </c>
      <c r="BW279" s="10">
        <f>tbl_MTG_Set[[#This Row],[Collector Singles CardMarket Profit MTG Stocks]]&gt;0</f>
        <v/>
      </c>
      <c r="BX279" s="10" t="n"/>
      <c r="BY279" s="10" t="n"/>
      <c r="BZ279" s="10">
        <f>tbl_MTG_Set[[#This Row],[Collector Booster Sell Price CardMarket]]*tbl_MTG_Set[[#This Row],[Collector Booster Expected Market Value BotBox]]/tbl_MTG_Set[[#This Row],[Collector Booster Sealed Market Value BotBox]]</f>
        <v/>
      </c>
      <c r="CA2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9" s="10">
        <f>tbl_MTG_Set[[#This Row],[Collector Singles CardMarket Profit BotBox]]/tbl_MTG_Set[[#This Row],[Collector Booster Cost]]</f>
        <v/>
      </c>
      <c r="CC279" s="10">
        <f>tbl_MTG_Set[[#This Row],[Collector Singles CardMarket Profit BotBox]]&gt;0</f>
        <v/>
      </c>
      <c r="CD2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0" hidden="1" s="6">
      <c r="A280" t="n">
        <v>304</v>
      </c>
      <c r="B280" t="inlineStr">
        <is>
          <t>Innistrad: Crimson Vow Substitute Cards SVOW</t>
        </is>
      </c>
      <c r="C280" t="n">
        <v>9</v>
      </c>
      <c r="D280" s="3" t="n">
        <v>44519</v>
      </c>
      <c r="E280" t="inlineStr">
        <is>
          <t>Standard Expansion</t>
        </is>
      </c>
      <c r="F280" t="inlineStr">
        <is>
          <t>en es fr de it pt ja ko ru 汉语 漢語</t>
        </is>
      </c>
      <c r="G280" t="n">
        <v>554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0" s="10" t="n"/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1">
        <f>tbl_MTG_Set[[#This Row],[Play Booster Sell Price CardMarket]]*tbl_MTG_Set[[#This Row],[Play Booster Expected Market Value MTG Stocks]]/tbl_MTG_Set[[#This Row],[Play Booster Sealed Market Value MTG Stocks]]</f>
        <v/>
      </c>
      <c r="BG2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0" s="11">
        <f>tbl_MTG_Set[[#This Row],[Play Singles CardMarket Profit MTG Stocks]]/tbl_MTG_Set[[#This Row],[Play Booster Cost]]</f>
        <v/>
      </c>
      <c r="BI280" s="11">
        <f>tbl_MTG_Set[[#This Row],[Play Singles CardMarket Profit MTG Stocks]]&gt;0</f>
        <v/>
      </c>
      <c r="BM280" s="10">
        <f>tbl_MTG_Set[[#This Row],[Play Booster Sell Price CardMarket]]*tbl_MTG_Set[[#This Row],[Play Booster Expected Market Value BotBox]]/tbl_MTG_Set[[#This Row],[Play Booster Sealed Market Value BotBox]]</f>
        <v/>
      </c>
      <c r="BN2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0" s="10">
        <f>tbl_MTG_Set[[#This Row],[Play Singles CardMarket Profit BotBox]]/tbl_MTG_Set[[#This Row],[Play Booster Cost]]</f>
        <v/>
      </c>
      <c r="BP280" s="10">
        <f>tbl_MTG_Set[[#This Row],[Play Singles CardMarket Profit BotBox]]&gt;0</f>
        <v/>
      </c>
      <c r="BQ280" s="10" t="n"/>
      <c r="BR280" s="10" t="n"/>
      <c r="BS280" s="10" t="n"/>
      <c r="BT2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0" s="19">
        <f>tbl_MTG_Set[[#This Row],[Collector Singles CardMarket Profit MTG Stocks]]/tbl_MTG_Set[[#This Row],[Collector Booster Cost]]</f>
        <v/>
      </c>
      <c r="BW280" s="10">
        <f>tbl_MTG_Set[[#This Row],[Collector Singles CardMarket Profit MTG Stocks]]&gt;0</f>
        <v/>
      </c>
      <c r="BX280" s="10" t="n"/>
      <c r="BY280" s="10" t="n"/>
      <c r="BZ280" s="10">
        <f>tbl_MTG_Set[[#This Row],[Collector Booster Sell Price CardMarket]]*tbl_MTG_Set[[#This Row],[Collector Booster Expected Market Value BotBox]]/tbl_MTG_Set[[#This Row],[Collector Booster Sealed Market Value BotBox]]</f>
        <v/>
      </c>
      <c r="CA2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0" s="10">
        <f>tbl_MTG_Set[[#This Row],[Collector Singles CardMarket Profit BotBox]]/tbl_MTG_Set[[#This Row],[Collector Booster Cost]]</f>
        <v/>
      </c>
      <c r="CC280" s="10">
        <f>tbl_MTG_Set[[#This Row],[Collector Singles CardMarket Profit BotBox]]&gt;0</f>
        <v/>
      </c>
      <c r="CD2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1" hidden="1" s="6">
      <c r="A281" t="n">
        <v>305</v>
      </c>
      <c r="B281" t="inlineStr">
        <is>
          <t>Crimson Vow Art Series AVOW</t>
        </is>
      </c>
      <c r="C281" t="n">
        <v>81</v>
      </c>
      <c r="D281" s="3" t="n">
        <v>44519</v>
      </c>
      <c r="F281" t="inlineStr">
        <is>
          <t>en es fr de it pt ja ko ru 汉语 漢語</t>
        </is>
      </c>
      <c r="G281" t="n">
        <v>556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1">
        <f>tbl_MTG_Set[[#This Row],[Play Booster Sell Price CardMarket]]*tbl_MTG_Set[[#This Row],[Play Booster Expected Market Value MTG Stocks]]/tbl_MTG_Set[[#This Row],[Play Booster Sealed Market Value MTG Stocks]]</f>
        <v/>
      </c>
      <c r="BG2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1" s="11">
        <f>tbl_MTG_Set[[#This Row],[Play Singles CardMarket Profit MTG Stocks]]/tbl_MTG_Set[[#This Row],[Play Booster Cost]]</f>
        <v/>
      </c>
      <c r="BI281" s="11">
        <f>tbl_MTG_Set[[#This Row],[Play Singles CardMarket Profit MTG Stocks]]&gt;0</f>
        <v/>
      </c>
      <c r="BM281" s="10">
        <f>tbl_MTG_Set[[#This Row],[Play Booster Sell Price CardMarket]]*tbl_MTG_Set[[#This Row],[Play Booster Expected Market Value BotBox]]/tbl_MTG_Set[[#This Row],[Play Booster Sealed Market Value BotBox]]</f>
        <v/>
      </c>
      <c r="BN2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1" s="10">
        <f>tbl_MTG_Set[[#This Row],[Play Singles CardMarket Profit BotBox]]/tbl_MTG_Set[[#This Row],[Play Booster Cost]]</f>
        <v/>
      </c>
      <c r="BP281" s="10">
        <f>tbl_MTG_Set[[#This Row],[Play Singles CardMarket Profit BotBox]]&gt;0</f>
        <v/>
      </c>
      <c r="BQ281" s="10" t="n"/>
      <c r="BR281" s="10" t="n"/>
      <c r="BS281" s="10" t="n"/>
      <c r="BT2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1" s="19">
        <f>tbl_MTG_Set[[#This Row],[Collector Singles CardMarket Profit MTG Stocks]]/tbl_MTG_Set[[#This Row],[Collector Booster Cost]]</f>
        <v/>
      </c>
      <c r="BW281" s="10">
        <f>tbl_MTG_Set[[#This Row],[Collector Singles CardMarket Profit MTG Stocks]]&gt;0</f>
        <v/>
      </c>
      <c r="BX281" s="10" t="n"/>
      <c r="BY281" s="10" t="n"/>
      <c r="BZ281" s="10">
        <f>tbl_MTG_Set[[#This Row],[Collector Booster Sell Price CardMarket]]*tbl_MTG_Set[[#This Row],[Collector Booster Expected Market Value BotBox]]/tbl_MTG_Set[[#This Row],[Collector Booster Sealed Market Value BotBox]]</f>
        <v/>
      </c>
      <c r="CA2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1" s="10">
        <f>tbl_MTG_Set[[#This Row],[Collector Singles CardMarket Profit BotBox]]/tbl_MTG_Set[[#This Row],[Collector Booster Cost]]</f>
        <v/>
      </c>
      <c r="CC281" s="10">
        <f>tbl_MTG_Set[[#This Row],[Collector Singles CardMarket Profit BotBox]]&gt;0</f>
        <v/>
      </c>
      <c r="CD2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2" hidden="1" s="6">
      <c r="A282" t="n">
        <v>306</v>
      </c>
      <c r="B282" t="inlineStr">
        <is>
          <t>Crimson Vow Commander VOC</t>
        </is>
      </c>
      <c r="C282" t="n">
        <v>188</v>
      </c>
      <c r="D282" s="3" t="n">
        <v>44519</v>
      </c>
      <c r="F282" t="inlineStr">
        <is>
          <t>en es fr de it pt ja ko ru 汉语 漢語</t>
        </is>
      </c>
      <c r="G282" t="n">
        <v>558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1">
        <f>tbl_MTG_Set[[#This Row],[Play Booster Sell Price CardMarket]]*tbl_MTG_Set[[#This Row],[Play Booster Expected Market Value MTG Stocks]]/tbl_MTG_Set[[#This Row],[Play Booster Sealed Market Value MTG Stocks]]</f>
        <v/>
      </c>
      <c r="BG2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2" s="11">
        <f>tbl_MTG_Set[[#This Row],[Play Singles CardMarket Profit MTG Stocks]]/tbl_MTG_Set[[#This Row],[Play Booster Cost]]</f>
        <v/>
      </c>
      <c r="BI282" s="11">
        <f>tbl_MTG_Set[[#This Row],[Play Singles CardMarket Profit MTG Stocks]]&gt;0</f>
        <v/>
      </c>
      <c r="BM282" s="10">
        <f>tbl_MTG_Set[[#This Row],[Play Booster Sell Price CardMarket]]*tbl_MTG_Set[[#This Row],[Play Booster Expected Market Value BotBox]]/tbl_MTG_Set[[#This Row],[Play Booster Sealed Market Value BotBox]]</f>
        <v/>
      </c>
      <c r="BN2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2" s="10">
        <f>tbl_MTG_Set[[#This Row],[Play Singles CardMarket Profit BotBox]]/tbl_MTG_Set[[#This Row],[Play Booster Cost]]</f>
        <v/>
      </c>
      <c r="BP282" s="10">
        <f>tbl_MTG_Set[[#This Row],[Play Singles CardMarket Profit BotBox]]&gt;0</f>
        <v/>
      </c>
      <c r="BQ282" s="10" t="n"/>
      <c r="BR282" s="10" t="n"/>
      <c r="BS282" s="10" t="n"/>
      <c r="BT2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2" s="19">
        <f>tbl_MTG_Set[[#This Row],[Collector Singles CardMarket Profit MTG Stocks]]/tbl_MTG_Set[[#This Row],[Collector Booster Cost]]</f>
        <v/>
      </c>
      <c r="BW282" s="10">
        <f>tbl_MTG_Set[[#This Row],[Collector Singles CardMarket Profit MTG Stocks]]&gt;0</f>
        <v/>
      </c>
      <c r="BX282" s="10" t="n"/>
      <c r="BY282" s="10" t="n"/>
      <c r="BZ282" s="10">
        <f>tbl_MTG_Set[[#This Row],[Collector Booster Sell Price CardMarket]]*tbl_MTG_Set[[#This Row],[Collector Booster Expected Market Value BotBox]]/tbl_MTG_Set[[#This Row],[Collector Booster Sealed Market Value BotBox]]</f>
        <v/>
      </c>
      <c r="CA2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2" s="10">
        <f>tbl_MTG_Set[[#This Row],[Collector Singles CardMarket Profit BotBox]]/tbl_MTG_Set[[#This Row],[Collector Booster Cost]]</f>
        <v/>
      </c>
      <c r="CC282" s="10">
        <f>tbl_MTG_Set[[#This Row],[Collector Singles CardMarket Profit BotBox]]&gt;0</f>
        <v/>
      </c>
      <c r="CD2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3" hidden="1" s="6">
      <c r="A283" t="n">
        <v>307</v>
      </c>
      <c r="B283" t="inlineStr">
        <is>
          <t>Crimson Vow Commander Tokens TVOC</t>
        </is>
      </c>
      <c r="C283" t="n">
        <v>6</v>
      </c>
      <c r="D283" s="3" t="n">
        <v>44519</v>
      </c>
      <c r="F283" t="inlineStr">
        <is>
          <t>en es fr de it pt ja ko ru 汉语 漢語</t>
        </is>
      </c>
      <c r="G283" t="n">
        <v>560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1">
        <f>tbl_MTG_Set[[#This Row],[Play Booster Sell Price CardMarket]]*tbl_MTG_Set[[#This Row],[Play Booster Expected Market Value MTG Stocks]]/tbl_MTG_Set[[#This Row],[Play Booster Sealed Market Value MTG Stocks]]</f>
        <v/>
      </c>
      <c r="BG2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3" s="11">
        <f>tbl_MTG_Set[[#This Row],[Play Singles CardMarket Profit MTG Stocks]]/tbl_MTG_Set[[#This Row],[Play Booster Cost]]</f>
        <v/>
      </c>
      <c r="BI283" s="11">
        <f>tbl_MTG_Set[[#This Row],[Play Singles CardMarket Profit MTG Stocks]]&gt;0</f>
        <v/>
      </c>
      <c r="BM283" s="10">
        <f>tbl_MTG_Set[[#This Row],[Play Booster Sell Price CardMarket]]*tbl_MTG_Set[[#This Row],[Play Booster Expected Market Value BotBox]]/tbl_MTG_Set[[#This Row],[Play Booster Sealed Market Value BotBox]]</f>
        <v/>
      </c>
      <c r="BN2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3" s="10">
        <f>tbl_MTG_Set[[#This Row],[Play Singles CardMarket Profit BotBox]]/tbl_MTG_Set[[#This Row],[Play Booster Cost]]</f>
        <v/>
      </c>
      <c r="BP283" s="10">
        <f>tbl_MTG_Set[[#This Row],[Play Singles CardMarket Profit BotBox]]&gt;0</f>
        <v/>
      </c>
      <c r="BQ283" s="10" t="n"/>
      <c r="BR283" s="10" t="n"/>
      <c r="BS283" s="10" t="n"/>
      <c r="BT2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3" s="19">
        <f>tbl_MTG_Set[[#This Row],[Collector Singles CardMarket Profit MTG Stocks]]/tbl_MTG_Set[[#This Row],[Collector Booster Cost]]</f>
        <v/>
      </c>
      <c r="BW283" s="10">
        <f>tbl_MTG_Set[[#This Row],[Collector Singles CardMarket Profit MTG Stocks]]&gt;0</f>
        <v/>
      </c>
      <c r="BX283" s="10" t="n"/>
      <c r="BY283" s="10" t="n"/>
      <c r="BZ283" s="10">
        <f>tbl_MTG_Set[[#This Row],[Collector Booster Sell Price CardMarket]]*tbl_MTG_Set[[#This Row],[Collector Booster Expected Market Value BotBox]]/tbl_MTG_Set[[#This Row],[Collector Booster Sealed Market Value BotBox]]</f>
        <v/>
      </c>
      <c r="CA2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3" s="10">
        <f>tbl_MTG_Set[[#This Row],[Collector Singles CardMarket Profit BotBox]]/tbl_MTG_Set[[#This Row],[Collector Booster Cost]]</f>
        <v/>
      </c>
      <c r="CC283" s="10">
        <f>tbl_MTG_Set[[#This Row],[Collector Singles CardMarket Profit BotBox]]&gt;0</f>
        <v/>
      </c>
      <c r="CD2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4" hidden="1" s="6">
      <c r="A284" t="n">
        <v>308</v>
      </c>
      <c r="B284" t="inlineStr">
        <is>
          <t>Crimson Vow Commander Display Commanders OVOC</t>
        </is>
      </c>
      <c r="C284" t="n">
        <v>2</v>
      </c>
      <c r="D284" s="3" t="n">
        <v>44519</v>
      </c>
      <c r="F284" t="inlineStr">
        <is>
          <t>en es fr de it pt ja ko ru 汉语 漢語</t>
        </is>
      </c>
      <c r="G284" t="n">
        <v>562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1">
        <f>tbl_MTG_Set[[#This Row],[Play Booster Sell Price CardMarket]]*tbl_MTG_Set[[#This Row],[Play Booster Expected Market Value MTG Stocks]]/tbl_MTG_Set[[#This Row],[Play Booster Sealed Market Value MTG Stocks]]</f>
        <v/>
      </c>
      <c r="BG2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4" s="11">
        <f>tbl_MTG_Set[[#This Row],[Play Singles CardMarket Profit MTG Stocks]]/tbl_MTG_Set[[#This Row],[Play Booster Cost]]</f>
        <v/>
      </c>
      <c r="BI284" s="11">
        <f>tbl_MTG_Set[[#This Row],[Play Singles CardMarket Profit MTG Stocks]]&gt;0</f>
        <v/>
      </c>
      <c r="BM284" s="10">
        <f>tbl_MTG_Set[[#This Row],[Play Booster Sell Price CardMarket]]*tbl_MTG_Set[[#This Row],[Play Booster Expected Market Value BotBox]]/tbl_MTG_Set[[#This Row],[Play Booster Sealed Market Value BotBox]]</f>
        <v/>
      </c>
      <c r="BN2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4" s="10">
        <f>tbl_MTG_Set[[#This Row],[Play Singles CardMarket Profit BotBox]]/tbl_MTG_Set[[#This Row],[Play Booster Cost]]</f>
        <v/>
      </c>
      <c r="BP284" s="10">
        <f>tbl_MTG_Set[[#This Row],[Play Singles CardMarket Profit BotBox]]&gt;0</f>
        <v/>
      </c>
      <c r="BQ284" s="10" t="n"/>
      <c r="BR284" s="10" t="n"/>
      <c r="BS284" s="10" t="n"/>
      <c r="BT2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4" s="19">
        <f>tbl_MTG_Set[[#This Row],[Collector Singles CardMarket Profit MTG Stocks]]/tbl_MTG_Set[[#This Row],[Collector Booster Cost]]</f>
        <v/>
      </c>
      <c r="BW284" s="10">
        <f>tbl_MTG_Set[[#This Row],[Collector Singles CardMarket Profit MTG Stocks]]&gt;0</f>
        <v/>
      </c>
      <c r="BX284" s="10" t="n"/>
      <c r="BY284" s="10" t="n"/>
      <c r="BZ284" s="10">
        <f>tbl_MTG_Set[[#This Row],[Collector Booster Sell Price CardMarket]]*tbl_MTG_Set[[#This Row],[Collector Booster Expected Market Value BotBox]]/tbl_MTG_Set[[#This Row],[Collector Booster Sealed Market Value BotBox]]</f>
        <v/>
      </c>
      <c r="CA2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4" s="10">
        <f>tbl_MTG_Set[[#This Row],[Collector Singles CardMarket Profit BotBox]]/tbl_MTG_Set[[#This Row],[Collector Booster Cost]]</f>
        <v/>
      </c>
      <c r="CC284" s="10">
        <f>tbl_MTG_Set[[#This Row],[Collector Singles CardMarket Profit BotBox]]&gt;0</f>
        <v/>
      </c>
      <c r="CD2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5" hidden="1" s="6">
      <c r="A285" t="n">
        <v>309</v>
      </c>
      <c r="B285" t="inlineStr">
        <is>
          <t>Pioneer Challenger Decks 2021 Q06</t>
        </is>
      </c>
      <c r="C285" t="n">
        <v>10</v>
      </c>
      <c r="D285" s="3" t="n">
        <v>44484</v>
      </c>
      <c r="F285" t="inlineStr">
        <is>
          <t>en es fr de it pt ja ko ru 汉语 漢語</t>
        </is>
      </c>
      <c r="G285" t="n">
        <v>564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1">
        <f>tbl_MTG_Set[[#This Row],[Play Booster Sell Price CardMarket]]*tbl_MTG_Set[[#This Row],[Play Booster Expected Market Value MTG Stocks]]/tbl_MTG_Set[[#This Row],[Play Booster Sealed Market Value MTG Stocks]]</f>
        <v/>
      </c>
      <c r="BG2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5" s="11">
        <f>tbl_MTG_Set[[#This Row],[Play Singles CardMarket Profit MTG Stocks]]/tbl_MTG_Set[[#This Row],[Play Booster Cost]]</f>
        <v/>
      </c>
      <c r="BI285" s="11">
        <f>tbl_MTG_Set[[#This Row],[Play Singles CardMarket Profit MTG Stocks]]&gt;0</f>
        <v/>
      </c>
      <c r="BM285" s="10">
        <f>tbl_MTG_Set[[#This Row],[Play Booster Sell Price CardMarket]]*tbl_MTG_Set[[#This Row],[Play Booster Expected Market Value BotBox]]/tbl_MTG_Set[[#This Row],[Play Booster Sealed Market Value BotBox]]</f>
        <v/>
      </c>
      <c r="BN2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5" s="10">
        <f>tbl_MTG_Set[[#This Row],[Play Singles CardMarket Profit BotBox]]/tbl_MTG_Set[[#This Row],[Play Booster Cost]]</f>
        <v/>
      </c>
      <c r="BP285" s="10">
        <f>tbl_MTG_Set[[#This Row],[Play Singles CardMarket Profit BotBox]]&gt;0</f>
        <v/>
      </c>
      <c r="BQ285" s="10" t="n"/>
      <c r="BR285" s="10" t="n"/>
      <c r="BS285" s="10" t="n"/>
      <c r="BT2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5" s="19">
        <f>tbl_MTG_Set[[#This Row],[Collector Singles CardMarket Profit MTG Stocks]]/tbl_MTG_Set[[#This Row],[Collector Booster Cost]]</f>
        <v/>
      </c>
      <c r="BW285" s="10">
        <f>tbl_MTG_Set[[#This Row],[Collector Singles CardMarket Profit MTG Stocks]]&gt;0</f>
        <v/>
      </c>
      <c r="BX285" s="10" t="n"/>
      <c r="BY285" s="10" t="n"/>
      <c r="BZ285" s="10">
        <f>tbl_MTG_Set[[#This Row],[Collector Booster Sell Price CardMarket]]*tbl_MTG_Set[[#This Row],[Collector Booster Expected Market Value BotBox]]/tbl_MTG_Set[[#This Row],[Collector Booster Sealed Market Value BotBox]]</f>
        <v/>
      </c>
      <c r="CA2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5" s="10">
        <f>tbl_MTG_Set[[#This Row],[Collector Singles CardMarket Profit BotBox]]/tbl_MTG_Set[[#This Row],[Collector Booster Cost]]</f>
        <v/>
      </c>
      <c r="CC285" s="10">
        <f>tbl_MTG_Set[[#This Row],[Collector Singles CardMarket Profit BotBox]]&gt;0</f>
        <v/>
      </c>
      <c r="CD2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6" hidden="1" s="6">
      <c r="A286" t="n">
        <v>311</v>
      </c>
      <c r="B286" t="inlineStr">
        <is>
          <t>Innistrad: Midnight Hunt Promos PMID</t>
        </is>
      </c>
      <c r="C286" t="n">
        <v>155</v>
      </c>
      <c r="D286" s="3" t="n">
        <v>44463</v>
      </c>
      <c r="E286" t="inlineStr">
        <is>
          <t>Standard Expansion</t>
        </is>
      </c>
      <c r="F286" t="inlineStr">
        <is>
          <t>en es fr de it pt ja ko ru 汉语 漢語</t>
        </is>
      </c>
      <c r="G286" t="n">
        <v>568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1">
        <f>tbl_MTG_Set[[#This Row],[Play Booster Sell Price CardMarket]]*tbl_MTG_Set[[#This Row],[Play Booster Expected Market Value MTG Stocks]]/tbl_MTG_Set[[#This Row],[Play Booster Sealed Market Value MTG Stocks]]</f>
        <v/>
      </c>
      <c r="BG2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6" s="11">
        <f>tbl_MTG_Set[[#This Row],[Play Singles CardMarket Profit MTG Stocks]]/tbl_MTG_Set[[#This Row],[Play Booster Cost]]</f>
        <v/>
      </c>
      <c r="BI286" s="11">
        <f>tbl_MTG_Set[[#This Row],[Play Singles CardMarket Profit MTG Stocks]]&gt;0</f>
        <v/>
      </c>
      <c r="BM286" s="10">
        <f>tbl_MTG_Set[[#This Row],[Play Booster Sell Price CardMarket]]*tbl_MTG_Set[[#This Row],[Play Booster Expected Market Value BotBox]]/tbl_MTG_Set[[#This Row],[Play Booster Sealed Market Value BotBox]]</f>
        <v/>
      </c>
      <c r="BN2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6" s="10">
        <f>tbl_MTG_Set[[#This Row],[Play Singles CardMarket Profit BotBox]]/tbl_MTG_Set[[#This Row],[Play Booster Cost]]</f>
        <v/>
      </c>
      <c r="BP286" s="10">
        <f>tbl_MTG_Set[[#This Row],[Play Singles CardMarket Profit BotBox]]&gt;0</f>
        <v/>
      </c>
      <c r="BQ286" s="10" t="n"/>
      <c r="BR286" s="10" t="n"/>
      <c r="BS286" s="10" t="n"/>
      <c r="BT2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6" s="19">
        <f>tbl_MTG_Set[[#This Row],[Collector Singles CardMarket Profit MTG Stocks]]/tbl_MTG_Set[[#This Row],[Collector Booster Cost]]</f>
        <v/>
      </c>
      <c r="BW286" s="10">
        <f>tbl_MTG_Set[[#This Row],[Collector Singles CardMarket Profit MTG Stocks]]&gt;0</f>
        <v/>
      </c>
      <c r="BX286" s="10" t="n"/>
      <c r="BY286" s="10" t="n"/>
      <c r="BZ286" s="10">
        <f>tbl_MTG_Set[[#This Row],[Collector Booster Sell Price CardMarket]]*tbl_MTG_Set[[#This Row],[Collector Booster Expected Market Value BotBox]]/tbl_MTG_Set[[#This Row],[Collector Booster Sealed Market Value BotBox]]</f>
        <v/>
      </c>
      <c r="CA2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6" s="10">
        <f>tbl_MTG_Set[[#This Row],[Collector Singles CardMarket Profit BotBox]]/tbl_MTG_Set[[#This Row],[Collector Booster Cost]]</f>
        <v/>
      </c>
      <c r="CC286" s="10">
        <f>tbl_MTG_Set[[#This Row],[Collector Singles CardMarket Profit BotBox]]&gt;0</f>
        <v/>
      </c>
      <c r="CD2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7" hidden="1" s="6">
      <c r="A287" t="n">
        <v>312</v>
      </c>
      <c r="B287" t="inlineStr">
        <is>
          <t>Innistrad: Midnight Hunt Tokens TMID</t>
        </is>
      </c>
      <c r="C287" t="n">
        <v>19</v>
      </c>
      <c r="D287" s="3" t="n">
        <v>44463</v>
      </c>
      <c r="E287" t="inlineStr">
        <is>
          <t>Standard Expansion</t>
        </is>
      </c>
      <c r="F287" t="inlineStr">
        <is>
          <t>en es fr de it pt ja ko ru 汉语 漢語</t>
        </is>
      </c>
      <c r="G287" t="n">
        <v>570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1">
        <f>tbl_MTG_Set[[#This Row],[Play Booster Sell Price CardMarket]]*tbl_MTG_Set[[#This Row],[Play Booster Expected Market Value MTG Stocks]]/tbl_MTG_Set[[#This Row],[Play Booster Sealed Market Value MTG Stocks]]</f>
        <v/>
      </c>
      <c r="BG2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7" s="11">
        <f>tbl_MTG_Set[[#This Row],[Play Singles CardMarket Profit MTG Stocks]]/tbl_MTG_Set[[#This Row],[Play Booster Cost]]</f>
        <v/>
      </c>
      <c r="BI287" s="11">
        <f>tbl_MTG_Set[[#This Row],[Play Singles CardMarket Profit MTG Stocks]]&gt;0</f>
        <v/>
      </c>
      <c r="BM287" s="10">
        <f>tbl_MTG_Set[[#This Row],[Play Booster Sell Price CardMarket]]*tbl_MTG_Set[[#This Row],[Play Booster Expected Market Value BotBox]]/tbl_MTG_Set[[#This Row],[Play Booster Sealed Market Value BotBox]]</f>
        <v/>
      </c>
      <c r="BN2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7" s="10">
        <f>tbl_MTG_Set[[#This Row],[Play Singles CardMarket Profit BotBox]]/tbl_MTG_Set[[#This Row],[Play Booster Cost]]</f>
        <v/>
      </c>
      <c r="BP287" s="10">
        <f>tbl_MTG_Set[[#This Row],[Play Singles CardMarket Profit BotBox]]&gt;0</f>
        <v/>
      </c>
      <c r="BQ287" s="10" t="n"/>
      <c r="BR287" s="10" t="n"/>
      <c r="BS287" s="10" t="n"/>
      <c r="BT2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7" s="19">
        <f>tbl_MTG_Set[[#This Row],[Collector Singles CardMarket Profit MTG Stocks]]/tbl_MTG_Set[[#This Row],[Collector Booster Cost]]</f>
        <v/>
      </c>
      <c r="BW287" s="10">
        <f>tbl_MTG_Set[[#This Row],[Collector Singles CardMarket Profit MTG Stocks]]&gt;0</f>
        <v/>
      </c>
      <c r="BX287" s="10" t="n"/>
      <c r="BY287" s="10" t="n"/>
      <c r="BZ287" s="10">
        <f>tbl_MTG_Set[[#This Row],[Collector Booster Sell Price CardMarket]]*tbl_MTG_Set[[#This Row],[Collector Booster Expected Market Value BotBox]]/tbl_MTG_Set[[#This Row],[Collector Booster Sealed Market Value BotBox]]</f>
        <v/>
      </c>
      <c r="CA2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7" s="10">
        <f>tbl_MTG_Set[[#This Row],[Collector Singles CardMarket Profit BotBox]]/tbl_MTG_Set[[#This Row],[Collector Booster Cost]]</f>
        <v/>
      </c>
      <c r="CC287" s="10">
        <f>tbl_MTG_Set[[#This Row],[Collector Singles CardMarket Profit BotBox]]&gt;0</f>
        <v/>
      </c>
      <c r="CD2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8" hidden="1" s="6">
      <c r="A288" t="n">
        <v>313</v>
      </c>
      <c r="B288" t="inlineStr">
        <is>
          <t>Innistrad: Midnight Hunt Substitute Cards SMID</t>
        </is>
      </c>
      <c r="C288" t="n">
        <v>9</v>
      </c>
      <c r="D288" s="3" t="n">
        <v>44463</v>
      </c>
      <c r="E288" t="inlineStr">
        <is>
          <t>Standard Expansion</t>
        </is>
      </c>
      <c r="F288" t="inlineStr">
        <is>
          <t>en es fr de it pt ja ko ru 汉语 漢語</t>
        </is>
      </c>
      <c r="G288" t="n">
        <v>572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AG288" s="10" t="n"/>
      <c r="AH288" s="10" t="n"/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8" s="10" t="n"/>
      <c r="AS288" s="10" t="n"/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1">
        <f>tbl_MTG_Set[[#This Row],[Play Booster Sell Price CardMarket]]*tbl_MTG_Set[[#This Row],[Play Booster Expected Market Value MTG Stocks]]/tbl_MTG_Set[[#This Row],[Play Booster Sealed Market Value MTG Stocks]]</f>
        <v/>
      </c>
      <c r="BG2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8" s="11">
        <f>tbl_MTG_Set[[#This Row],[Play Singles CardMarket Profit MTG Stocks]]/tbl_MTG_Set[[#This Row],[Play Booster Cost]]</f>
        <v/>
      </c>
      <c r="BI288" s="11">
        <f>tbl_MTG_Set[[#This Row],[Play Singles CardMarket Profit MTG Stocks]]&gt;0</f>
        <v/>
      </c>
      <c r="BM288" s="10">
        <f>tbl_MTG_Set[[#This Row],[Play Booster Sell Price CardMarket]]*tbl_MTG_Set[[#This Row],[Play Booster Expected Market Value BotBox]]/tbl_MTG_Set[[#This Row],[Play Booster Sealed Market Value BotBox]]</f>
        <v/>
      </c>
      <c r="BN2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8" s="10">
        <f>tbl_MTG_Set[[#This Row],[Play Singles CardMarket Profit BotBox]]/tbl_MTG_Set[[#This Row],[Play Booster Cost]]</f>
        <v/>
      </c>
      <c r="BP288" s="10">
        <f>tbl_MTG_Set[[#This Row],[Play Singles CardMarket Profit BotBox]]&gt;0</f>
        <v/>
      </c>
      <c r="BQ288" s="10" t="n"/>
      <c r="BR288" s="10" t="n"/>
      <c r="BS288" s="10" t="n"/>
      <c r="BT2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8" s="19">
        <f>tbl_MTG_Set[[#This Row],[Collector Singles CardMarket Profit MTG Stocks]]/tbl_MTG_Set[[#This Row],[Collector Booster Cost]]</f>
        <v/>
      </c>
      <c r="BW288" s="10">
        <f>tbl_MTG_Set[[#This Row],[Collector Singles CardMarket Profit MTG Stocks]]&gt;0</f>
        <v/>
      </c>
      <c r="BX288" s="10" t="n"/>
      <c r="BY288" s="10" t="n"/>
      <c r="BZ288" s="10">
        <f>tbl_MTG_Set[[#This Row],[Collector Booster Sell Price CardMarket]]*tbl_MTG_Set[[#This Row],[Collector Booster Expected Market Value BotBox]]/tbl_MTG_Set[[#This Row],[Collector Booster Sealed Market Value BotBox]]</f>
        <v/>
      </c>
      <c r="CA2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8" s="10">
        <f>tbl_MTG_Set[[#This Row],[Collector Singles CardMarket Profit BotBox]]/tbl_MTG_Set[[#This Row],[Collector Booster Cost]]</f>
        <v/>
      </c>
      <c r="CC288" s="10">
        <f>tbl_MTG_Set[[#This Row],[Collector Singles CardMarket Profit BotBox]]&gt;0</f>
        <v/>
      </c>
      <c r="CD2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9" hidden="1" s="6">
      <c r="A289" t="n">
        <v>314</v>
      </c>
      <c r="B289" t="inlineStr">
        <is>
          <t>Midnight Hunt Commander MIC</t>
        </is>
      </c>
      <c r="C289" t="n">
        <v>187</v>
      </c>
      <c r="D289" s="3" t="n">
        <v>44463</v>
      </c>
      <c r="F289" t="inlineStr">
        <is>
          <t>en es fr de it pt ja ko ru 汉语 漢語</t>
        </is>
      </c>
      <c r="G289" t="n">
        <v>574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1">
        <f>tbl_MTG_Set[[#This Row],[Play Booster Sell Price CardMarket]]*tbl_MTG_Set[[#This Row],[Play Booster Expected Market Value MTG Stocks]]/tbl_MTG_Set[[#This Row],[Play Booster Sealed Market Value MTG Stocks]]</f>
        <v/>
      </c>
      <c r="BG2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9" s="11">
        <f>tbl_MTG_Set[[#This Row],[Play Singles CardMarket Profit MTG Stocks]]/tbl_MTG_Set[[#This Row],[Play Booster Cost]]</f>
        <v/>
      </c>
      <c r="BI289" s="11">
        <f>tbl_MTG_Set[[#This Row],[Play Singles CardMarket Profit MTG Stocks]]&gt;0</f>
        <v/>
      </c>
      <c r="BM289" s="10">
        <f>tbl_MTG_Set[[#This Row],[Play Booster Sell Price CardMarket]]*tbl_MTG_Set[[#This Row],[Play Booster Expected Market Value BotBox]]/tbl_MTG_Set[[#This Row],[Play Booster Sealed Market Value BotBox]]</f>
        <v/>
      </c>
      <c r="BN2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9" s="10">
        <f>tbl_MTG_Set[[#This Row],[Play Singles CardMarket Profit BotBox]]/tbl_MTG_Set[[#This Row],[Play Booster Cost]]</f>
        <v/>
      </c>
      <c r="BP289" s="10">
        <f>tbl_MTG_Set[[#This Row],[Play Singles CardMarket Profit BotBox]]&gt;0</f>
        <v/>
      </c>
      <c r="BQ289" s="10" t="n"/>
      <c r="BR289" s="10" t="n"/>
      <c r="BS289" s="10" t="n"/>
      <c r="BT2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9" s="19">
        <f>tbl_MTG_Set[[#This Row],[Collector Singles CardMarket Profit MTG Stocks]]/tbl_MTG_Set[[#This Row],[Collector Booster Cost]]</f>
        <v/>
      </c>
      <c r="BW289" s="10">
        <f>tbl_MTG_Set[[#This Row],[Collector Singles CardMarket Profit MTG Stocks]]&gt;0</f>
        <v/>
      </c>
      <c r="BX289" s="10" t="n"/>
      <c r="BY289" s="10" t="n"/>
      <c r="BZ289" s="10">
        <f>tbl_MTG_Set[[#This Row],[Collector Booster Sell Price CardMarket]]*tbl_MTG_Set[[#This Row],[Collector Booster Expected Market Value BotBox]]/tbl_MTG_Set[[#This Row],[Collector Booster Sealed Market Value BotBox]]</f>
        <v/>
      </c>
      <c r="CA2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9" s="10">
        <f>tbl_MTG_Set[[#This Row],[Collector Singles CardMarket Profit BotBox]]/tbl_MTG_Set[[#This Row],[Collector Booster Cost]]</f>
        <v/>
      </c>
      <c r="CC289" s="10">
        <f>tbl_MTG_Set[[#This Row],[Collector Singles CardMarket Profit BotBox]]&gt;0</f>
        <v/>
      </c>
      <c r="CD2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0" hidden="1" s="6">
      <c r="A290" t="n">
        <v>315</v>
      </c>
      <c r="B290" t="inlineStr">
        <is>
          <t>Midnight Hunt Commander Tokens TMIC</t>
        </is>
      </c>
      <c r="C290" t="n">
        <v>11</v>
      </c>
      <c r="D290" s="3" t="n">
        <v>44463</v>
      </c>
      <c r="F290" t="inlineStr">
        <is>
          <t>en es fr de it pt ja ko ru 汉语 漢語</t>
        </is>
      </c>
      <c r="G290" t="n">
        <v>576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0" s="10" t="n"/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1">
        <f>tbl_MTG_Set[[#This Row],[Play Booster Sell Price CardMarket]]*tbl_MTG_Set[[#This Row],[Play Booster Expected Market Value MTG Stocks]]/tbl_MTG_Set[[#This Row],[Play Booster Sealed Market Value MTG Stocks]]</f>
        <v/>
      </c>
      <c r="BG2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0" s="11">
        <f>tbl_MTG_Set[[#This Row],[Play Singles CardMarket Profit MTG Stocks]]/tbl_MTG_Set[[#This Row],[Play Booster Cost]]</f>
        <v/>
      </c>
      <c r="BI290" s="11">
        <f>tbl_MTG_Set[[#This Row],[Play Singles CardMarket Profit MTG Stocks]]&gt;0</f>
        <v/>
      </c>
      <c r="BM290" s="10">
        <f>tbl_MTG_Set[[#This Row],[Play Booster Sell Price CardMarket]]*tbl_MTG_Set[[#This Row],[Play Booster Expected Market Value BotBox]]/tbl_MTG_Set[[#This Row],[Play Booster Sealed Market Value BotBox]]</f>
        <v/>
      </c>
      <c r="BN2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0" s="10">
        <f>tbl_MTG_Set[[#This Row],[Play Singles CardMarket Profit BotBox]]/tbl_MTG_Set[[#This Row],[Play Booster Cost]]</f>
        <v/>
      </c>
      <c r="BP290" s="10">
        <f>tbl_MTG_Set[[#This Row],[Play Singles CardMarket Profit BotBox]]&gt;0</f>
        <v/>
      </c>
      <c r="BQ290" s="10" t="n"/>
      <c r="BR290" s="10" t="n"/>
      <c r="BS290" s="10" t="n"/>
      <c r="BT2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0" s="19">
        <f>tbl_MTG_Set[[#This Row],[Collector Singles CardMarket Profit MTG Stocks]]/tbl_MTG_Set[[#This Row],[Collector Booster Cost]]</f>
        <v/>
      </c>
      <c r="BW290" s="10">
        <f>tbl_MTG_Set[[#This Row],[Collector Singles CardMarket Profit MTG Stocks]]&gt;0</f>
        <v/>
      </c>
      <c r="BX290" s="10" t="n"/>
      <c r="BY290" s="10" t="n"/>
      <c r="BZ290" s="10">
        <f>tbl_MTG_Set[[#This Row],[Collector Booster Sell Price CardMarket]]*tbl_MTG_Set[[#This Row],[Collector Booster Expected Market Value BotBox]]/tbl_MTG_Set[[#This Row],[Collector Booster Sealed Market Value BotBox]]</f>
        <v/>
      </c>
      <c r="CA2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0" s="10">
        <f>tbl_MTG_Set[[#This Row],[Collector Singles CardMarket Profit BotBox]]/tbl_MTG_Set[[#This Row],[Collector Booster Cost]]</f>
        <v/>
      </c>
      <c r="CC290" s="10">
        <f>tbl_MTG_Set[[#This Row],[Collector Singles CardMarket Profit BotBox]]&gt;0</f>
        <v/>
      </c>
      <c r="CD2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1" hidden="1" s="6">
      <c r="A291" t="n">
        <v>316</v>
      </c>
      <c r="B291" t="inlineStr">
        <is>
          <t>Midnight Hunt Commander Display Commanders OMIC</t>
        </is>
      </c>
      <c r="C291" t="n">
        <v>2</v>
      </c>
      <c r="D291" s="3" t="n">
        <v>44463</v>
      </c>
      <c r="F291" t="inlineStr">
        <is>
          <t>en es fr de it pt ja ko ru 汉语 漢語</t>
        </is>
      </c>
      <c r="G291" t="n">
        <v>578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1">
        <f>tbl_MTG_Set[[#This Row],[Play Booster Sell Price CardMarket]]*tbl_MTG_Set[[#This Row],[Play Booster Expected Market Value MTG Stocks]]/tbl_MTG_Set[[#This Row],[Play Booster Sealed Market Value MTG Stocks]]</f>
        <v/>
      </c>
      <c r="BG2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1" s="11">
        <f>tbl_MTG_Set[[#This Row],[Play Singles CardMarket Profit MTG Stocks]]/tbl_MTG_Set[[#This Row],[Play Booster Cost]]</f>
        <v/>
      </c>
      <c r="BI291" s="11">
        <f>tbl_MTG_Set[[#This Row],[Play Singles CardMarket Profit MTG Stocks]]&gt;0</f>
        <v/>
      </c>
      <c r="BM291" s="10">
        <f>tbl_MTG_Set[[#This Row],[Play Booster Sell Price CardMarket]]*tbl_MTG_Set[[#This Row],[Play Booster Expected Market Value BotBox]]/tbl_MTG_Set[[#This Row],[Play Booster Sealed Market Value BotBox]]</f>
        <v/>
      </c>
      <c r="BN2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1" s="10">
        <f>tbl_MTG_Set[[#This Row],[Play Singles CardMarket Profit BotBox]]/tbl_MTG_Set[[#This Row],[Play Booster Cost]]</f>
        <v/>
      </c>
      <c r="BP291" s="10">
        <f>tbl_MTG_Set[[#This Row],[Play Singles CardMarket Profit BotBox]]&gt;0</f>
        <v/>
      </c>
      <c r="BQ291" s="10" t="n"/>
      <c r="BR291" s="10" t="n"/>
      <c r="BS291" s="10" t="n"/>
      <c r="BT2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1" s="19">
        <f>tbl_MTG_Set[[#This Row],[Collector Singles CardMarket Profit MTG Stocks]]/tbl_MTG_Set[[#This Row],[Collector Booster Cost]]</f>
        <v/>
      </c>
      <c r="BW291" s="10">
        <f>tbl_MTG_Set[[#This Row],[Collector Singles CardMarket Profit MTG Stocks]]&gt;0</f>
        <v/>
      </c>
      <c r="BX291" s="10" t="n"/>
      <c r="BY291" s="10" t="n"/>
      <c r="BZ291" s="10">
        <f>tbl_MTG_Set[[#This Row],[Collector Booster Sell Price CardMarket]]*tbl_MTG_Set[[#This Row],[Collector Booster Expected Market Value BotBox]]/tbl_MTG_Set[[#This Row],[Collector Booster Sealed Market Value BotBox]]</f>
        <v/>
      </c>
      <c r="CA2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1" s="10">
        <f>tbl_MTG_Set[[#This Row],[Collector Singles CardMarket Profit BotBox]]/tbl_MTG_Set[[#This Row],[Collector Booster Cost]]</f>
        <v/>
      </c>
      <c r="CC291" s="10">
        <f>tbl_MTG_Set[[#This Row],[Collector Singles CardMarket Profit BotBox]]&gt;0</f>
        <v/>
      </c>
      <c r="CD2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2" hidden="1" s="6">
      <c r="A292" t="n">
        <v>317</v>
      </c>
      <c r="B292" t="inlineStr">
        <is>
          <t>Midnight Hunt Art Series AMID</t>
        </is>
      </c>
      <c r="C292" t="n">
        <v>81</v>
      </c>
      <c r="D292" s="3" t="n">
        <v>44463</v>
      </c>
      <c r="F292" t="inlineStr">
        <is>
          <t>en es fr de it pt ja ko ru 汉语 漢語</t>
        </is>
      </c>
      <c r="G292" t="n">
        <v>580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1">
        <f>tbl_MTG_Set[[#This Row],[Play Booster Sell Price CardMarket]]*tbl_MTG_Set[[#This Row],[Play Booster Expected Market Value MTG Stocks]]/tbl_MTG_Set[[#This Row],[Play Booster Sealed Market Value MTG Stocks]]</f>
        <v/>
      </c>
      <c r="BG2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2" s="11">
        <f>tbl_MTG_Set[[#This Row],[Play Singles CardMarket Profit MTG Stocks]]/tbl_MTG_Set[[#This Row],[Play Booster Cost]]</f>
        <v/>
      </c>
      <c r="BI292" s="11">
        <f>tbl_MTG_Set[[#This Row],[Play Singles CardMarket Profit MTG Stocks]]&gt;0</f>
        <v/>
      </c>
      <c r="BM292" s="10">
        <f>tbl_MTG_Set[[#This Row],[Play Booster Sell Price CardMarket]]*tbl_MTG_Set[[#This Row],[Play Booster Expected Market Value BotBox]]/tbl_MTG_Set[[#This Row],[Play Booster Sealed Market Value BotBox]]</f>
        <v/>
      </c>
      <c r="BN2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2" s="10">
        <f>tbl_MTG_Set[[#This Row],[Play Singles CardMarket Profit BotBox]]/tbl_MTG_Set[[#This Row],[Play Booster Cost]]</f>
        <v/>
      </c>
      <c r="BP292" s="10">
        <f>tbl_MTG_Set[[#This Row],[Play Singles CardMarket Profit BotBox]]&gt;0</f>
        <v/>
      </c>
      <c r="BQ292" s="10" t="n"/>
      <c r="BR292" s="10" t="n"/>
      <c r="BS292" s="10" t="n"/>
      <c r="BT2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2" s="19">
        <f>tbl_MTG_Set[[#This Row],[Collector Singles CardMarket Profit MTG Stocks]]/tbl_MTG_Set[[#This Row],[Collector Booster Cost]]</f>
        <v/>
      </c>
      <c r="BW292" s="10">
        <f>tbl_MTG_Set[[#This Row],[Collector Singles CardMarket Profit MTG Stocks]]&gt;0</f>
        <v/>
      </c>
      <c r="BX292" s="10" t="n"/>
      <c r="BY292" s="10" t="n"/>
      <c r="BZ292" s="10">
        <f>tbl_MTG_Set[[#This Row],[Collector Booster Sell Price CardMarket]]*tbl_MTG_Set[[#This Row],[Collector Booster Expected Market Value BotBox]]/tbl_MTG_Set[[#This Row],[Collector Booster Sealed Market Value BotBox]]</f>
        <v/>
      </c>
      <c r="CA2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2" s="10">
        <f>tbl_MTG_Set[[#This Row],[Collector Singles CardMarket Profit BotBox]]/tbl_MTG_Set[[#This Row],[Collector Booster Cost]]</f>
        <v/>
      </c>
      <c r="CC292" s="10">
        <f>tbl_MTG_Set[[#This Row],[Collector Singles CardMarket Profit BotBox]]&gt;0</f>
        <v/>
      </c>
      <c r="CD2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3" hidden="1" s="6">
      <c r="A293" t="n">
        <v>318</v>
      </c>
      <c r="B293" t="inlineStr">
        <is>
          <t>Innistrad: Midnight Hunt Minigames MMID</t>
        </is>
      </c>
      <c r="C293" t="n">
        <v>3</v>
      </c>
      <c r="D293" s="3" t="n">
        <v>44463</v>
      </c>
      <c r="E293" t="inlineStr">
        <is>
          <t>Standard Expansion</t>
        </is>
      </c>
      <c r="F293" t="inlineStr">
        <is>
          <t>en es fr de it pt ja ko ru 汉语 漢語</t>
        </is>
      </c>
      <c r="G293" t="n">
        <v>582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1">
        <f>tbl_MTG_Set[[#This Row],[Play Booster Sell Price CardMarket]]*tbl_MTG_Set[[#This Row],[Play Booster Expected Market Value MTG Stocks]]/tbl_MTG_Set[[#This Row],[Play Booster Sealed Market Value MTG Stocks]]</f>
        <v/>
      </c>
      <c r="BG2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3" s="11">
        <f>tbl_MTG_Set[[#This Row],[Play Singles CardMarket Profit MTG Stocks]]/tbl_MTG_Set[[#This Row],[Play Booster Cost]]</f>
        <v/>
      </c>
      <c r="BI293" s="11">
        <f>tbl_MTG_Set[[#This Row],[Play Singles CardMarket Profit MTG Stocks]]&gt;0</f>
        <v/>
      </c>
      <c r="BM293" s="10">
        <f>tbl_MTG_Set[[#This Row],[Play Booster Sell Price CardMarket]]*tbl_MTG_Set[[#This Row],[Play Booster Expected Market Value BotBox]]/tbl_MTG_Set[[#This Row],[Play Booster Sealed Market Value BotBox]]</f>
        <v/>
      </c>
      <c r="BN2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3" s="10">
        <f>tbl_MTG_Set[[#This Row],[Play Singles CardMarket Profit BotBox]]/tbl_MTG_Set[[#This Row],[Play Booster Cost]]</f>
        <v/>
      </c>
      <c r="BP293" s="10">
        <f>tbl_MTG_Set[[#This Row],[Play Singles CardMarket Profit BotBox]]&gt;0</f>
        <v/>
      </c>
      <c r="BQ293" s="10" t="n"/>
      <c r="BR293" s="10" t="n"/>
      <c r="BS293" s="10" t="n"/>
      <c r="BT2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3" s="19">
        <f>tbl_MTG_Set[[#This Row],[Collector Singles CardMarket Profit MTG Stocks]]/tbl_MTG_Set[[#This Row],[Collector Booster Cost]]</f>
        <v/>
      </c>
      <c r="BW293" s="10">
        <f>tbl_MTG_Set[[#This Row],[Collector Singles CardMarket Profit MTG Stocks]]&gt;0</f>
        <v/>
      </c>
      <c r="BX293" s="10" t="n"/>
      <c r="BY293" s="10" t="n"/>
      <c r="BZ293" s="10">
        <f>tbl_MTG_Set[[#This Row],[Collector Booster Sell Price CardMarket]]*tbl_MTG_Set[[#This Row],[Collector Booster Expected Market Value BotBox]]/tbl_MTG_Set[[#This Row],[Collector Booster Sealed Market Value BotBox]]</f>
        <v/>
      </c>
      <c r="CA2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3" s="10">
        <f>tbl_MTG_Set[[#This Row],[Collector Singles CardMarket Profit BotBox]]/tbl_MTG_Set[[#This Row],[Collector Booster Cost]]</f>
        <v/>
      </c>
      <c r="CC293" s="10">
        <f>tbl_MTG_Set[[#This Row],[Collector Singles CardMarket Profit BotBox]]&gt;0</f>
        <v/>
      </c>
      <c r="CD2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4" hidden="1" s="6">
      <c r="A294" t="n">
        <v>319</v>
      </c>
      <c r="B294" t="inlineStr">
        <is>
          <t>Jumpstart: Historic Horizons J21</t>
        </is>
      </c>
      <c r="C294" t="n">
        <v>389</v>
      </c>
      <c r="D294" s="3" t="n">
        <v>44434</v>
      </c>
      <c r="F294" t="inlineStr">
        <is>
          <t>en es fr de it pt ja ko ru 汉语 漢語</t>
        </is>
      </c>
      <c r="G294" t="n">
        <v>584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1">
        <f>tbl_MTG_Set[[#This Row],[Play Booster Sell Price CardMarket]]*tbl_MTG_Set[[#This Row],[Play Booster Expected Market Value MTG Stocks]]/tbl_MTG_Set[[#This Row],[Play Booster Sealed Market Value MTG Stocks]]</f>
        <v/>
      </c>
      <c r="BG2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4" s="11">
        <f>tbl_MTG_Set[[#This Row],[Play Singles CardMarket Profit MTG Stocks]]/tbl_MTG_Set[[#This Row],[Play Booster Cost]]</f>
        <v/>
      </c>
      <c r="BI294" s="11">
        <f>tbl_MTG_Set[[#This Row],[Play Singles CardMarket Profit MTG Stocks]]&gt;0</f>
        <v/>
      </c>
      <c r="BM294" s="10">
        <f>tbl_MTG_Set[[#This Row],[Play Booster Sell Price CardMarket]]*tbl_MTG_Set[[#This Row],[Play Booster Expected Market Value BotBox]]/tbl_MTG_Set[[#This Row],[Play Booster Sealed Market Value BotBox]]</f>
        <v/>
      </c>
      <c r="BN2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4" s="10">
        <f>tbl_MTG_Set[[#This Row],[Play Singles CardMarket Profit BotBox]]/tbl_MTG_Set[[#This Row],[Play Booster Cost]]</f>
        <v/>
      </c>
      <c r="BP294" s="10">
        <f>tbl_MTG_Set[[#This Row],[Play Singles CardMarket Profit BotBox]]&gt;0</f>
        <v/>
      </c>
      <c r="BQ294" s="10" t="n"/>
      <c r="BR294" s="10" t="n"/>
      <c r="BS294" s="10" t="n"/>
      <c r="BT2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4" s="19">
        <f>tbl_MTG_Set[[#This Row],[Collector Singles CardMarket Profit MTG Stocks]]/tbl_MTG_Set[[#This Row],[Collector Booster Cost]]</f>
        <v/>
      </c>
      <c r="BW294" s="10">
        <f>tbl_MTG_Set[[#This Row],[Collector Singles CardMarket Profit MTG Stocks]]&gt;0</f>
        <v/>
      </c>
      <c r="BX294" s="10" t="n"/>
      <c r="BY294" s="10" t="n"/>
      <c r="BZ294" s="10">
        <f>tbl_MTG_Set[[#This Row],[Collector Booster Sell Price CardMarket]]*tbl_MTG_Set[[#This Row],[Collector Booster Expected Market Value BotBox]]/tbl_MTG_Set[[#This Row],[Collector Booster Sealed Market Value BotBox]]</f>
        <v/>
      </c>
      <c r="CA2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4" s="10">
        <f>tbl_MTG_Set[[#This Row],[Collector Singles CardMarket Profit BotBox]]/tbl_MTG_Set[[#This Row],[Collector Booster Cost]]</f>
        <v/>
      </c>
      <c r="CC294" s="10">
        <f>tbl_MTG_Set[[#This Row],[Collector Singles CardMarket Profit BotBox]]&gt;0</f>
        <v/>
      </c>
      <c r="CD2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5" hidden="1" s="6">
      <c r="A295" t="n">
        <v>320</v>
      </c>
      <c r="B295" t="inlineStr">
        <is>
          <t>Mystery Booster Playtest Cards 2021 CMB2</t>
        </is>
      </c>
      <c r="C295" t="n">
        <v>121</v>
      </c>
      <c r="D295" s="3" t="n">
        <v>44428</v>
      </c>
      <c r="F295" t="inlineStr">
        <is>
          <t>en es fr de it pt ja ko ru 汉语 漢語</t>
        </is>
      </c>
      <c r="G295" t="n">
        <v>586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1">
        <f>tbl_MTG_Set[[#This Row],[Play Booster Sell Price CardMarket]]*tbl_MTG_Set[[#This Row],[Play Booster Expected Market Value MTG Stocks]]/tbl_MTG_Set[[#This Row],[Play Booster Sealed Market Value MTG Stocks]]</f>
        <v/>
      </c>
      <c r="BG2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5" s="11">
        <f>tbl_MTG_Set[[#This Row],[Play Singles CardMarket Profit MTG Stocks]]/tbl_MTG_Set[[#This Row],[Play Booster Cost]]</f>
        <v/>
      </c>
      <c r="BI295" s="11">
        <f>tbl_MTG_Set[[#This Row],[Play Singles CardMarket Profit MTG Stocks]]&gt;0</f>
        <v/>
      </c>
      <c r="BM295" s="10">
        <f>tbl_MTG_Set[[#This Row],[Play Booster Sell Price CardMarket]]*tbl_MTG_Set[[#This Row],[Play Booster Expected Market Value BotBox]]/tbl_MTG_Set[[#This Row],[Play Booster Sealed Market Value BotBox]]</f>
        <v/>
      </c>
      <c r="BN2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5" s="10">
        <f>tbl_MTG_Set[[#This Row],[Play Singles CardMarket Profit BotBox]]/tbl_MTG_Set[[#This Row],[Play Booster Cost]]</f>
        <v/>
      </c>
      <c r="BP295" s="10">
        <f>tbl_MTG_Set[[#This Row],[Play Singles CardMarket Profit BotBox]]&gt;0</f>
        <v/>
      </c>
      <c r="BQ295" s="10" t="n"/>
      <c r="BR295" s="10" t="n"/>
      <c r="BS295" s="10" t="n"/>
      <c r="BT2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5" s="19">
        <f>tbl_MTG_Set[[#This Row],[Collector Singles CardMarket Profit MTG Stocks]]/tbl_MTG_Set[[#This Row],[Collector Booster Cost]]</f>
        <v/>
      </c>
      <c r="BW295" s="10">
        <f>tbl_MTG_Set[[#This Row],[Collector Singles CardMarket Profit MTG Stocks]]&gt;0</f>
        <v/>
      </c>
      <c r="BX295" s="10" t="n"/>
      <c r="BY295" s="10" t="n"/>
      <c r="BZ295" s="10">
        <f>tbl_MTG_Set[[#This Row],[Collector Booster Sell Price CardMarket]]*tbl_MTG_Set[[#This Row],[Collector Booster Expected Market Value BotBox]]/tbl_MTG_Set[[#This Row],[Collector Booster Sealed Market Value BotBox]]</f>
        <v/>
      </c>
      <c r="CA2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5" s="10">
        <f>tbl_MTG_Set[[#This Row],[Collector Singles CardMarket Profit BotBox]]/tbl_MTG_Set[[#This Row],[Collector Booster Cost]]</f>
        <v/>
      </c>
      <c r="CC295" s="10">
        <f>tbl_MTG_Set[[#This Row],[Collector Singles CardMarket Profit BotBox]]&gt;0</f>
        <v/>
      </c>
      <c r="CD2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6" hidden="1" s="6">
      <c r="A296" t="n">
        <v>321</v>
      </c>
      <c r="B296" t="inlineStr">
        <is>
          <t>2020 Heroes of the Realm PH20</t>
        </is>
      </c>
      <c r="C296" t="n">
        <v>3</v>
      </c>
      <c r="D296" s="3" t="n">
        <v>44409</v>
      </c>
      <c r="F296" t="inlineStr">
        <is>
          <t>en es fr de it pt ja ko ru 汉语 漢語</t>
        </is>
      </c>
      <c r="G296" t="n">
        <v>588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1">
        <f>tbl_MTG_Set[[#This Row],[Play Booster Sell Price CardMarket]]*tbl_MTG_Set[[#This Row],[Play Booster Expected Market Value MTG Stocks]]/tbl_MTG_Set[[#This Row],[Play Booster Sealed Market Value MTG Stocks]]</f>
        <v/>
      </c>
      <c r="BG2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6" s="11">
        <f>tbl_MTG_Set[[#This Row],[Play Singles CardMarket Profit MTG Stocks]]/tbl_MTG_Set[[#This Row],[Play Booster Cost]]</f>
        <v/>
      </c>
      <c r="BI296" s="11">
        <f>tbl_MTG_Set[[#This Row],[Play Singles CardMarket Profit MTG Stocks]]&gt;0</f>
        <v/>
      </c>
      <c r="BM296" s="10">
        <f>tbl_MTG_Set[[#This Row],[Play Booster Sell Price CardMarket]]*tbl_MTG_Set[[#This Row],[Play Booster Expected Market Value BotBox]]/tbl_MTG_Set[[#This Row],[Play Booster Sealed Market Value BotBox]]</f>
        <v/>
      </c>
      <c r="BN2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6" s="10">
        <f>tbl_MTG_Set[[#This Row],[Play Singles CardMarket Profit BotBox]]/tbl_MTG_Set[[#This Row],[Play Booster Cost]]</f>
        <v/>
      </c>
      <c r="BP296" s="10">
        <f>tbl_MTG_Set[[#This Row],[Play Singles CardMarket Profit BotBox]]&gt;0</f>
        <v/>
      </c>
      <c r="BQ296" s="10" t="n"/>
      <c r="BR296" s="10" t="n"/>
      <c r="BS296" s="10" t="n"/>
      <c r="BT2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6" s="19">
        <f>tbl_MTG_Set[[#This Row],[Collector Singles CardMarket Profit MTG Stocks]]/tbl_MTG_Set[[#This Row],[Collector Booster Cost]]</f>
        <v/>
      </c>
      <c r="BW296" s="10">
        <f>tbl_MTG_Set[[#This Row],[Collector Singles CardMarket Profit MTG Stocks]]&gt;0</f>
        <v/>
      </c>
      <c r="BX296" s="10" t="n"/>
      <c r="BY296" s="10" t="n"/>
      <c r="BZ296" s="10">
        <f>tbl_MTG_Set[[#This Row],[Collector Booster Sell Price CardMarket]]*tbl_MTG_Set[[#This Row],[Collector Booster Expected Market Value BotBox]]/tbl_MTG_Set[[#This Row],[Collector Booster Sealed Market Value BotBox]]</f>
        <v/>
      </c>
      <c r="CA2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6" s="10">
        <f>tbl_MTG_Set[[#This Row],[Collector Singles CardMarket Profit BotBox]]/tbl_MTG_Set[[#This Row],[Collector Booster Cost]]</f>
        <v/>
      </c>
      <c r="CC296" s="10">
        <f>tbl_MTG_Set[[#This Row],[Collector Singles CardMarket Profit BotBox]]&gt;0</f>
        <v/>
      </c>
      <c r="CD2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7" hidden="1" s="6">
      <c r="A297" t="n">
        <v>322</v>
      </c>
      <c r="B297" t="inlineStr">
        <is>
          <t>Adventures in the Forgotten Realms AFR</t>
        </is>
      </c>
      <c r="C297" t="n">
        <v>424</v>
      </c>
      <c r="D297" s="3" t="n">
        <v>44400</v>
      </c>
      <c r="F297" t="inlineStr">
        <is>
          <t>en es fr de it pt ja ko ru 汉语 漢語</t>
        </is>
      </c>
      <c r="G297" t="n">
        <v>590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1">
        <f>tbl_MTG_Set[[#This Row],[Play Booster Sell Price CardMarket]]*tbl_MTG_Set[[#This Row],[Play Booster Expected Market Value MTG Stocks]]/tbl_MTG_Set[[#This Row],[Play Booster Sealed Market Value MTG Stocks]]</f>
        <v/>
      </c>
      <c r="BG2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7" s="11">
        <f>tbl_MTG_Set[[#This Row],[Play Singles CardMarket Profit MTG Stocks]]/tbl_MTG_Set[[#This Row],[Play Booster Cost]]</f>
        <v/>
      </c>
      <c r="BI297" s="11">
        <f>tbl_MTG_Set[[#This Row],[Play Singles CardMarket Profit MTG Stocks]]&gt;0</f>
        <v/>
      </c>
      <c r="BM297" s="10">
        <f>tbl_MTG_Set[[#This Row],[Play Booster Sell Price CardMarket]]*tbl_MTG_Set[[#This Row],[Play Booster Expected Market Value BotBox]]/tbl_MTG_Set[[#This Row],[Play Booster Sealed Market Value BotBox]]</f>
        <v/>
      </c>
      <c r="BN2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7" s="10">
        <f>tbl_MTG_Set[[#This Row],[Play Singles CardMarket Profit BotBox]]/tbl_MTG_Set[[#This Row],[Play Booster Cost]]</f>
        <v/>
      </c>
      <c r="BP297" s="10">
        <f>tbl_MTG_Set[[#This Row],[Play Singles CardMarket Profit BotBox]]&gt;0</f>
        <v/>
      </c>
      <c r="BQ297" s="10" t="n"/>
      <c r="BR297" s="10" t="n"/>
      <c r="BS297" s="10" t="n"/>
      <c r="BT2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7" s="19">
        <f>tbl_MTG_Set[[#This Row],[Collector Singles CardMarket Profit MTG Stocks]]/tbl_MTG_Set[[#This Row],[Collector Booster Cost]]</f>
        <v/>
      </c>
      <c r="BW297" s="10">
        <f>tbl_MTG_Set[[#This Row],[Collector Singles CardMarket Profit MTG Stocks]]&gt;0</f>
        <v/>
      </c>
      <c r="BX297" s="10" t="n"/>
      <c r="BY297" s="10" t="n"/>
      <c r="BZ297" s="10">
        <f>tbl_MTG_Set[[#This Row],[Collector Booster Sell Price CardMarket]]*tbl_MTG_Set[[#This Row],[Collector Booster Expected Market Value BotBox]]/tbl_MTG_Set[[#This Row],[Collector Booster Sealed Market Value BotBox]]</f>
        <v/>
      </c>
      <c r="CA2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7" s="10">
        <f>tbl_MTG_Set[[#This Row],[Collector Singles CardMarket Profit BotBox]]/tbl_MTG_Set[[#This Row],[Collector Booster Cost]]</f>
        <v/>
      </c>
      <c r="CC297" s="10">
        <f>tbl_MTG_Set[[#This Row],[Collector Singles CardMarket Profit BotBox]]&gt;0</f>
        <v/>
      </c>
      <c r="CD2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8" hidden="1" s="6">
      <c r="A298" t="n">
        <v>323</v>
      </c>
      <c r="B298" t="inlineStr">
        <is>
          <t>Adventures in the Forgotten Realms Promos PAFR</t>
        </is>
      </c>
      <c r="C298" t="n">
        <v>241</v>
      </c>
      <c r="D298" s="3" t="n">
        <v>44400</v>
      </c>
      <c r="F298" t="inlineStr">
        <is>
          <t>en es fr de it pt ja ko ru 汉语 漢語</t>
        </is>
      </c>
      <c r="G298" t="n">
        <v>592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1">
        <f>tbl_MTG_Set[[#This Row],[Play Booster Sell Price CardMarket]]*tbl_MTG_Set[[#This Row],[Play Booster Expected Market Value MTG Stocks]]/tbl_MTG_Set[[#This Row],[Play Booster Sealed Market Value MTG Stocks]]</f>
        <v/>
      </c>
      <c r="BG2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8" s="11">
        <f>tbl_MTG_Set[[#This Row],[Play Singles CardMarket Profit MTG Stocks]]/tbl_MTG_Set[[#This Row],[Play Booster Cost]]</f>
        <v/>
      </c>
      <c r="BI298" s="11">
        <f>tbl_MTG_Set[[#This Row],[Play Singles CardMarket Profit MTG Stocks]]&gt;0</f>
        <v/>
      </c>
      <c r="BM298" s="10">
        <f>tbl_MTG_Set[[#This Row],[Play Booster Sell Price CardMarket]]*tbl_MTG_Set[[#This Row],[Play Booster Expected Market Value BotBox]]/tbl_MTG_Set[[#This Row],[Play Booster Sealed Market Value BotBox]]</f>
        <v/>
      </c>
      <c r="BN2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8" s="10">
        <f>tbl_MTG_Set[[#This Row],[Play Singles CardMarket Profit BotBox]]/tbl_MTG_Set[[#This Row],[Play Booster Cost]]</f>
        <v/>
      </c>
      <c r="BP298" s="10">
        <f>tbl_MTG_Set[[#This Row],[Play Singles CardMarket Profit BotBox]]&gt;0</f>
        <v/>
      </c>
      <c r="BQ298" s="10" t="n"/>
      <c r="BR298" s="10" t="n"/>
      <c r="BS298" s="10" t="n"/>
      <c r="BT2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8" s="19">
        <f>tbl_MTG_Set[[#This Row],[Collector Singles CardMarket Profit MTG Stocks]]/tbl_MTG_Set[[#This Row],[Collector Booster Cost]]</f>
        <v/>
      </c>
      <c r="BW298" s="10">
        <f>tbl_MTG_Set[[#This Row],[Collector Singles CardMarket Profit MTG Stocks]]&gt;0</f>
        <v/>
      </c>
      <c r="BX298" s="10" t="n"/>
      <c r="BY298" s="10" t="n"/>
      <c r="BZ298" s="10">
        <f>tbl_MTG_Set[[#This Row],[Collector Booster Sell Price CardMarket]]*tbl_MTG_Set[[#This Row],[Collector Booster Expected Market Value BotBox]]/tbl_MTG_Set[[#This Row],[Collector Booster Sealed Market Value BotBox]]</f>
        <v/>
      </c>
      <c r="CA2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8" s="10">
        <f>tbl_MTG_Set[[#This Row],[Collector Singles CardMarket Profit BotBox]]/tbl_MTG_Set[[#This Row],[Collector Booster Cost]]</f>
        <v/>
      </c>
      <c r="CC298" s="10">
        <f>tbl_MTG_Set[[#This Row],[Collector Singles CardMarket Profit BotBox]]&gt;0</f>
        <v/>
      </c>
      <c r="CD2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9" hidden="1" s="6">
      <c r="A299" t="n">
        <v>324</v>
      </c>
      <c r="B299" t="inlineStr">
        <is>
          <t>Adventures in the Forgotten Realms Tokens TAFR</t>
        </is>
      </c>
      <c r="C299" t="n">
        <v>22</v>
      </c>
      <c r="D299" s="3" t="n">
        <v>44400</v>
      </c>
      <c r="F299" t="inlineStr">
        <is>
          <t>en es fr de it pt ja ko ru 汉语 漢語</t>
        </is>
      </c>
      <c r="G299" t="n">
        <v>594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1">
        <f>tbl_MTG_Set[[#This Row],[Play Booster Sell Price CardMarket]]*tbl_MTG_Set[[#This Row],[Play Booster Expected Market Value MTG Stocks]]/tbl_MTG_Set[[#This Row],[Play Booster Sealed Market Value MTG Stocks]]</f>
        <v/>
      </c>
      <c r="BG2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9" s="11">
        <f>tbl_MTG_Set[[#This Row],[Play Singles CardMarket Profit MTG Stocks]]/tbl_MTG_Set[[#This Row],[Play Booster Cost]]</f>
        <v/>
      </c>
      <c r="BI299" s="11">
        <f>tbl_MTG_Set[[#This Row],[Play Singles CardMarket Profit MTG Stocks]]&gt;0</f>
        <v/>
      </c>
      <c r="BM299" s="10">
        <f>tbl_MTG_Set[[#This Row],[Play Booster Sell Price CardMarket]]*tbl_MTG_Set[[#This Row],[Play Booster Expected Market Value BotBox]]/tbl_MTG_Set[[#This Row],[Play Booster Sealed Market Value BotBox]]</f>
        <v/>
      </c>
      <c r="BN2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9" s="10">
        <f>tbl_MTG_Set[[#This Row],[Play Singles CardMarket Profit BotBox]]/tbl_MTG_Set[[#This Row],[Play Booster Cost]]</f>
        <v/>
      </c>
      <c r="BP299" s="10">
        <f>tbl_MTG_Set[[#This Row],[Play Singles CardMarket Profit BotBox]]&gt;0</f>
        <v/>
      </c>
      <c r="BQ299" s="10" t="n"/>
      <c r="BR299" s="10" t="n"/>
      <c r="BS299" s="10" t="n"/>
      <c r="BT2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9" s="19">
        <f>tbl_MTG_Set[[#This Row],[Collector Singles CardMarket Profit MTG Stocks]]/tbl_MTG_Set[[#This Row],[Collector Booster Cost]]</f>
        <v/>
      </c>
      <c r="BW299" s="10">
        <f>tbl_MTG_Set[[#This Row],[Collector Singles CardMarket Profit MTG Stocks]]&gt;0</f>
        <v/>
      </c>
      <c r="BX299" s="10" t="n"/>
      <c r="BY299" s="10" t="n"/>
      <c r="BZ299" s="10">
        <f>tbl_MTG_Set[[#This Row],[Collector Booster Sell Price CardMarket]]*tbl_MTG_Set[[#This Row],[Collector Booster Expected Market Value BotBox]]/tbl_MTG_Set[[#This Row],[Collector Booster Sealed Market Value BotBox]]</f>
        <v/>
      </c>
      <c r="CA2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9" s="10">
        <f>tbl_MTG_Set[[#This Row],[Collector Singles CardMarket Profit BotBox]]/tbl_MTG_Set[[#This Row],[Collector Booster Cost]]</f>
        <v/>
      </c>
      <c r="CC299" s="10">
        <f>tbl_MTG_Set[[#This Row],[Collector Singles CardMarket Profit BotBox]]&gt;0</f>
        <v/>
      </c>
      <c r="CD2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0" hidden="1" s="6">
      <c r="A300" t="n">
        <v>325</v>
      </c>
      <c r="B300" t="inlineStr">
        <is>
          <t>Forgotten Realms Oversized Cards OAFR</t>
        </is>
      </c>
      <c r="C300" t="n">
        <v>3</v>
      </c>
      <c r="D300" s="3" t="n">
        <v>44400</v>
      </c>
      <c r="F300" t="inlineStr">
        <is>
          <t>en es fr de it pt ja ko ru 汉语 漢語</t>
        </is>
      </c>
      <c r="G300" t="n">
        <v>596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1">
        <f>tbl_MTG_Set[[#This Row],[Play Booster Sell Price CardMarket]]*tbl_MTG_Set[[#This Row],[Play Booster Expected Market Value MTG Stocks]]/tbl_MTG_Set[[#This Row],[Play Booster Sealed Market Value MTG Stocks]]</f>
        <v/>
      </c>
      <c r="BG3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0" s="11">
        <f>tbl_MTG_Set[[#This Row],[Play Singles CardMarket Profit MTG Stocks]]/tbl_MTG_Set[[#This Row],[Play Booster Cost]]</f>
        <v/>
      </c>
      <c r="BI300" s="11">
        <f>tbl_MTG_Set[[#This Row],[Play Singles CardMarket Profit MTG Stocks]]&gt;0</f>
        <v/>
      </c>
      <c r="BM300" s="10">
        <f>tbl_MTG_Set[[#This Row],[Play Booster Sell Price CardMarket]]*tbl_MTG_Set[[#This Row],[Play Booster Expected Market Value BotBox]]/tbl_MTG_Set[[#This Row],[Play Booster Sealed Market Value BotBox]]</f>
        <v/>
      </c>
      <c r="BN3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0" s="10">
        <f>tbl_MTG_Set[[#This Row],[Play Singles CardMarket Profit BotBox]]/tbl_MTG_Set[[#This Row],[Play Booster Cost]]</f>
        <v/>
      </c>
      <c r="BP300" s="10">
        <f>tbl_MTG_Set[[#This Row],[Play Singles CardMarket Profit BotBox]]&gt;0</f>
        <v/>
      </c>
      <c r="BQ300" s="10" t="n"/>
      <c r="BR300" s="10" t="n"/>
      <c r="BS300" s="10" t="n"/>
      <c r="BT3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0" s="19">
        <f>tbl_MTG_Set[[#This Row],[Collector Singles CardMarket Profit MTG Stocks]]/tbl_MTG_Set[[#This Row],[Collector Booster Cost]]</f>
        <v/>
      </c>
      <c r="BW300" s="10">
        <f>tbl_MTG_Set[[#This Row],[Collector Singles CardMarket Profit MTG Stocks]]&gt;0</f>
        <v/>
      </c>
      <c r="BX300" s="10" t="n"/>
      <c r="BY300" s="10" t="n"/>
      <c r="BZ300" s="10">
        <f>tbl_MTG_Set[[#This Row],[Collector Booster Sell Price CardMarket]]*tbl_MTG_Set[[#This Row],[Collector Booster Expected Market Value BotBox]]/tbl_MTG_Set[[#This Row],[Collector Booster Sealed Market Value BotBox]]</f>
        <v/>
      </c>
      <c r="CA3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0" s="10">
        <f>tbl_MTG_Set[[#This Row],[Collector Singles CardMarket Profit BotBox]]/tbl_MTG_Set[[#This Row],[Collector Booster Cost]]</f>
        <v/>
      </c>
      <c r="CC300" s="10">
        <f>tbl_MTG_Set[[#This Row],[Collector Singles CardMarket Profit BotBox]]&gt;0</f>
        <v/>
      </c>
      <c r="CD3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1" hidden="1" s="6">
      <c r="A301" t="n">
        <v>326</v>
      </c>
      <c r="B301" t="inlineStr">
        <is>
          <t>Adventures in the Forgotten Realms Art Series AAFR</t>
        </is>
      </c>
      <c r="C301" t="n">
        <v>81</v>
      </c>
      <c r="D301" s="3" t="n">
        <v>44400</v>
      </c>
      <c r="F301" t="inlineStr">
        <is>
          <t>en es fr de it pt ja ko ru 汉语 漢語</t>
        </is>
      </c>
      <c r="G301" t="n">
        <v>598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1">
        <f>tbl_MTG_Set[[#This Row],[Play Booster Sell Price CardMarket]]*tbl_MTG_Set[[#This Row],[Play Booster Expected Market Value MTG Stocks]]/tbl_MTG_Set[[#This Row],[Play Booster Sealed Market Value MTG Stocks]]</f>
        <v/>
      </c>
      <c r="BG3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1" s="11">
        <f>tbl_MTG_Set[[#This Row],[Play Singles CardMarket Profit MTG Stocks]]/tbl_MTG_Set[[#This Row],[Play Booster Cost]]</f>
        <v/>
      </c>
      <c r="BI301" s="11">
        <f>tbl_MTG_Set[[#This Row],[Play Singles CardMarket Profit MTG Stocks]]&gt;0</f>
        <v/>
      </c>
      <c r="BM301" s="10">
        <f>tbl_MTG_Set[[#This Row],[Play Booster Sell Price CardMarket]]*tbl_MTG_Set[[#This Row],[Play Booster Expected Market Value BotBox]]/tbl_MTG_Set[[#This Row],[Play Booster Sealed Market Value BotBox]]</f>
        <v/>
      </c>
      <c r="BN3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1" s="10">
        <f>tbl_MTG_Set[[#This Row],[Play Singles CardMarket Profit BotBox]]/tbl_MTG_Set[[#This Row],[Play Booster Cost]]</f>
        <v/>
      </c>
      <c r="BP301" s="10">
        <f>tbl_MTG_Set[[#This Row],[Play Singles CardMarket Profit BotBox]]&gt;0</f>
        <v/>
      </c>
      <c r="BQ301" s="10" t="n"/>
      <c r="BR301" s="10" t="n"/>
      <c r="BS301" s="10" t="n"/>
      <c r="BT3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1" s="19">
        <f>tbl_MTG_Set[[#This Row],[Collector Singles CardMarket Profit MTG Stocks]]/tbl_MTG_Set[[#This Row],[Collector Booster Cost]]</f>
        <v/>
      </c>
      <c r="BW301" s="10">
        <f>tbl_MTG_Set[[#This Row],[Collector Singles CardMarket Profit MTG Stocks]]&gt;0</f>
        <v/>
      </c>
      <c r="BX301" s="10" t="n"/>
      <c r="BY301" s="10" t="n"/>
      <c r="BZ301" s="10">
        <f>tbl_MTG_Set[[#This Row],[Collector Booster Sell Price CardMarket]]*tbl_MTG_Set[[#This Row],[Collector Booster Expected Market Value BotBox]]/tbl_MTG_Set[[#This Row],[Collector Booster Sealed Market Value BotBox]]</f>
        <v/>
      </c>
      <c r="CA3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1" s="10">
        <f>tbl_MTG_Set[[#This Row],[Collector Singles CardMarket Profit BotBox]]/tbl_MTG_Set[[#This Row],[Collector Booster Cost]]</f>
        <v/>
      </c>
      <c r="CC301" s="10">
        <f>tbl_MTG_Set[[#This Row],[Collector Singles CardMarket Profit BotBox]]&gt;0</f>
        <v/>
      </c>
      <c r="CD3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2" hidden="1" s="6">
      <c r="A302" t="n">
        <v>327</v>
      </c>
      <c r="B302" t="inlineStr">
        <is>
          <t>Forgotten Realms Commander AFC</t>
        </is>
      </c>
      <c r="C302" t="n">
        <v>331</v>
      </c>
      <c r="D302" s="3" t="n">
        <v>44400</v>
      </c>
      <c r="F302" t="inlineStr">
        <is>
          <t>en es fr de it pt ja ko ru 汉语 漢語</t>
        </is>
      </c>
      <c r="G302" t="n">
        <v>600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AG302" s="10" t="n"/>
      <c r="AH302" s="10" t="n"/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2" s="10" t="n"/>
      <c r="AS302" s="10" t="n"/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1">
        <f>tbl_MTG_Set[[#This Row],[Play Booster Sell Price CardMarket]]*tbl_MTG_Set[[#This Row],[Play Booster Expected Market Value MTG Stocks]]/tbl_MTG_Set[[#This Row],[Play Booster Sealed Market Value MTG Stocks]]</f>
        <v/>
      </c>
      <c r="BG3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2" s="11">
        <f>tbl_MTG_Set[[#This Row],[Play Singles CardMarket Profit MTG Stocks]]/tbl_MTG_Set[[#This Row],[Play Booster Cost]]</f>
        <v/>
      </c>
      <c r="BI302" s="11">
        <f>tbl_MTG_Set[[#This Row],[Play Singles CardMarket Profit MTG Stocks]]&gt;0</f>
        <v/>
      </c>
      <c r="BM302" s="10">
        <f>tbl_MTG_Set[[#This Row],[Play Booster Sell Price CardMarket]]*tbl_MTG_Set[[#This Row],[Play Booster Expected Market Value BotBox]]/tbl_MTG_Set[[#This Row],[Play Booster Sealed Market Value BotBox]]</f>
        <v/>
      </c>
      <c r="BN3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2" s="10">
        <f>tbl_MTG_Set[[#This Row],[Play Singles CardMarket Profit BotBox]]/tbl_MTG_Set[[#This Row],[Play Booster Cost]]</f>
        <v/>
      </c>
      <c r="BP302" s="10">
        <f>tbl_MTG_Set[[#This Row],[Play Singles CardMarket Profit BotBox]]&gt;0</f>
        <v/>
      </c>
      <c r="BQ302" s="10" t="n"/>
      <c r="BR302" s="10" t="n"/>
      <c r="BS302" s="10" t="n"/>
      <c r="BT3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2" s="19">
        <f>tbl_MTG_Set[[#This Row],[Collector Singles CardMarket Profit MTG Stocks]]/tbl_MTG_Set[[#This Row],[Collector Booster Cost]]</f>
        <v/>
      </c>
      <c r="BW302" s="10">
        <f>tbl_MTG_Set[[#This Row],[Collector Singles CardMarket Profit MTG Stocks]]&gt;0</f>
        <v/>
      </c>
      <c r="BX302" s="10" t="n"/>
      <c r="BY302" s="10" t="n"/>
      <c r="BZ302" s="10">
        <f>tbl_MTG_Set[[#This Row],[Collector Booster Sell Price CardMarket]]*tbl_MTG_Set[[#This Row],[Collector Booster Expected Market Value BotBox]]/tbl_MTG_Set[[#This Row],[Collector Booster Sealed Market Value BotBox]]</f>
        <v/>
      </c>
      <c r="CA3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2" s="10">
        <f>tbl_MTG_Set[[#This Row],[Collector Singles CardMarket Profit BotBox]]/tbl_MTG_Set[[#This Row],[Collector Booster Cost]]</f>
        <v/>
      </c>
      <c r="CC302" s="10">
        <f>tbl_MTG_Set[[#This Row],[Collector Singles CardMarket Profit BotBox]]&gt;0</f>
        <v/>
      </c>
      <c r="CD3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3" hidden="1" s="6">
      <c r="A303" t="n">
        <v>328</v>
      </c>
      <c r="B303" t="inlineStr">
        <is>
          <t>Forgotten Realms Commander Tokens TAFC</t>
        </is>
      </c>
      <c r="C303" t="n">
        <v>13</v>
      </c>
      <c r="D303" s="3" t="n">
        <v>44400</v>
      </c>
      <c r="F303" t="inlineStr">
        <is>
          <t>en es fr de it pt ja ko ru 汉语 漢語</t>
        </is>
      </c>
      <c r="G303" t="n">
        <v>602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1">
        <f>tbl_MTG_Set[[#This Row],[Play Booster Sell Price CardMarket]]*tbl_MTG_Set[[#This Row],[Play Booster Expected Market Value MTG Stocks]]/tbl_MTG_Set[[#This Row],[Play Booster Sealed Market Value MTG Stocks]]</f>
        <v/>
      </c>
      <c r="BG3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3" s="11">
        <f>tbl_MTG_Set[[#This Row],[Play Singles CardMarket Profit MTG Stocks]]/tbl_MTG_Set[[#This Row],[Play Booster Cost]]</f>
        <v/>
      </c>
      <c r="BI303" s="11">
        <f>tbl_MTG_Set[[#This Row],[Play Singles CardMarket Profit MTG Stocks]]&gt;0</f>
        <v/>
      </c>
      <c r="BM303" s="10">
        <f>tbl_MTG_Set[[#This Row],[Play Booster Sell Price CardMarket]]*tbl_MTG_Set[[#This Row],[Play Booster Expected Market Value BotBox]]/tbl_MTG_Set[[#This Row],[Play Booster Sealed Market Value BotBox]]</f>
        <v/>
      </c>
      <c r="BN3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3" s="10">
        <f>tbl_MTG_Set[[#This Row],[Play Singles CardMarket Profit BotBox]]/tbl_MTG_Set[[#This Row],[Play Booster Cost]]</f>
        <v/>
      </c>
      <c r="BP303" s="10">
        <f>tbl_MTG_Set[[#This Row],[Play Singles CardMarket Profit BotBox]]&gt;0</f>
        <v/>
      </c>
      <c r="BQ303" s="10" t="n"/>
      <c r="BR303" s="10" t="n"/>
      <c r="BS303" s="10" t="n"/>
      <c r="BT3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3" s="19">
        <f>tbl_MTG_Set[[#This Row],[Collector Singles CardMarket Profit MTG Stocks]]/tbl_MTG_Set[[#This Row],[Collector Booster Cost]]</f>
        <v/>
      </c>
      <c r="BW303" s="10">
        <f>tbl_MTG_Set[[#This Row],[Collector Singles CardMarket Profit MTG Stocks]]&gt;0</f>
        <v/>
      </c>
      <c r="BX303" s="10" t="n"/>
      <c r="BY303" s="10" t="n"/>
      <c r="BZ303" s="10">
        <f>tbl_MTG_Set[[#This Row],[Collector Booster Sell Price CardMarket]]*tbl_MTG_Set[[#This Row],[Collector Booster Expected Market Value BotBox]]/tbl_MTG_Set[[#This Row],[Collector Booster Sealed Market Value BotBox]]</f>
        <v/>
      </c>
      <c r="CA3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3" s="10">
        <f>tbl_MTG_Set[[#This Row],[Collector Singles CardMarket Profit BotBox]]/tbl_MTG_Set[[#This Row],[Collector Booster Cost]]</f>
        <v/>
      </c>
      <c r="CC303" s="10">
        <f>tbl_MTG_Set[[#This Row],[Collector Singles CardMarket Profit BotBox]]&gt;0</f>
        <v/>
      </c>
      <c r="CD3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4" hidden="1" s="6">
      <c r="A304" t="n">
        <v>329</v>
      </c>
      <c r="B304" t="inlineStr">
        <is>
          <t>Forgotten Realms Commander Display Commanders OAFC</t>
        </is>
      </c>
      <c r="C304" t="n">
        <v>4</v>
      </c>
      <c r="D304" s="3" t="n">
        <v>44400</v>
      </c>
      <c r="F304" t="inlineStr">
        <is>
          <t>en es fr de it pt ja ko ru 汉语 漢語</t>
        </is>
      </c>
      <c r="G304" t="n">
        <v>604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1">
        <f>tbl_MTG_Set[[#This Row],[Play Booster Sell Price CardMarket]]*tbl_MTG_Set[[#This Row],[Play Booster Expected Market Value MTG Stocks]]/tbl_MTG_Set[[#This Row],[Play Booster Sealed Market Value MTG Stocks]]</f>
        <v/>
      </c>
      <c r="BG3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4" s="11">
        <f>tbl_MTG_Set[[#This Row],[Play Singles CardMarket Profit MTG Stocks]]/tbl_MTG_Set[[#This Row],[Play Booster Cost]]</f>
        <v/>
      </c>
      <c r="BI304" s="11">
        <f>tbl_MTG_Set[[#This Row],[Play Singles CardMarket Profit MTG Stocks]]&gt;0</f>
        <v/>
      </c>
      <c r="BM304" s="10">
        <f>tbl_MTG_Set[[#This Row],[Play Booster Sell Price CardMarket]]*tbl_MTG_Set[[#This Row],[Play Booster Expected Market Value BotBox]]/tbl_MTG_Set[[#This Row],[Play Booster Sealed Market Value BotBox]]</f>
        <v/>
      </c>
      <c r="BN3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4" s="10">
        <f>tbl_MTG_Set[[#This Row],[Play Singles CardMarket Profit BotBox]]/tbl_MTG_Set[[#This Row],[Play Booster Cost]]</f>
        <v/>
      </c>
      <c r="BP304" s="10">
        <f>tbl_MTG_Set[[#This Row],[Play Singles CardMarket Profit BotBox]]&gt;0</f>
        <v/>
      </c>
      <c r="BQ304" s="10" t="n"/>
      <c r="BR304" s="10" t="n"/>
      <c r="BS304" s="10" t="n"/>
      <c r="BT3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4" s="19">
        <f>tbl_MTG_Set[[#This Row],[Collector Singles CardMarket Profit MTG Stocks]]/tbl_MTG_Set[[#This Row],[Collector Booster Cost]]</f>
        <v/>
      </c>
      <c r="BW304" s="10">
        <f>tbl_MTG_Set[[#This Row],[Collector Singles CardMarket Profit MTG Stocks]]&gt;0</f>
        <v/>
      </c>
      <c r="BX304" s="10" t="n"/>
      <c r="BY304" s="10" t="n"/>
      <c r="BZ304" s="10">
        <f>tbl_MTG_Set[[#This Row],[Collector Booster Sell Price CardMarket]]*tbl_MTG_Set[[#This Row],[Collector Booster Expected Market Value BotBox]]/tbl_MTG_Set[[#This Row],[Collector Booster Sealed Market Value BotBox]]</f>
        <v/>
      </c>
      <c r="CA3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4" s="10">
        <f>tbl_MTG_Set[[#This Row],[Collector Singles CardMarket Profit BotBox]]/tbl_MTG_Set[[#This Row],[Collector Booster Cost]]</f>
        <v/>
      </c>
      <c r="CC304" s="10">
        <f>tbl_MTG_Set[[#This Row],[Collector Singles CardMarket Profit BotBox]]&gt;0</f>
        <v/>
      </c>
      <c r="CD3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5" hidden="1" s="6">
      <c r="A305" t="n">
        <v>330</v>
      </c>
      <c r="B305" t="inlineStr">
        <is>
          <t>Adventures in the Forgotten Realms Minigames MAFR</t>
        </is>
      </c>
      <c r="C305" t="n">
        <v>5</v>
      </c>
      <c r="D305" s="3" t="n">
        <v>44400</v>
      </c>
      <c r="F305" t="inlineStr">
        <is>
          <t>en es fr de it pt ja ko ru 汉语 漢語</t>
        </is>
      </c>
      <c r="G305" t="n">
        <v>606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1">
        <f>tbl_MTG_Set[[#This Row],[Play Booster Sell Price CardMarket]]*tbl_MTG_Set[[#This Row],[Play Booster Expected Market Value MTG Stocks]]/tbl_MTG_Set[[#This Row],[Play Booster Sealed Market Value MTG Stocks]]</f>
        <v/>
      </c>
      <c r="BG3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5" s="11">
        <f>tbl_MTG_Set[[#This Row],[Play Singles CardMarket Profit MTG Stocks]]/tbl_MTG_Set[[#This Row],[Play Booster Cost]]</f>
        <v/>
      </c>
      <c r="BI305" s="11">
        <f>tbl_MTG_Set[[#This Row],[Play Singles CardMarket Profit MTG Stocks]]&gt;0</f>
        <v/>
      </c>
      <c r="BM305" s="10">
        <f>tbl_MTG_Set[[#This Row],[Play Booster Sell Price CardMarket]]*tbl_MTG_Set[[#This Row],[Play Booster Expected Market Value BotBox]]/tbl_MTG_Set[[#This Row],[Play Booster Sealed Market Value BotBox]]</f>
        <v/>
      </c>
      <c r="BN3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5" s="10">
        <f>tbl_MTG_Set[[#This Row],[Play Singles CardMarket Profit BotBox]]/tbl_MTG_Set[[#This Row],[Play Booster Cost]]</f>
        <v/>
      </c>
      <c r="BP305" s="10">
        <f>tbl_MTG_Set[[#This Row],[Play Singles CardMarket Profit BotBox]]&gt;0</f>
        <v/>
      </c>
      <c r="BQ305" s="10" t="n"/>
      <c r="BR305" s="10" t="n"/>
      <c r="BS305" s="10" t="n"/>
      <c r="BT3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5" s="19">
        <f>tbl_MTG_Set[[#This Row],[Collector Singles CardMarket Profit MTG Stocks]]/tbl_MTG_Set[[#This Row],[Collector Booster Cost]]</f>
        <v/>
      </c>
      <c r="BW305" s="10">
        <f>tbl_MTG_Set[[#This Row],[Collector Singles CardMarket Profit MTG Stocks]]&gt;0</f>
        <v/>
      </c>
      <c r="BX305" s="10" t="n"/>
      <c r="BY305" s="10" t="n"/>
      <c r="BZ305" s="10">
        <f>tbl_MTG_Set[[#This Row],[Collector Booster Sell Price CardMarket]]*tbl_MTG_Set[[#This Row],[Collector Booster Expected Market Value BotBox]]/tbl_MTG_Set[[#This Row],[Collector Booster Sealed Market Value BotBox]]</f>
        <v/>
      </c>
      <c r="CA3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5" s="10">
        <f>tbl_MTG_Set[[#This Row],[Collector Singles CardMarket Profit BotBox]]/tbl_MTG_Set[[#This Row],[Collector Booster Cost]]</f>
        <v/>
      </c>
      <c r="CC305" s="10">
        <f>tbl_MTG_Set[[#This Row],[Collector Singles CardMarket Profit BotBox]]&gt;0</f>
        <v/>
      </c>
      <c r="CD3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6" hidden="1" s="6">
      <c r="A306" t="n">
        <v>331</v>
      </c>
      <c r="B306" t="inlineStr">
        <is>
          <t>Chromatic Cube CHROMATIC</t>
        </is>
      </c>
      <c r="C306" t="n">
        <v>540</v>
      </c>
      <c r="D306" s="3" t="n">
        <v>44372</v>
      </c>
      <c r="F306" t="n">
        <v>0</v>
      </c>
      <c r="G306" t="n">
        <v>608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1">
        <f>tbl_MTG_Set[[#This Row],[Play Booster Sell Price CardMarket]]*tbl_MTG_Set[[#This Row],[Play Booster Expected Market Value MTG Stocks]]/tbl_MTG_Set[[#This Row],[Play Booster Sealed Market Value MTG Stocks]]</f>
        <v/>
      </c>
      <c r="BG3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6" s="11">
        <f>tbl_MTG_Set[[#This Row],[Play Singles CardMarket Profit MTG Stocks]]/tbl_MTG_Set[[#This Row],[Play Booster Cost]]</f>
        <v/>
      </c>
      <c r="BI306" s="11">
        <f>tbl_MTG_Set[[#This Row],[Play Singles CardMarket Profit MTG Stocks]]&gt;0</f>
        <v/>
      </c>
      <c r="BM306" s="10">
        <f>tbl_MTG_Set[[#This Row],[Play Booster Sell Price CardMarket]]*tbl_MTG_Set[[#This Row],[Play Booster Expected Market Value BotBox]]/tbl_MTG_Set[[#This Row],[Play Booster Sealed Market Value BotBox]]</f>
        <v/>
      </c>
      <c r="BN3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6" s="10">
        <f>tbl_MTG_Set[[#This Row],[Play Singles CardMarket Profit BotBox]]/tbl_MTG_Set[[#This Row],[Play Booster Cost]]</f>
        <v/>
      </c>
      <c r="BP306" s="10">
        <f>tbl_MTG_Set[[#This Row],[Play Singles CardMarket Profit BotBox]]&gt;0</f>
        <v/>
      </c>
      <c r="BQ306" s="10" t="n"/>
      <c r="BR306" s="10" t="n"/>
      <c r="BS306" s="10" t="n"/>
      <c r="BT3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6" s="19">
        <f>tbl_MTG_Set[[#This Row],[Collector Singles CardMarket Profit MTG Stocks]]/tbl_MTG_Set[[#This Row],[Collector Booster Cost]]</f>
        <v/>
      </c>
      <c r="BW306" s="10">
        <f>tbl_MTG_Set[[#This Row],[Collector Singles CardMarket Profit MTG Stocks]]&gt;0</f>
        <v/>
      </c>
      <c r="BX306" s="10" t="n"/>
      <c r="BY306" s="10" t="n"/>
      <c r="BZ306" s="10">
        <f>tbl_MTG_Set[[#This Row],[Collector Booster Sell Price CardMarket]]*tbl_MTG_Set[[#This Row],[Collector Booster Expected Market Value BotBox]]/tbl_MTG_Set[[#This Row],[Collector Booster Sealed Market Value BotBox]]</f>
        <v/>
      </c>
      <c r="CA3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6" s="10">
        <f>tbl_MTG_Set[[#This Row],[Collector Singles CardMarket Profit BotBox]]/tbl_MTG_Set[[#This Row],[Collector Booster Cost]]</f>
        <v/>
      </c>
      <c r="CC306" s="10">
        <f>tbl_MTG_Set[[#This Row],[Collector Singles CardMarket Profit BotBox]]&gt;0</f>
        <v/>
      </c>
      <c r="CD3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7" hidden="1" s="6">
      <c r="A307" t="n">
        <v>332</v>
      </c>
      <c r="B307" t="inlineStr">
        <is>
          <t>Love Your LGS 2021 PLG21</t>
        </is>
      </c>
      <c r="C307" t="n">
        <v>11</v>
      </c>
      <c r="D307" s="3" t="n">
        <v>44369</v>
      </c>
      <c r="F307" t="inlineStr">
        <is>
          <t>en es fr de it pt ja ko ru 汉语 漢語</t>
        </is>
      </c>
      <c r="G307" t="n">
        <v>610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1">
        <f>tbl_MTG_Set[[#This Row],[Play Booster Sell Price CardMarket]]*tbl_MTG_Set[[#This Row],[Play Booster Expected Market Value MTG Stocks]]/tbl_MTG_Set[[#This Row],[Play Booster Sealed Market Value MTG Stocks]]</f>
        <v/>
      </c>
      <c r="BG3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7" s="11">
        <f>tbl_MTG_Set[[#This Row],[Play Singles CardMarket Profit MTG Stocks]]/tbl_MTG_Set[[#This Row],[Play Booster Cost]]</f>
        <v/>
      </c>
      <c r="BI307" s="11">
        <f>tbl_MTG_Set[[#This Row],[Play Singles CardMarket Profit MTG Stocks]]&gt;0</f>
        <v/>
      </c>
      <c r="BM307" s="10">
        <f>tbl_MTG_Set[[#This Row],[Play Booster Sell Price CardMarket]]*tbl_MTG_Set[[#This Row],[Play Booster Expected Market Value BotBox]]/tbl_MTG_Set[[#This Row],[Play Booster Sealed Market Value BotBox]]</f>
        <v/>
      </c>
      <c r="BN3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7" s="10">
        <f>tbl_MTG_Set[[#This Row],[Play Singles CardMarket Profit BotBox]]/tbl_MTG_Set[[#This Row],[Play Booster Cost]]</f>
        <v/>
      </c>
      <c r="BP307" s="10">
        <f>tbl_MTG_Set[[#This Row],[Play Singles CardMarket Profit BotBox]]&gt;0</f>
        <v/>
      </c>
      <c r="BQ307" s="10" t="n"/>
      <c r="BR307" s="10" t="n"/>
      <c r="BS307" s="10" t="n"/>
      <c r="BT3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7" s="19">
        <f>tbl_MTG_Set[[#This Row],[Collector Singles CardMarket Profit MTG Stocks]]/tbl_MTG_Set[[#This Row],[Collector Booster Cost]]</f>
        <v/>
      </c>
      <c r="BW307" s="10">
        <f>tbl_MTG_Set[[#This Row],[Collector Singles CardMarket Profit MTG Stocks]]&gt;0</f>
        <v/>
      </c>
      <c r="BX307" s="10" t="n"/>
      <c r="BY307" s="10" t="n"/>
      <c r="BZ307" s="10">
        <f>tbl_MTG_Set[[#This Row],[Collector Booster Sell Price CardMarket]]*tbl_MTG_Set[[#This Row],[Collector Booster Expected Market Value BotBox]]/tbl_MTG_Set[[#This Row],[Collector Booster Sealed Market Value BotBox]]</f>
        <v/>
      </c>
      <c r="CA3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7" s="10">
        <f>tbl_MTG_Set[[#This Row],[Collector Singles CardMarket Profit BotBox]]/tbl_MTG_Set[[#This Row],[Collector Booster Cost]]</f>
        <v/>
      </c>
      <c r="CC307" s="10">
        <f>tbl_MTG_Set[[#This Row],[Collector Singles CardMarket Profit BotBox]]&gt;0</f>
        <v/>
      </c>
      <c r="CD3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8" hidden="1" s="6">
      <c r="A308" t="n">
        <v>333</v>
      </c>
      <c r="B308" t="inlineStr">
        <is>
          <t>Wizards Play Network 2021 PW21</t>
        </is>
      </c>
      <c r="C308" t="n">
        <v>6</v>
      </c>
      <c r="D308" s="3" t="n">
        <v>44365</v>
      </c>
      <c r="F308" t="inlineStr">
        <is>
          <t>en es fr de it pt ja ko ru 汉语 漢語</t>
        </is>
      </c>
      <c r="G308" t="n">
        <v>612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1">
        <f>tbl_MTG_Set[[#This Row],[Play Booster Sell Price CardMarket]]*tbl_MTG_Set[[#This Row],[Play Booster Expected Market Value MTG Stocks]]/tbl_MTG_Set[[#This Row],[Play Booster Sealed Market Value MTG Stocks]]</f>
        <v/>
      </c>
      <c r="BG3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8" s="11">
        <f>tbl_MTG_Set[[#This Row],[Play Singles CardMarket Profit MTG Stocks]]/tbl_MTG_Set[[#This Row],[Play Booster Cost]]</f>
        <v/>
      </c>
      <c r="BI308" s="11">
        <f>tbl_MTG_Set[[#This Row],[Play Singles CardMarket Profit MTG Stocks]]&gt;0</f>
        <v/>
      </c>
      <c r="BM308" s="10">
        <f>tbl_MTG_Set[[#This Row],[Play Booster Sell Price CardMarket]]*tbl_MTG_Set[[#This Row],[Play Booster Expected Market Value BotBox]]/tbl_MTG_Set[[#This Row],[Play Booster Sealed Market Value BotBox]]</f>
        <v/>
      </c>
      <c r="BN3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8" s="10">
        <f>tbl_MTG_Set[[#This Row],[Play Singles CardMarket Profit BotBox]]/tbl_MTG_Set[[#This Row],[Play Booster Cost]]</f>
        <v/>
      </c>
      <c r="BP308" s="10">
        <f>tbl_MTG_Set[[#This Row],[Play Singles CardMarket Profit BotBox]]&gt;0</f>
        <v/>
      </c>
      <c r="BQ308" s="10" t="n"/>
      <c r="BR308" s="10" t="n"/>
      <c r="BS308" s="10" t="n"/>
      <c r="BT3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8" s="19">
        <f>tbl_MTG_Set[[#This Row],[Collector Singles CardMarket Profit MTG Stocks]]/tbl_MTG_Set[[#This Row],[Collector Booster Cost]]</f>
        <v/>
      </c>
      <c r="BW308" s="10">
        <f>tbl_MTG_Set[[#This Row],[Collector Singles CardMarket Profit MTG Stocks]]&gt;0</f>
        <v/>
      </c>
      <c r="BX308" s="10" t="n"/>
      <c r="BY308" s="10" t="n"/>
      <c r="BZ308" s="10">
        <f>tbl_MTG_Set[[#This Row],[Collector Booster Sell Price CardMarket]]*tbl_MTG_Set[[#This Row],[Collector Booster Expected Market Value BotBox]]/tbl_MTG_Set[[#This Row],[Collector Booster Sealed Market Value BotBox]]</f>
        <v/>
      </c>
      <c r="CA3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8" s="10">
        <f>tbl_MTG_Set[[#This Row],[Collector Singles CardMarket Profit BotBox]]/tbl_MTG_Set[[#This Row],[Collector Booster Cost]]</f>
        <v/>
      </c>
      <c r="CC308" s="10">
        <f>tbl_MTG_Set[[#This Row],[Collector Singles CardMarket Profit BotBox]]&gt;0</f>
        <v/>
      </c>
      <c r="CD3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9" hidden="1" s="6">
      <c r="A309" t="n">
        <v>335</v>
      </c>
      <c r="B309" t="inlineStr">
        <is>
          <t>Modern Horizons 2 Promos PMH2</t>
        </is>
      </c>
      <c r="C309" t="n">
        <v>86</v>
      </c>
      <c r="D309" s="3" t="n">
        <v>44365</v>
      </c>
      <c r="F309" t="inlineStr">
        <is>
          <t>en es fr de it pt ja ko ru 汉语 漢語</t>
        </is>
      </c>
      <c r="G309" t="n">
        <v>616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1">
        <f>tbl_MTG_Set[[#This Row],[Play Booster Sell Price CardMarket]]*tbl_MTG_Set[[#This Row],[Play Booster Expected Market Value MTG Stocks]]/tbl_MTG_Set[[#This Row],[Play Booster Sealed Market Value MTG Stocks]]</f>
        <v/>
      </c>
      <c r="BG3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9" s="11">
        <f>tbl_MTG_Set[[#This Row],[Play Singles CardMarket Profit MTG Stocks]]/tbl_MTG_Set[[#This Row],[Play Booster Cost]]</f>
        <v/>
      </c>
      <c r="BI309" s="11">
        <f>tbl_MTG_Set[[#This Row],[Play Singles CardMarket Profit MTG Stocks]]&gt;0</f>
        <v/>
      </c>
      <c r="BM309" s="10">
        <f>tbl_MTG_Set[[#This Row],[Play Booster Sell Price CardMarket]]*tbl_MTG_Set[[#This Row],[Play Booster Expected Market Value BotBox]]/tbl_MTG_Set[[#This Row],[Play Booster Sealed Market Value BotBox]]</f>
        <v/>
      </c>
      <c r="BN3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9" s="10">
        <f>tbl_MTG_Set[[#This Row],[Play Singles CardMarket Profit BotBox]]/tbl_MTG_Set[[#This Row],[Play Booster Cost]]</f>
        <v/>
      </c>
      <c r="BP309" s="10">
        <f>tbl_MTG_Set[[#This Row],[Play Singles CardMarket Profit BotBox]]&gt;0</f>
        <v/>
      </c>
      <c r="BQ309" s="10" t="n"/>
      <c r="BR309" s="10" t="n"/>
      <c r="BS309" s="10" t="n"/>
      <c r="BT3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9" s="19">
        <f>tbl_MTG_Set[[#This Row],[Collector Singles CardMarket Profit MTG Stocks]]/tbl_MTG_Set[[#This Row],[Collector Booster Cost]]</f>
        <v/>
      </c>
      <c r="BW309" s="10">
        <f>tbl_MTG_Set[[#This Row],[Collector Singles CardMarket Profit MTG Stocks]]&gt;0</f>
        <v/>
      </c>
      <c r="BX309" s="10" t="n"/>
      <c r="BY309" s="10" t="n"/>
      <c r="BZ309" s="10">
        <f>tbl_MTG_Set[[#This Row],[Collector Booster Sell Price CardMarket]]*tbl_MTG_Set[[#This Row],[Collector Booster Expected Market Value BotBox]]/tbl_MTG_Set[[#This Row],[Collector Booster Sealed Market Value BotBox]]</f>
        <v/>
      </c>
      <c r="CA3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9" s="10">
        <f>tbl_MTG_Set[[#This Row],[Collector Singles CardMarket Profit BotBox]]/tbl_MTG_Set[[#This Row],[Collector Booster Cost]]</f>
        <v/>
      </c>
      <c r="CC309" s="10">
        <f>tbl_MTG_Set[[#This Row],[Collector Singles CardMarket Profit BotBox]]&gt;0</f>
        <v/>
      </c>
      <c r="CD3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0" hidden="1" s="6">
      <c r="A310" t="n">
        <v>336</v>
      </c>
      <c r="B310" t="inlineStr">
        <is>
          <t>Modern Horizons 2 Tokens TMH2</t>
        </is>
      </c>
      <c r="C310" t="n">
        <v>21</v>
      </c>
      <c r="D310" s="3" t="n">
        <v>44365</v>
      </c>
      <c r="F310" t="inlineStr">
        <is>
          <t>en es fr de it pt ja ko ru 汉语 漢語</t>
        </is>
      </c>
      <c r="G310" t="n">
        <v>618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1">
        <f>tbl_MTG_Set[[#This Row],[Play Booster Sell Price CardMarket]]*tbl_MTG_Set[[#This Row],[Play Booster Expected Market Value MTG Stocks]]/tbl_MTG_Set[[#This Row],[Play Booster Sealed Market Value MTG Stocks]]</f>
        <v/>
      </c>
      <c r="BG3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0" s="11">
        <f>tbl_MTG_Set[[#This Row],[Play Singles CardMarket Profit MTG Stocks]]/tbl_MTG_Set[[#This Row],[Play Booster Cost]]</f>
        <v/>
      </c>
      <c r="BI310" s="11">
        <f>tbl_MTG_Set[[#This Row],[Play Singles CardMarket Profit MTG Stocks]]&gt;0</f>
        <v/>
      </c>
      <c r="BM310" s="10">
        <f>tbl_MTG_Set[[#This Row],[Play Booster Sell Price CardMarket]]*tbl_MTG_Set[[#This Row],[Play Booster Expected Market Value BotBox]]/tbl_MTG_Set[[#This Row],[Play Booster Sealed Market Value BotBox]]</f>
        <v/>
      </c>
      <c r="BN3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0" s="10">
        <f>tbl_MTG_Set[[#This Row],[Play Singles CardMarket Profit BotBox]]/tbl_MTG_Set[[#This Row],[Play Booster Cost]]</f>
        <v/>
      </c>
      <c r="BP310" s="10">
        <f>tbl_MTG_Set[[#This Row],[Play Singles CardMarket Profit BotBox]]&gt;0</f>
        <v/>
      </c>
      <c r="BQ310" s="10" t="n"/>
      <c r="BR310" s="10" t="n"/>
      <c r="BS310" s="10" t="n"/>
      <c r="BT3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0" s="19">
        <f>tbl_MTG_Set[[#This Row],[Collector Singles CardMarket Profit MTG Stocks]]/tbl_MTG_Set[[#This Row],[Collector Booster Cost]]</f>
        <v/>
      </c>
      <c r="BW310" s="10">
        <f>tbl_MTG_Set[[#This Row],[Collector Singles CardMarket Profit MTG Stocks]]&gt;0</f>
        <v/>
      </c>
      <c r="BX310" s="10" t="n"/>
      <c r="BY310" s="10" t="n"/>
      <c r="BZ310" s="10">
        <f>tbl_MTG_Set[[#This Row],[Collector Booster Sell Price CardMarket]]*tbl_MTG_Set[[#This Row],[Collector Booster Expected Market Value BotBox]]/tbl_MTG_Set[[#This Row],[Collector Booster Sealed Market Value BotBox]]</f>
        <v/>
      </c>
      <c r="CA3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0" s="10">
        <f>tbl_MTG_Set[[#This Row],[Collector Singles CardMarket Profit BotBox]]/tbl_MTG_Set[[#This Row],[Collector Booster Cost]]</f>
        <v/>
      </c>
      <c r="CC310" s="10">
        <f>tbl_MTG_Set[[#This Row],[Collector Singles CardMarket Profit BotBox]]&gt;0</f>
        <v/>
      </c>
      <c r="CD3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1" hidden="1" s="6">
      <c r="A311" t="n">
        <v>337</v>
      </c>
      <c r="B311" t="inlineStr">
        <is>
          <t>Modern Horizons 2 Art Series AMH2</t>
        </is>
      </c>
      <c r="C311" t="n">
        <v>162</v>
      </c>
      <c r="D311" s="3" t="n">
        <v>44365</v>
      </c>
      <c r="F311" t="inlineStr">
        <is>
          <t>en es fr de it pt ja ko ru 汉语 漢語</t>
        </is>
      </c>
      <c r="G311" t="n">
        <v>620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1">
        <f>tbl_MTG_Set[[#This Row],[Play Booster Sell Price CardMarket]]*tbl_MTG_Set[[#This Row],[Play Booster Expected Market Value MTG Stocks]]/tbl_MTG_Set[[#This Row],[Play Booster Sealed Market Value MTG Stocks]]</f>
        <v/>
      </c>
      <c r="BG3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1" s="11">
        <f>tbl_MTG_Set[[#This Row],[Play Singles CardMarket Profit MTG Stocks]]/tbl_MTG_Set[[#This Row],[Play Booster Cost]]</f>
        <v/>
      </c>
      <c r="BI311" s="11">
        <f>tbl_MTG_Set[[#This Row],[Play Singles CardMarket Profit MTG Stocks]]&gt;0</f>
        <v/>
      </c>
      <c r="BM311" s="10">
        <f>tbl_MTG_Set[[#This Row],[Play Booster Sell Price CardMarket]]*tbl_MTG_Set[[#This Row],[Play Booster Expected Market Value BotBox]]/tbl_MTG_Set[[#This Row],[Play Booster Sealed Market Value BotBox]]</f>
        <v/>
      </c>
      <c r="BN3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1" s="10">
        <f>tbl_MTG_Set[[#This Row],[Play Singles CardMarket Profit BotBox]]/tbl_MTG_Set[[#This Row],[Play Booster Cost]]</f>
        <v/>
      </c>
      <c r="BP311" s="10">
        <f>tbl_MTG_Set[[#This Row],[Play Singles CardMarket Profit BotBox]]&gt;0</f>
        <v/>
      </c>
      <c r="BQ311" s="10" t="n"/>
      <c r="BR311" s="10" t="n"/>
      <c r="BS311" s="10" t="n"/>
      <c r="BT3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1" s="19">
        <f>tbl_MTG_Set[[#This Row],[Collector Singles CardMarket Profit MTG Stocks]]/tbl_MTG_Set[[#This Row],[Collector Booster Cost]]</f>
        <v/>
      </c>
      <c r="BW311" s="10">
        <f>tbl_MTG_Set[[#This Row],[Collector Singles CardMarket Profit MTG Stocks]]&gt;0</f>
        <v/>
      </c>
      <c r="BX311" s="10" t="n"/>
      <c r="BY311" s="10" t="n"/>
      <c r="BZ311" s="10">
        <f>tbl_MTG_Set[[#This Row],[Collector Booster Sell Price CardMarket]]*tbl_MTG_Set[[#This Row],[Collector Booster Expected Market Value BotBox]]/tbl_MTG_Set[[#This Row],[Collector Booster Sealed Market Value BotBox]]</f>
        <v/>
      </c>
      <c r="CA3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1" s="10">
        <f>tbl_MTG_Set[[#This Row],[Collector Singles CardMarket Profit BotBox]]/tbl_MTG_Set[[#This Row],[Collector Booster Cost]]</f>
        <v/>
      </c>
      <c r="CC311" s="10">
        <f>tbl_MTG_Set[[#This Row],[Collector Singles CardMarket Profit BotBox]]&gt;0</f>
        <v/>
      </c>
      <c r="CD3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2" hidden="1" s="6">
      <c r="A312" t="n">
        <v>338</v>
      </c>
      <c r="B312" t="inlineStr">
        <is>
          <t>Modern Horizons 2 Minigames MMH2</t>
        </is>
      </c>
      <c r="C312" t="n">
        <v>5</v>
      </c>
      <c r="D312" s="3" t="n">
        <v>44365</v>
      </c>
      <c r="F312" t="inlineStr">
        <is>
          <t>en es fr de it pt ja ko ru 汉语 漢語</t>
        </is>
      </c>
      <c r="G312" t="n">
        <v>622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AG312" s="10" t="n"/>
      <c r="AH312" s="10" t="n"/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2" s="10" t="n"/>
      <c r="AS312" s="10" t="n"/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1">
        <f>tbl_MTG_Set[[#This Row],[Play Booster Sell Price CardMarket]]*tbl_MTG_Set[[#This Row],[Play Booster Expected Market Value MTG Stocks]]/tbl_MTG_Set[[#This Row],[Play Booster Sealed Market Value MTG Stocks]]</f>
        <v/>
      </c>
      <c r="BG3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2" s="11">
        <f>tbl_MTG_Set[[#This Row],[Play Singles CardMarket Profit MTG Stocks]]/tbl_MTG_Set[[#This Row],[Play Booster Cost]]</f>
        <v/>
      </c>
      <c r="BI312" s="11">
        <f>tbl_MTG_Set[[#This Row],[Play Singles CardMarket Profit MTG Stocks]]&gt;0</f>
        <v/>
      </c>
      <c r="BM312" s="10">
        <f>tbl_MTG_Set[[#This Row],[Play Booster Sell Price CardMarket]]*tbl_MTG_Set[[#This Row],[Play Booster Expected Market Value BotBox]]/tbl_MTG_Set[[#This Row],[Play Booster Sealed Market Value BotBox]]</f>
        <v/>
      </c>
      <c r="BN3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2" s="10">
        <f>tbl_MTG_Set[[#This Row],[Play Singles CardMarket Profit BotBox]]/tbl_MTG_Set[[#This Row],[Play Booster Cost]]</f>
        <v/>
      </c>
      <c r="BP312" s="10">
        <f>tbl_MTG_Set[[#This Row],[Play Singles CardMarket Profit BotBox]]&gt;0</f>
        <v/>
      </c>
      <c r="BQ312" s="10" t="n"/>
      <c r="BR312" s="10" t="n"/>
      <c r="BS312" s="10" t="n"/>
      <c r="BT3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2" s="19">
        <f>tbl_MTG_Set[[#This Row],[Collector Singles CardMarket Profit MTG Stocks]]/tbl_MTG_Set[[#This Row],[Collector Booster Cost]]</f>
        <v/>
      </c>
      <c r="BW312" s="10">
        <f>tbl_MTG_Set[[#This Row],[Collector Singles CardMarket Profit MTG Stocks]]&gt;0</f>
        <v/>
      </c>
      <c r="BX312" s="10" t="n"/>
      <c r="BY312" s="10" t="n"/>
      <c r="BZ312" s="10">
        <f>tbl_MTG_Set[[#This Row],[Collector Booster Sell Price CardMarket]]*tbl_MTG_Set[[#This Row],[Collector Booster Expected Market Value BotBox]]/tbl_MTG_Set[[#This Row],[Collector Booster Sealed Market Value BotBox]]</f>
        <v/>
      </c>
      <c r="CA3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2" s="10">
        <f>tbl_MTG_Set[[#This Row],[Collector Singles CardMarket Profit BotBox]]/tbl_MTG_Set[[#This Row],[Collector Booster Cost]]</f>
        <v/>
      </c>
      <c r="CC312" s="10">
        <f>tbl_MTG_Set[[#This Row],[Collector Singles CardMarket Profit BotBox]]&gt;0</f>
        <v/>
      </c>
      <c r="CD3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3" hidden="1" s="6">
      <c r="A313" t="n">
        <v>339</v>
      </c>
      <c r="B313" t="inlineStr">
        <is>
          <t>Modern Horizons 1 Timeshifts H1R</t>
        </is>
      </c>
      <c r="C313" t="n">
        <v>40</v>
      </c>
      <c r="D313" s="3" t="n">
        <v>44365</v>
      </c>
      <c r="F313" t="inlineStr">
        <is>
          <t>en es fr de it pt ja ko ru 汉语 漢語</t>
        </is>
      </c>
      <c r="G313" t="n">
        <v>624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1">
        <f>tbl_MTG_Set[[#This Row],[Play Booster Sell Price CardMarket]]*tbl_MTG_Set[[#This Row],[Play Booster Expected Market Value MTG Stocks]]/tbl_MTG_Set[[#This Row],[Play Booster Sealed Market Value MTG Stocks]]</f>
        <v/>
      </c>
      <c r="BG3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3" s="11">
        <f>tbl_MTG_Set[[#This Row],[Play Singles CardMarket Profit MTG Stocks]]/tbl_MTG_Set[[#This Row],[Play Booster Cost]]</f>
        <v/>
      </c>
      <c r="BI313" s="11">
        <f>tbl_MTG_Set[[#This Row],[Play Singles CardMarket Profit MTG Stocks]]&gt;0</f>
        <v/>
      </c>
      <c r="BM313" s="10">
        <f>tbl_MTG_Set[[#This Row],[Play Booster Sell Price CardMarket]]*tbl_MTG_Set[[#This Row],[Play Booster Expected Market Value BotBox]]/tbl_MTG_Set[[#This Row],[Play Booster Sealed Market Value BotBox]]</f>
        <v/>
      </c>
      <c r="BN3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3" s="10">
        <f>tbl_MTG_Set[[#This Row],[Play Singles CardMarket Profit BotBox]]/tbl_MTG_Set[[#This Row],[Play Booster Cost]]</f>
        <v/>
      </c>
      <c r="BP313" s="10">
        <f>tbl_MTG_Set[[#This Row],[Play Singles CardMarket Profit BotBox]]&gt;0</f>
        <v/>
      </c>
      <c r="BQ313" s="10" t="n"/>
      <c r="BR313" s="10" t="n"/>
      <c r="BS313" s="10" t="n"/>
      <c r="BT3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3" s="19">
        <f>tbl_MTG_Set[[#This Row],[Collector Singles CardMarket Profit MTG Stocks]]/tbl_MTG_Set[[#This Row],[Collector Booster Cost]]</f>
        <v/>
      </c>
      <c r="BW313" s="10">
        <f>tbl_MTG_Set[[#This Row],[Collector Singles CardMarket Profit MTG Stocks]]&gt;0</f>
        <v/>
      </c>
      <c r="BX313" s="10" t="n"/>
      <c r="BY313" s="10" t="n"/>
      <c r="BZ313" s="10">
        <f>tbl_MTG_Set[[#This Row],[Collector Booster Sell Price CardMarket]]*tbl_MTG_Set[[#This Row],[Collector Booster Expected Market Value BotBox]]/tbl_MTG_Set[[#This Row],[Collector Booster Sealed Market Value BotBox]]</f>
        <v/>
      </c>
      <c r="CA3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3" s="10">
        <f>tbl_MTG_Set[[#This Row],[Collector Singles CardMarket Profit BotBox]]/tbl_MTG_Set[[#This Row],[Collector Booster Cost]]</f>
        <v/>
      </c>
      <c r="CC313" s="10">
        <f>tbl_MTG_Set[[#This Row],[Collector Singles CardMarket Profit BotBox]]&gt;0</f>
        <v/>
      </c>
      <c r="CD3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4" hidden="1" s="6">
      <c r="A314" t="n">
        <v>340</v>
      </c>
      <c r="B314" t="inlineStr">
        <is>
          <t>Historic Anthology 5 HA5</t>
        </is>
      </c>
      <c r="C314" t="n">
        <v>25</v>
      </c>
      <c r="D314" s="3" t="n">
        <v>44343</v>
      </c>
      <c r="F314" t="inlineStr">
        <is>
          <t>en es fr de it pt ja ko ru 汉语 漢語</t>
        </is>
      </c>
      <c r="G314" t="n">
        <v>626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1">
        <f>tbl_MTG_Set[[#This Row],[Play Booster Sell Price CardMarket]]*tbl_MTG_Set[[#This Row],[Play Booster Expected Market Value MTG Stocks]]/tbl_MTG_Set[[#This Row],[Play Booster Sealed Market Value MTG Stocks]]</f>
        <v/>
      </c>
      <c r="BG3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4" s="11">
        <f>tbl_MTG_Set[[#This Row],[Play Singles CardMarket Profit MTG Stocks]]/tbl_MTG_Set[[#This Row],[Play Booster Cost]]</f>
        <v/>
      </c>
      <c r="BI314" s="11">
        <f>tbl_MTG_Set[[#This Row],[Play Singles CardMarket Profit MTG Stocks]]&gt;0</f>
        <v/>
      </c>
      <c r="BM314" s="10">
        <f>tbl_MTG_Set[[#This Row],[Play Booster Sell Price CardMarket]]*tbl_MTG_Set[[#This Row],[Play Booster Expected Market Value BotBox]]/tbl_MTG_Set[[#This Row],[Play Booster Sealed Market Value BotBox]]</f>
        <v/>
      </c>
      <c r="BN3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4" s="10">
        <f>tbl_MTG_Set[[#This Row],[Play Singles CardMarket Profit BotBox]]/tbl_MTG_Set[[#This Row],[Play Booster Cost]]</f>
        <v/>
      </c>
      <c r="BP314" s="10">
        <f>tbl_MTG_Set[[#This Row],[Play Singles CardMarket Profit BotBox]]&gt;0</f>
        <v/>
      </c>
      <c r="BQ314" s="10" t="n"/>
      <c r="BR314" s="10" t="n"/>
      <c r="BS314" s="10" t="n"/>
      <c r="BT3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4" s="19">
        <f>tbl_MTG_Set[[#This Row],[Collector Singles CardMarket Profit MTG Stocks]]/tbl_MTG_Set[[#This Row],[Collector Booster Cost]]</f>
        <v/>
      </c>
      <c r="BW314" s="10">
        <f>tbl_MTG_Set[[#This Row],[Collector Singles CardMarket Profit MTG Stocks]]&gt;0</f>
        <v/>
      </c>
      <c r="BX314" s="10" t="n"/>
      <c r="BY314" s="10" t="n"/>
      <c r="BZ314" s="10">
        <f>tbl_MTG_Set[[#This Row],[Collector Booster Sell Price CardMarket]]*tbl_MTG_Set[[#This Row],[Collector Booster Expected Market Value BotBox]]/tbl_MTG_Set[[#This Row],[Collector Booster Sealed Market Value BotBox]]</f>
        <v/>
      </c>
      <c r="CA3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4" s="10">
        <f>tbl_MTG_Set[[#This Row],[Collector Singles CardMarket Profit BotBox]]/tbl_MTG_Set[[#This Row],[Collector Booster Cost]]</f>
        <v/>
      </c>
      <c r="CC314" s="10">
        <f>tbl_MTG_Set[[#This Row],[Collector Singles CardMarket Profit BotBox]]&gt;0</f>
        <v/>
      </c>
      <c r="CD3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5" hidden="1" s="6">
      <c r="A315" t="n">
        <v>342</v>
      </c>
      <c r="B315" t="inlineStr">
        <is>
          <t>Strixhaven Mystical Archive STA</t>
        </is>
      </c>
      <c r="C315" t="n">
        <v>126</v>
      </c>
      <c r="D315" s="3" t="n">
        <v>44309</v>
      </c>
      <c r="E315" t="inlineStr">
        <is>
          <t>Standard Expansion</t>
        </is>
      </c>
      <c r="F315" t="inlineStr">
        <is>
          <t>en es fr de it pt ja ko ru 汉语 漢語</t>
        </is>
      </c>
      <c r="G315" t="n">
        <v>630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1">
        <f>tbl_MTG_Set[[#This Row],[Play Booster Sell Price CardMarket]]*tbl_MTG_Set[[#This Row],[Play Booster Expected Market Value MTG Stocks]]/tbl_MTG_Set[[#This Row],[Play Booster Sealed Market Value MTG Stocks]]</f>
        <v/>
      </c>
      <c r="BG3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5" s="11">
        <f>tbl_MTG_Set[[#This Row],[Play Singles CardMarket Profit MTG Stocks]]/tbl_MTG_Set[[#This Row],[Play Booster Cost]]</f>
        <v/>
      </c>
      <c r="BI315" s="11">
        <f>tbl_MTG_Set[[#This Row],[Play Singles CardMarket Profit MTG Stocks]]&gt;0</f>
        <v/>
      </c>
      <c r="BM315" s="10">
        <f>tbl_MTG_Set[[#This Row],[Play Booster Sell Price CardMarket]]*tbl_MTG_Set[[#This Row],[Play Booster Expected Market Value BotBox]]/tbl_MTG_Set[[#This Row],[Play Booster Sealed Market Value BotBox]]</f>
        <v/>
      </c>
      <c r="BN3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5" s="10">
        <f>tbl_MTG_Set[[#This Row],[Play Singles CardMarket Profit BotBox]]/tbl_MTG_Set[[#This Row],[Play Booster Cost]]</f>
        <v/>
      </c>
      <c r="BP315" s="10">
        <f>tbl_MTG_Set[[#This Row],[Play Singles CardMarket Profit BotBox]]&gt;0</f>
        <v/>
      </c>
      <c r="BQ315" s="10" t="n"/>
      <c r="BR315" s="10" t="n"/>
      <c r="BS315" s="10" t="n"/>
      <c r="BT3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5" s="19">
        <f>tbl_MTG_Set[[#This Row],[Collector Singles CardMarket Profit MTG Stocks]]/tbl_MTG_Set[[#This Row],[Collector Booster Cost]]</f>
        <v/>
      </c>
      <c r="BW315" s="10">
        <f>tbl_MTG_Set[[#This Row],[Collector Singles CardMarket Profit MTG Stocks]]&gt;0</f>
        <v/>
      </c>
      <c r="BX315" s="10" t="n"/>
      <c r="BY315" s="10" t="n"/>
      <c r="BZ315" s="10">
        <f>tbl_MTG_Set[[#This Row],[Collector Booster Sell Price CardMarket]]*tbl_MTG_Set[[#This Row],[Collector Booster Expected Market Value BotBox]]/tbl_MTG_Set[[#This Row],[Collector Booster Sealed Market Value BotBox]]</f>
        <v/>
      </c>
      <c r="CA3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5" s="10">
        <f>tbl_MTG_Set[[#This Row],[Collector Singles CardMarket Profit BotBox]]/tbl_MTG_Set[[#This Row],[Collector Booster Cost]]</f>
        <v/>
      </c>
      <c r="CC315" s="10">
        <f>tbl_MTG_Set[[#This Row],[Collector Singles CardMarket Profit BotBox]]&gt;0</f>
        <v/>
      </c>
      <c r="CD3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6" hidden="1" s="6">
      <c r="A316" t="n">
        <v>343</v>
      </c>
      <c r="B316" t="inlineStr">
        <is>
          <t>Strixhaven: School of Mages Promos PSTX</t>
        </is>
      </c>
      <c r="C316" t="n">
        <v>164</v>
      </c>
      <c r="D316" s="3" t="n">
        <v>44309</v>
      </c>
      <c r="E316" t="inlineStr">
        <is>
          <t>Standard Expansion</t>
        </is>
      </c>
      <c r="F316" t="inlineStr">
        <is>
          <t>en es fr de it pt ja ko ru 汉语 漢語</t>
        </is>
      </c>
      <c r="G316" t="n">
        <v>632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1">
        <f>tbl_MTG_Set[[#This Row],[Play Booster Sell Price CardMarket]]*tbl_MTG_Set[[#This Row],[Play Booster Expected Market Value MTG Stocks]]/tbl_MTG_Set[[#This Row],[Play Booster Sealed Market Value MTG Stocks]]</f>
        <v/>
      </c>
      <c r="BG3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6" s="11">
        <f>tbl_MTG_Set[[#This Row],[Play Singles CardMarket Profit MTG Stocks]]/tbl_MTG_Set[[#This Row],[Play Booster Cost]]</f>
        <v/>
      </c>
      <c r="BI316" s="11">
        <f>tbl_MTG_Set[[#This Row],[Play Singles CardMarket Profit MTG Stocks]]&gt;0</f>
        <v/>
      </c>
      <c r="BM316" s="10">
        <f>tbl_MTG_Set[[#This Row],[Play Booster Sell Price CardMarket]]*tbl_MTG_Set[[#This Row],[Play Booster Expected Market Value BotBox]]/tbl_MTG_Set[[#This Row],[Play Booster Sealed Market Value BotBox]]</f>
        <v/>
      </c>
      <c r="BN3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6" s="10">
        <f>tbl_MTG_Set[[#This Row],[Play Singles CardMarket Profit BotBox]]/tbl_MTG_Set[[#This Row],[Play Booster Cost]]</f>
        <v/>
      </c>
      <c r="BP316" s="10">
        <f>tbl_MTG_Set[[#This Row],[Play Singles CardMarket Profit BotBox]]&gt;0</f>
        <v/>
      </c>
      <c r="BQ316" s="10" t="n"/>
      <c r="BR316" s="10" t="n"/>
      <c r="BS316" s="10" t="n"/>
      <c r="BT3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6" s="19">
        <f>tbl_MTG_Set[[#This Row],[Collector Singles CardMarket Profit MTG Stocks]]/tbl_MTG_Set[[#This Row],[Collector Booster Cost]]</f>
        <v/>
      </c>
      <c r="BW316" s="10">
        <f>tbl_MTG_Set[[#This Row],[Collector Singles CardMarket Profit MTG Stocks]]&gt;0</f>
        <v/>
      </c>
      <c r="BX316" s="10" t="n"/>
      <c r="BY316" s="10" t="n"/>
      <c r="BZ316" s="10">
        <f>tbl_MTG_Set[[#This Row],[Collector Booster Sell Price CardMarket]]*tbl_MTG_Set[[#This Row],[Collector Booster Expected Market Value BotBox]]/tbl_MTG_Set[[#This Row],[Collector Booster Sealed Market Value BotBox]]</f>
        <v/>
      </c>
      <c r="CA3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6" s="10">
        <f>tbl_MTG_Set[[#This Row],[Collector Singles CardMarket Profit BotBox]]/tbl_MTG_Set[[#This Row],[Collector Booster Cost]]</f>
        <v/>
      </c>
      <c r="CC316" s="10">
        <f>tbl_MTG_Set[[#This Row],[Collector Singles CardMarket Profit BotBox]]&gt;0</f>
        <v/>
      </c>
      <c r="CD3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7" hidden="1" s="6">
      <c r="A317" t="n">
        <v>344</v>
      </c>
      <c r="B317" t="inlineStr">
        <is>
          <t>Strixhaven: School of Mages Tokens TSTX</t>
        </is>
      </c>
      <c r="C317" t="n">
        <v>9</v>
      </c>
      <c r="D317" s="3" t="n">
        <v>44309</v>
      </c>
      <c r="E317" t="inlineStr">
        <is>
          <t>Standard Expansion</t>
        </is>
      </c>
      <c r="F317" t="inlineStr">
        <is>
          <t>en es fr de it pt ja ko ru 汉语 漢語</t>
        </is>
      </c>
      <c r="G317" t="n">
        <v>634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1">
        <f>tbl_MTG_Set[[#This Row],[Play Booster Sell Price CardMarket]]*tbl_MTG_Set[[#This Row],[Play Booster Expected Market Value MTG Stocks]]/tbl_MTG_Set[[#This Row],[Play Booster Sealed Market Value MTG Stocks]]</f>
        <v/>
      </c>
      <c r="BG3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7" s="11">
        <f>tbl_MTG_Set[[#This Row],[Play Singles CardMarket Profit MTG Stocks]]/tbl_MTG_Set[[#This Row],[Play Booster Cost]]</f>
        <v/>
      </c>
      <c r="BI317" s="11">
        <f>tbl_MTG_Set[[#This Row],[Play Singles CardMarket Profit MTG Stocks]]&gt;0</f>
        <v/>
      </c>
      <c r="BM317" s="10">
        <f>tbl_MTG_Set[[#This Row],[Play Booster Sell Price CardMarket]]*tbl_MTG_Set[[#This Row],[Play Booster Expected Market Value BotBox]]/tbl_MTG_Set[[#This Row],[Play Booster Sealed Market Value BotBox]]</f>
        <v/>
      </c>
      <c r="BN3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7" s="10">
        <f>tbl_MTG_Set[[#This Row],[Play Singles CardMarket Profit BotBox]]/tbl_MTG_Set[[#This Row],[Play Booster Cost]]</f>
        <v/>
      </c>
      <c r="BP317" s="10">
        <f>tbl_MTG_Set[[#This Row],[Play Singles CardMarket Profit BotBox]]&gt;0</f>
        <v/>
      </c>
      <c r="BQ317" s="10" t="n"/>
      <c r="BR317" s="10" t="n"/>
      <c r="BS317" s="10" t="n"/>
      <c r="BT3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7" s="19">
        <f>tbl_MTG_Set[[#This Row],[Collector Singles CardMarket Profit MTG Stocks]]/tbl_MTG_Set[[#This Row],[Collector Booster Cost]]</f>
        <v/>
      </c>
      <c r="BW317" s="10">
        <f>tbl_MTG_Set[[#This Row],[Collector Singles CardMarket Profit MTG Stocks]]&gt;0</f>
        <v/>
      </c>
      <c r="BX317" s="10" t="n"/>
      <c r="BY317" s="10" t="n"/>
      <c r="BZ317" s="10">
        <f>tbl_MTG_Set[[#This Row],[Collector Booster Sell Price CardMarket]]*tbl_MTG_Set[[#This Row],[Collector Booster Expected Market Value BotBox]]/tbl_MTG_Set[[#This Row],[Collector Booster Sealed Market Value BotBox]]</f>
        <v/>
      </c>
      <c r="CA3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7" s="10">
        <f>tbl_MTG_Set[[#This Row],[Collector Singles CardMarket Profit BotBox]]/tbl_MTG_Set[[#This Row],[Collector Booster Cost]]</f>
        <v/>
      </c>
      <c r="CC317" s="10">
        <f>tbl_MTG_Set[[#This Row],[Collector Singles CardMarket Profit BotBox]]&gt;0</f>
        <v/>
      </c>
      <c r="CD3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8" hidden="1" s="6">
      <c r="A318" t="n">
        <v>345</v>
      </c>
      <c r="B318" t="inlineStr">
        <is>
          <t>Strixhaven: School of Mages Substitute Cards SSTX</t>
        </is>
      </c>
      <c r="C318" t="n">
        <v>9</v>
      </c>
      <c r="D318" s="3" t="n">
        <v>44309</v>
      </c>
      <c r="E318" t="inlineStr">
        <is>
          <t>Standard Expansion</t>
        </is>
      </c>
      <c r="F318" t="inlineStr">
        <is>
          <t>en es fr de it pt ja ko ru 汉语 漢語</t>
        </is>
      </c>
      <c r="G318" t="n">
        <v>636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1">
        <f>tbl_MTG_Set[[#This Row],[Play Booster Sell Price CardMarket]]*tbl_MTG_Set[[#This Row],[Play Booster Expected Market Value MTG Stocks]]/tbl_MTG_Set[[#This Row],[Play Booster Sealed Market Value MTG Stocks]]</f>
        <v/>
      </c>
      <c r="BG3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8" s="11">
        <f>tbl_MTG_Set[[#This Row],[Play Singles CardMarket Profit MTG Stocks]]/tbl_MTG_Set[[#This Row],[Play Booster Cost]]</f>
        <v/>
      </c>
      <c r="BI318" s="11">
        <f>tbl_MTG_Set[[#This Row],[Play Singles CardMarket Profit MTG Stocks]]&gt;0</f>
        <v/>
      </c>
      <c r="BM318" s="10">
        <f>tbl_MTG_Set[[#This Row],[Play Booster Sell Price CardMarket]]*tbl_MTG_Set[[#This Row],[Play Booster Expected Market Value BotBox]]/tbl_MTG_Set[[#This Row],[Play Booster Sealed Market Value BotBox]]</f>
        <v/>
      </c>
      <c r="BN3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8" s="10">
        <f>tbl_MTG_Set[[#This Row],[Play Singles CardMarket Profit BotBox]]/tbl_MTG_Set[[#This Row],[Play Booster Cost]]</f>
        <v/>
      </c>
      <c r="BP318" s="10">
        <f>tbl_MTG_Set[[#This Row],[Play Singles CardMarket Profit BotBox]]&gt;0</f>
        <v/>
      </c>
      <c r="BQ318" s="10" t="n"/>
      <c r="BR318" s="10" t="n"/>
      <c r="BS318" s="10" t="n"/>
      <c r="BT3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8" s="19">
        <f>tbl_MTG_Set[[#This Row],[Collector Singles CardMarket Profit MTG Stocks]]/tbl_MTG_Set[[#This Row],[Collector Booster Cost]]</f>
        <v/>
      </c>
      <c r="BW318" s="10">
        <f>tbl_MTG_Set[[#This Row],[Collector Singles CardMarket Profit MTG Stocks]]&gt;0</f>
        <v/>
      </c>
      <c r="BX318" s="10" t="n"/>
      <c r="BY318" s="10" t="n"/>
      <c r="BZ318" s="10">
        <f>tbl_MTG_Set[[#This Row],[Collector Booster Sell Price CardMarket]]*tbl_MTG_Set[[#This Row],[Collector Booster Expected Market Value BotBox]]/tbl_MTG_Set[[#This Row],[Collector Booster Sealed Market Value BotBox]]</f>
        <v/>
      </c>
      <c r="CA3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8" s="10">
        <f>tbl_MTG_Set[[#This Row],[Collector Singles CardMarket Profit BotBox]]/tbl_MTG_Set[[#This Row],[Collector Booster Cost]]</f>
        <v/>
      </c>
      <c r="CC318" s="10">
        <f>tbl_MTG_Set[[#This Row],[Collector Singles CardMarket Profit BotBox]]&gt;0</f>
        <v/>
      </c>
      <c r="CD3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9" hidden="1" s="6">
      <c r="A319" t="n">
        <v>346</v>
      </c>
      <c r="B319" t="inlineStr">
        <is>
          <t>Strixhaven: School of Mages Minigames MSTX</t>
        </is>
      </c>
      <c r="C319" t="n">
        <v>5</v>
      </c>
      <c r="D319" s="3" t="n">
        <v>44309</v>
      </c>
      <c r="E319" t="inlineStr">
        <is>
          <t>Standard Expansion</t>
        </is>
      </c>
      <c r="F319" t="inlineStr">
        <is>
          <t>en es fr de it pt ja ko ru 汉语 漢語</t>
        </is>
      </c>
      <c r="G319" t="n">
        <v>638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1">
        <f>tbl_MTG_Set[[#This Row],[Play Booster Sell Price CardMarket]]*tbl_MTG_Set[[#This Row],[Play Booster Expected Market Value MTG Stocks]]/tbl_MTG_Set[[#This Row],[Play Booster Sealed Market Value MTG Stocks]]</f>
        <v/>
      </c>
      <c r="BG3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9" s="11">
        <f>tbl_MTG_Set[[#This Row],[Play Singles CardMarket Profit MTG Stocks]]/tbl_MTG_Set[[#This Row],[Play Booster Cost]]</f>
        <v/>
      </c>
      <c r="BI319" s="11">
        <f>tbl_MTG_Set[[#This Row],[Play Singles CardMarket Profit MTG Stocks]]&gt;0</f>
        <v/>
      </c>
      <c r="BM319" s="10">
        <f>tbl_MTG_Set[[#This Row],[Play Booster Sell Price CardMarket]]*tbl_MTG_Set[[#This Row],[Play Booster Expected Market Value BotBox]]/tbl_MTG_Set[[#This Row],[Play Booster Sealed Market Value BotBox]]</f>
        <v/>
      </c>
      <c r="BN3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9" s="10">
        <f>tbl_MTG_Set[[#This Row],[Play Singles CardMarket Profit BotBox]]/tbl_MTG_Set[[#This Row],[Play Booster Cost]]</f>
        <v/>
      </c>
      <c r="BP319" s="10">
        <f>tbl_MTG_Set[[#This Row],[Play Singles CardMarket Profit BotBox]]&gt;0</f>
        <v/>
      </c>
      <c r="BQ319" s="10" t="n"/>
      <c r="BR319" s="10" t="n"/>
      <c r="BS319" s="10" t="n"/>
      <c r="BT3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9" s="19">
        <f>tbl_MTG_Set[[#This Row],[Collector Singles CardMarket Profit MTG Stocks]]/tbl_MTG_Set[[#This Row],[Collector Booster Cost]]</f>
        <v/>
      </c>
      <c r="BW319" s="10">
        <f>tbl_MTG_Set[[#This Row],[Collector Singles CardMarket Profit MTG Stocks]]&gt;0</f>
        <v/>
      </c>
      <c r="BX319" s="10" t="n"/>
      <c r="BY319" s="10" t="n"/>
      <c r="BZ319" s="10">
        <f>tbl_MTG_Set[[#This Row],[Collector Booster Sell Price CardMarket]]*tbl_MTG_Set[[#This Row],[Collector Booster Expected Market Value BotBox]]/tbl_MTG_Set[[#This Row],[Collector Booster Sealed Market Value BotBox]]</f>
        <v/>
      </c>
      <c r="CA3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9" s="10">
        <f>tbl_MTG_Set[[#This Row],[Collector Singles CardMarket Profit BotBox]]/tbl_MTG_Set[[#This Row],[Collector Booster Cost]]</f>
        <v/>
      </c>
      <c r="CC319" s="10">
        <f>tbl_MTG_Set[[#This Row],[Collector Singles CardMarket Profit BotBox]]&gt;0</f>
        <v/>
      </c>
      <c r="CD3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0" hidden="1" s="6">
      <c r="A320" t="n">
        <v>347</v>
      </c>
      <c r="B320" t="inlineStr">
        <is>
          <t>Strixhaven Art Series ASTX</t>
        </is>
      </c>
      <c r="C320" t="n">
        <v>162</v>
      </c>
      <c r="D320" s="3" t="n">
        <v>44309</v>
      </c>
      <c r="E320" t="inlineStr">
        <is>
          <t>Standard Expansion</t>
        </is>
      </c>
      <c r="F320" t="inlineStr">
        <is>
          <t>en es fr de it pt ja ko ru 汉语 漢語</t>
        </is>
      </c>
      <c r="G320" t="n">
        <v>640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1">
        <f>tbl_MTG_Set[[#This Row],[Play Booster Sell Price CardMarket]]*tbl_MTG_Set[[#This Row],[Play Booster Expected Market Value MTG Stocks]]/tbl_MTG_Set[[#This Row],[Play Booster Sealed Market Value MTG Stocks]]</f>
        <v/>
      </c>
      <c r="BG3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0" s="11">
        <f>tbl_MTG_Set[[#This Row],[Play Singles CardMarket Profit MTG Stocks]]/tbl_MTG_Set[[#This Row],[Play Booster Cost]]</f>
        <v/>
      </c>
      <c r="BI320" s="11">
        <f>tbl_MTG_Set[[#This Row],[Play Singles CardMarket Profit MTG Stocks]]&gt;0</f>
        <v/>
      </c>
      <c r="BM320" s="10">
        <f>tbl_MTG_Set[[#This Row],[Play Booster Sell Price CardMarket]]*tbl_MTG_Set[[#This Row],[Play Booster Expected Market Value BotBox]]/tbl_MTG_Set[[#This Row],[Play Booster Sealed Market Value BotBox]]</f>
        <v/>
      </c>
      <c r="BN3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0" s="10">
        <f>tbl_MTG_Set[[#This Row],[Play Singles CardMarket Profit BotBox]]/tbl_MTG_Set[[#This Row],[Play Booster Cost]]</f>
        <v/>
      </c>
      <c r="BP320" s="10">
        <f>tbl_MTG_Set[[#This Row],[Play Singles CardMarket Profit BotBox]]&gt;0</f>
        <v/>
      </c>
      <c r="BQ320" s="10" t="n"/>
      <c r="BR320" s="10" t="n"/>
      <c r="BS320" s="10" t="n"/>
      <c r="BT3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0" s="19">
        <f>tbl_MTG_Set[[#This Row],[Collector Singles CardMarket Profit MTG Stocks]]/tbl_MTG_Set[[#This Row],[Collector Booster Cost]]</f>
        <v/>
      </c>
      <c r="BW320" s="10">
        <f>tbl_MTG_Set[[#This Row],[Collector Singles CardMarket Profit MTG Stocks]]&gt;0</f>
        <v/>
      </c>
      <c r="BX320" s="10" t="n"/>
      <c r="BY320" s="10" t="n"/>
      <c r="BZ320" s="10">
        <f>tbl_MTG_Set[[#This Row],[Collector Booster Sell Price CardMarket]]*tbl_MTG_Set[[#This Row],[Collector Booster Expected Market Value BotBox]]/tbl_MTG_Set[[#This Row],[Collector Booster Sealed Market Value BotBox]]</f>
        <v/>
      </c>
      <c r="CA3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0" s="10">
        <f>tbl_MTG_Set[[#This Row],[Collector Singles CardMarket Profit BotBox]]/tbl_MTG_Set[[#This Row],[Collector Booster Cost]]</f>
        <v/>
      </c>
      <c r="CC320" s="10">
        <f>tbl_MTG_Set[[#This Row],[Collector Singles CardMarket Profit BotBox]]&gt;0</f>
        <v/>
      </c>
      <c r="CD3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1" hidden="1" s="6">
      <c r="A321" t="n">
        <v>348</v>
      </c>
      <c r="B321" t="inlineStr">
        <is>
          <t>Commander 2021 C21</t>
        </is>
      </c>
      <c r="C321" t="n">
        <v>409</v>
      </c>
      <c r="D321" s="3" t="n">
        <v>44309</v>
      </c>
      <c r="F321" t="inlineStr">
        <is>
          <t>en es fr de it pt ja ko ru 汉语 漢語</t>
        </is>
      </c>
      <c r="G321" t="n">
        <v>642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1">
        <f>tbl_MTG_Set[[#This Row],[Play Booster Sell Price CardMarket]]*tbl_MTG_Set[[#This Row],[Play Booster Expected Market Value MTG Stocks]]/tbl_MTG_Set[[#This Row],[Play Booster Sealed Market Value MTG Stocks]]</f>
        <v/>
      </c>
      <c r="BG3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1" s="11">
        <f>tbl_MTG_Set[[#This Row],[Play Singles CardMarket Profit MTG Stocks]]/tbl_MTG_Set[[#This Row],[Play Booster Cost]]</f>
        <v/>
      </c>
      <c r="BI321" s="11">
        <f>tbl_MTG_Set[[#This Row],[Play Singles CardMarket Profit MTG Stocks]]&gt;0</f>
        <v/>
      </c>
      <c r="BM321" s="10">
        <f>tbl_MTG_Set[[#This Row],[Play Booster Sell Price CardMarket]]*tbl_MTG_Set[[#This Row],[Play Booster Expected Market Value BotBox]]/tbl_MTG_Set[[#This Row],[Play Booster Sealed Market Value BotBox]]</f>
        <v/>
      </c>
      <c r="BN3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1" s="10">
        <f>tbl_MTG_Set[[#This Row],[Play Singles CardMarket Profit BotBox]]/tbl_MTG_Set[[#This Row],[Play Booster Cost]]</f>
        <v/>
      </c>
      <c r="BP321" s="10">
        <f>tbl_MTG_Set[[#This Row],[Play Singles CardMarket Profit BotBox]]&gt;0</f>
        <v/>
      </c>
      <c r="BQ321" s="10" t="n"/>
      <c r="BR321" s="10" t="n"/>
      <c r="BS321" s="10" t="n"/>
      <c r="BT3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1" s="19">
        <f>tbl_MTG_Set[[#This Row],[Collector Singles CardMarket Profit MTG Stocks]]/tbl_MTG_Set[[#This Row],[Collector Booster Cost]]</f>
        <v/>
      </c>
      <c r="BW321" s="10">
        <f>tbl_MTG_Set[[#This Row],[Collector Singles CardMarket Profit MTG Stocks]]&gt;0</f>
        <v/>
      </c>
      <c r="BX321" s="10" t="n"/>
      <c r="BY321" s="10" t="n"/>
      <c r="BZ321" s="10">
        <f>tbl_MTG_Set[[#This Row],[Collector Booster Sell Price CardMarket]]*tbl_MTG_Set[[#This Row],[Collector Booster Expected Market Value BotBox]]/tbl_MTG_Set[[#This Row],[Collector Booster Sealed Market Value BotBox]]</f>
        <v/>
      </c>
      <c r="CA3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1" s="10">
        <f>tbl_MTG_Set[[#This Row],[Collector Singles CardMarket Profit BotBox]]/tbl_MTG_Set[[#This Row],[Collector Booster Cost]]</f>
        <v/>
      </c>
      <c r="CC321" s="10">
        <f>tbl_MTG_Set[[#This Row],[Collector Singles CardMarket Profit BotBox]]&gt;0</f>
        <v/>
      </c>
      <c r="CD3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2" hidden="1" s="6">
      <c r="A322" t="n">
        <v>349</v>
      </c>
      <c r="B322" t="inlineStr">
        <is>
          <t>Commander 2021 Tokens TC21</t>
        </is>
      </c>
      <c r="C322" t="n">
        <v>30</v>
      </c>
      <c r="D322" s="3" t="n">
        <v>44309</v>
      </c>
      <c r="F322" t="inlineStr">
        <is>
          <t>en es fr de it pt ja ko ru 汉语 漢語</t>
        </is>
      </c>
      <c r="G322" t="n">
        <v>644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1">
        <f>tbl_MTG_Set[[#This Row],[Play Booster Sell Price CardMarket]]*tbl_MTG_Set[[#This Row],[Play Booster Expected Market Value MTG Stocks]]/tbl_MTG_Set[[#This Row],[Play Booster Sealed Market Value MTG Stocks]]</f>
        <v/>
      </c>
      <c r="BG3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2" s="11">
        <f>tbl_MTG_Set[[#This Row],[Play Singles CardMarket Profit MTG Stocks]]/tbl_MTG_Set[[#This Row],[Play Booster Cost]]</f>
        <v/>
      </c>
      <c r="BI322" s="11">
        <f>tbl_MTG_Set[[#This Row],[Play Singles CardMarket Profit MTG Stocks]]&gt;0</f>
        <v/>
      </c>
      <c r="BM322" s="10">
        <f>tbl_MTG_Set[[#This Row],[Play Booster Sell Price CardMarket]]*tbl_MTG_Set[[#This Row],[Play Booster Expected Market Value BotBox]]/tbl_MTG_Set[[#This Row],[Play Booster Sealed Market Value BotBox]]</f>
        <v/>
      </c>
      <c r="BN3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2" s="10">
        <f>tbl_MTG_Set[[#This Row],[Play Singles CardMarket Profit BotBox]]/tbl_MTG_Set[[#This Row],[Play Booster Cost]]</f>
        <v/>
      </c>
      <c r="BP322" s="10">
        <f>tbl_MTG_Set[[#This Row],[Play Singles CardMarket Profit BotBox]]&gt;0</f>
        <v/>
      </c>
      <c r="BQ322" s="10" t="n"/>
      <c r="BR322" s="10" t="n"/>
      <c r="BS322" s="10" t="n"/>
      <c r="BT3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2" s="19">
        <f>tbl_MTG_Set[[#This Row],[Collector Singles CardMarket Profit MTG Stocks]]/tbl_MTG_Set[[#This Row],[Collector Booster Cost]]</f>
        <v/>
      </c>
      <c r="BW322" s="10">
        <f>tbl_MTG_Set[[#This Row],[Collector Singles CardMarket Profit MTG Stocks]]&gt;0</f>
        <v/>
      </c>
      <c r="BX322" s="10" t="n"/>
      <c r="BY322" s="10" t="n"/>
      <c r="BZ322" s="10">
        <f>tbl_MTG_Set[[#This Row],[Collector Booster Sell Price CardMarket]]*tbl_MTG_Set[[#This Row],[Collector Booster Expected Market Value BotBox]]/tbl_MTG_Set[[#This Row],[Collector Booster Sealed Market Value BotBox]]</f>
        <v/>
      </c>
      <c r="CA3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2" s="10">
        <f>tbl_MTG_Set[[#This Row],[Collector Singles CardMarket Profit BotBox]]/tbl_MTG_Set[[#This Row],[Collector Booster Cost]]</f>
        <v/>
      </c>
      <c r="CC322" s="10">
        <f>tbl_MTG_Set[[#This Row],[Collector Singles CardMarket Profit BotBox]]&gt;0</f>
        <v/>
      </c>
      <c r="CD3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3" hidden="1" s="6">
      <c r="A323" t="n">
        <v>350</v>
      </c>
      <c r="B323" t="inlineStr">
        <is>
          <t>Commander 2021 Display Commanders OC21</t>
        </is>
      </c>
      <c r="C323" t="n">
        <v>5</v>
      </c>
      <c r="D323" s="3" t="n">
        <v>44309</v>
      </c>
      <c r="F323" t="inlineStr">
        <is>
          <t>en es fr de it pt ja ko ru 汉语 漢語</t>
        </is>
      </c>
      <c r="G323" t="n">
        <v>646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1">
        <f>tbl_MTG_Set[[#This Row],[Play Booster Sell Price CardMarket]]*tbl_MTG_Set[[#This Row],[Play Booster Expected Market Value MTG Stocks]]/tbl_MTG_Set[[#This Row],[Play Booster Sealed Market Value MTG Stocks]]</f>
        <v/>
      </c>
      <c r="BG3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3" s="11">
        <f>tbl_MTG_Set[[#This Row],[Play Singles CardMarket Profit MTG Stocks]]/tbl_MTG_Set[[#This Row],[Play Booster Cost]]</f>
        <v/>
      </c>
      <c r="BI323" s="11">
        <f>tbl_MTG_Set[[#This Row],[Play Singles CardMarket Profit MTG Stocks]]&gt;0</f>
        <v/>
      </c>
      <c r="BM323" s="10">
        <f>tbl_MTG_Set[[#This Row],[Play Booster Sell Price CardMarket]]*tbl_MTG_Set[[#This Row],[Play Booster Expected Market Value BotBox]]/tbl_MTG_Set[[#This Row],[Play Booster Sealed Market Value BotBox]]</f>
        <v/>
      </c>
      <c r="BN3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3" s="10">
        <f>tbl_MTG_Set[[#This Row],[Play Singles CardMarket Profit BotBox]]/tbl_MTG_Set[[#This Row],[Play Booster Cost]]</f>
        <v/>
      </c>
      <c r="BP323" s="10">
        <f>tbl_MTG_Set[[#This Row],[Play Singles CardMarket Profit BotBox]]&gt;0</f>
        <v/>
      </c>
      <c r="BQ323" s="10" t="n"/>
      <c r="BR323" s="10" t="n"/>
      <c r="BS323" s="10" t="n"/>
      <c r="BT3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3" s="19">
        <f>tbl_MTG_Set[[#This Row],[Collector Singles CardMarket Profit MTG Stocks]]/tbl_MTG_Set[[#This Row],[Collector Booster Cost]]</f>
        <v/>
      </c>
      <c r="BW323" s="10">
        <f>tbl_MTG_Set[[#This Row],[Collector Singles CardMarket Profit MTG Stocks]]&gt;0</f>
        <v/>
      </c>
      <c r="BX323" s="10" t="n"/>
      <c r="BY323" s="10" t="n"/>
      <c r="BZ323" s="10">
        <f>tbl_MTG_Set[[#This Row],[Collector Booster Sell Price CardMarket]]*tbl_MTG_Set[[#This Row],[Collector Booster Expected Market Value BotBox]]/tbl_MTG_Set[[#This Row],[Collector Booster Sealed Market Value BotBox]]</f>
        <v/>
      </c>
      <c r="CA3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3" s="10">
        <f>tbl_MTG_Set[[#This Row],[Collector Singles CardMarket Profit BotBox]]/tbl_MTG_Set[[#This Row],[Collector Booster Cost]]</f>
        <v/>
      </c>
      <c r="CC323" s="10">
        <f>tbl_MTG_Set[[#This Row],[Collector Singles CardMarket Profit BotBox]]&gt;0</f>
        <v/>
      </c>
      <c r="CD3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4" hidden="1" s="6">
      <c r="A324" t="n">
        <v>351</v>
      </c>
      <c r="B324" t="inlineStr">
        <is>
          <t>Time Spiral Remastered TSR</t>
        </is>
      </c>
      <c r="C324" t="n">
        <v>411</v>
      </c>
      <c r="D324" s="3" t="n">
        <v>44274</v>
      </c>
      <c r="E324" t="inlineStr">
        <is>
          <t>Remastered</t>
        </is>
      </c>
      <c r="F324" t="inlineStr">
        <is>
          <t>en es fr de it pt ja ko ru 汉语 漢語</t>
        </is>
      </c>
      <c r="G324" t="n">
        <v>648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1">
        <f>tbl_MTG_Set[[#This Row],[Play Booster Sell Price CardMarket]]*tbl_MTG_Set[[#This Row],[Play Booster Expected Market Value MTG Stocks]]/tbl_MTG_Set[[#This Row],[Play Booster Sealed Market Value MTG Stocks]]</f>
        <v/>
      </c>
      <c r="BG3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4" s="11">
        <f>tbl_MTG_Set[[#This Row],[Play Singles CardMarket Profit MTG Stocks]]/tbl_MTG_Set[[#This Row],[Play Booster Cost]]</f>
        <v/>
      </c>
      <c r="BI324" s="11">
        <f>tbl_MTG_Set[[#This Row],[Play Singles CardMarket Profit MTG Stocks]]&gt;0</f>
        <v/>
      </c>
      <c r="BM324" s="10">
        <f>tbl_MTG_Set[[#This Row],[Play Booster Sell Price CardMarket]]*tbl_MTG_Set[[#This Row],[Play Booster Expected Market Value BotBox]]/tbl_MTG_Set[[#This Row],[Play Booster Sealed Market Value BotBox]]</f>
        <v/>
      </c>
      <c r="BN3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4" s="10">
        <f>tbl_MTG_Set[[#This Row],[Play Singles CardMarket Profit BotBox]]/tbl_MTG_Set[[#This Row],[Play Booster Cost]]</f>
        <v/>
      </c>
      <c r="BP324" s="10">
        <f>tbl_MTG_Set[[#This Row],[Play Singles CardMarket Profit BotBox]]&gt;0</f>
        <v/>
      </c>
      <c r="BQ324" s="10" t="n"/>
      <c r="BR324" s="10" t="n"/>
      <c r="BS324" s="10" t="n"/>
      <c r="BT3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4" s="19">
        <f>tbl_MTG_Set[[#This Row],[Collector Singles CardMarket Profit MTG Stocks]]/tbl_MTG_Set[[#This Row],[Collector Booster Cost]]</f>
        <v/>
      </c>
      <c r="BW324" s="10">
        <f>tbl_MTG_Set[[#This Row],[Collector Singles CardMarket Profit MTG Stocks]]&gt;0</f>
        <v/>
      </c>
      <c r="BX324" s="10" t="n"/>
      <c r="BY324" s="10" t="n"/>
      <c r="BZ324" s="10">
        <f>tbl_MTG_Set[[#This Row],[Collector Booster Sell Price CardMarket]]*tbl_MTG_Set[[#This Row],[Collector Booster Expected Market Value BotBox]]/tbl_MTG_Set[[#This Row],[Collector Booster Sealed Market Value BotBox]]</f>
        <v/>
      </c>
      <c r="CA3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4" s="10">
        <f>tbl_MTG_Set[[#This Row],[Collector Singles CardMarket Profit BotBox]]/tbl_MTG_Set[[#This Row],[Collector Booster Cost]]</f>
        <v/>
      </c>
      <c r="CC324" s="10">
        <f>tbl_MTG_Set[[#This Row],[Collector Singles CardMarket Profit BotBox]]&gt;0</f>
        <v/>
      </c>
      <c r="CD3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5" hidden="1" s="6">
      <c r="A325" t="n">
        <v>352</v>
      </c>
      <c r="B325" t="inlineStr">
        <is>
          <t>Time Spiral Remastered Promos PTSR</t>
        </is>
      </c>
      <c r="C325" t="n">
        <v>3</v>
      </c>
      <c r="D325" s="3" t="n">
        <v>45177</v>
      </c>
      <c r="E325" t="inlineStr">
        <is>
          <t>Remastered</t>
        </is>
      </c>
      <c r="F325" t="inlineStr">
        <is>
          <t>en es fr de it pt ja ko ru 汉语 漢語</t>
        </is>
      </c>
      <c r="G325" t="n">
        <v>650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1">
        <f>tbl_MTG_Set[[#This Row],[Play Booster Sell Price CardMarket]]*tbl_MTG_Set[[#This Row],[Play Booster Expected Market Value MTG Stocks]]/tbl_MTG_Set[[#This Row],[Play Booster Sealed Market Value MTG Stocks]]</f>
        <v/>
      </c>
      <c r="BG3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5" s="11">
        <f>tbl_MTG_Set[[#This Row],[Play Singles CardMarket Profit MTG Stocks]]/tbl_MTG_Set[[#This Row],[Play Booster Cost]]</f>
        <v/>
      </c>
      <c r="BI325" s="11">
        <f>tbl_MTG_Set[[#This Row],[Play Singles CardMarket Profit MTG Stocks]]&gt;0</f>
        <v/>
      </c>
      <c r="BM325" s="10">
        <f>tbl_MTG_Set[[#This Row],[Play Booster Sell Price CardMarket]]*tbl_MTG_Set[[#This Row],[Play Booster Expected Market Value BotBox]]/tbl_MTG_Set[[#This Row],[Play Booster Sealed Market Value BotBox]]</f>
        <v/>
      </c>
      <c r="BN3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5" s="10">
        <f>tbl_MTG_Set[[#This Row],[Play Singles CardMarket Profit BotBox]]/tbl_MTG_Set[[#This Row],[Play Booster Cost]]</f>
        <v/>
      </c>
      <c r="BP325" s="10">
        <f>tbl_MTG_Set[[#This Row],[Play Singles CardMarket Profit BotBox]]&gt;0</f>
        <v/>
      </c>
      <c r="BQ325" s="10" t="n"/>
      <c r="BR325" s="10" t="n"/>
      <c r="BS325" s="10" t="n"/>
      <c r="BT3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5" s="19">
        <f>tbl_MTG_Set[[#This Row],[Collector Singles CardMarket Profit MTG Stocks]]/tbl_MTG_Set[[#This Row],[Collector Booster Cost]]</f>
        <v/>
      </c>
      <c r="BW325" s="10">
        <f>tbl_MTG_Set[[#This Row],[Collector Singles CardMarket Profit MTG Stocks]]&gt;0</f>
        <v/>
      </c>
      <c r="BX325" s="10" t="n"/>
      <c r="BY325" s="10" t="n"/>
      <c r="BZ325" s="10">
        <f>tbl_MTG_Set[[#This Row],[Collector Booster Sell Price CardMarket]]*tbl_MTG_Set[[#This Row],[Collector Booster Expected Market Value BotBox]]/tbl_MTG_Set[[#This Row],[Collector Booster Sealed Market Value BotBox]]</f>
        <v/>
      </c>
      <c r="CA3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5" s="10">
        <f>tbl_MTG_Set[[#This Row],[Collector Singles CardMarket Profit BotBox]]/tbl_MTG_Set[[#This Row],[Collector Booster Cost]]</f>
        <v/>
      </c>
      <c r="CC325" s="10">
        <f>tbl_MTG_Set[[#This Row],[Collector Singles CardMarket Profit BotBox]]&gt;0</f>
        <v/>
      </c>
      <c r="CD3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6" hidden="1" s="6">
      <c r="A326" t="n">
        <v>353</v>
      </c>
      <c r="B326" t="inlineStr">
        <is>
          <t>Time Spiral Remastered Tokens TTSR</t>
        </is>
      </c>
      <c r="C326" t="n">
        <v>15</v>
      </c>
      <c r="D326" s="3" t="n">
        <v>44274</v>
      </c>
      <c r="E326" t="inlineStr">
        <is>
          <t>Remastered</t>
        </is>
      </c>
      <c r="F326" t="inlineStr">
        <is>
          <t>en es fr de it pt ja ko ru 汉语 漢語</t>
        </is>
      </c>
      <c r="G326" t="n">
        <v>652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1">
        <f>tbl_MTG_Set[[#This Row],[Play Booster Sell Price CardMarket]]*tbl_MTG_Set[[#This Row],[Play Booster Expected Market Value MTG Stocks]]/tbl_MTG_Set[[#This Row],[Play Booster Sealed Market Value MTG Stocks]]</f>
        <v/>
      </c>
      <c r="BG3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6" s="11">
        <f>tbl_MTG_Set[[#This Row],[Play Singles CardMarket Profit MTG Stocks]]/tbl_MTG_Set[[#This Row],[Play Booster Cost]]</f>
        <v/>
      </c>
      <c r="BI326" s="11">
        <f>tbl_MTG_Set[[#This Row],[Play Singles CardMarket Profit MTG Stocks]]&gt;0</f>
        <v/>
      </c>
      <c r="BM326" s="10">
        <f>tbl_MTG_Set[[#This Row],[Play Booster Sell Price CardMarket]]*tbl_MTG_Set[[#This Row],[Play Booster Expected Market Value BotBox]]/tbl_MTG_Set[[#This Row],[Play Booster Sealed Market Value BotBox]]</f>
        <v/>
      </c>
      <c r="BN3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6" s="10">
        <f>tbl_MTG_Set[[#This Row],[Play Singles CardMarket Profit BotBox]]/tbl_MTG_Set[[#This Row],[Play Booster Cost]]</f>
        <v/>
      </c>
      <c r="BP326" s="10">
        <f>tbl_MTG_Set[[#This Row],[Play Singles CardMarket Profit BotBox]]&gt;0</f>
        <v/>
      </c>
      <c r="BQ326" s="10" t="n"/>
      <c r="BR326" s="10" t="n"/>
      <c r="BS326" s="10" t="n"/>
      <c r="BT3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6" s="19">
        <f>tbl_MTG_Set[[#This Row],[Collector Singles CardMarket Profit MTG Stocks]]/tbl_MTG_Set[[#This Row],[Collector Booster Cost]]</f>
        <v/>
      </c>
      <c r="BW326" s="10">
        <f>tbl_MTG_Set[[#This Row],[Collector Singles CardMarket Profit MTG Stocks]]&gt;0</f>
        <v/>
      </c>
      <c r="BX326" s="10" t="n"/>
      <c r="BY326" s="10" t="n"/>
      <c r="BZ326" s="10">
        <f>tbl_MTG_Set[[#This Row],[Collector Booster Sell Price CardMarket]]*tbl_MTG_Set[[#This Row],[Collector Booster Expected Market Value BotBox]]/tbl_MTG_Set[[#This Row],[Collector Booster Sealed Market Value BotBox]]</f>
        <v/>
      </c>
      <c r="CA3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6" s="10">
        <f>tbl_MTG_Set[[#This Row],[Collector Singles CardMarket Profit BotBox]]/tbl_MTG_Set[[#This Row],[Collector Booster Cost]]</f>
        <v/>
      </c>
      <c r="CC326" s="10">
        <f>tbl_MTG_Set[[#This Row],[Collector Singles CardMarket Profit BotBox]]&gt;0</f>
        <v/>
      </c>
      <c r="CD3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7" hidden="1" s="6">
      <c r="A327" t="n">
        <v>354</v>
      </c>
      <c r="B327" t="inlineStr">
        <is>
          <t>Historic Anthology 4 HA4</t>
        </is>
      </c>
      <c r="C327" t="n">
        <v>25</v>
      </c>
      <c r="D327" s="3" t="n">
        <v>44266</v>
      </c>
      <c r="F327" t="inlineStr">
        <is>
          <t>en es fr de it pt ja ko ru 汉语 漢語</t>
        </is>
      </c>
      <c r="G327" t="n">
        <v>654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1">
        <f>tbl_MTG_Set[[#This Row],[Play Booster Sell Price CardMarket]]*tbl_MTG_Set[[#This Row],[Play Booster Expected Market Value MTG Stocks]]/tbl_MTG_Set[[#This Row],[Play Booster Sealed Market Value MTG Stocks]]</f>
        <v/>
      </c>
      <c r="BG3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7" s="11">
        <f>tbl_MTG_Set[[#This Row],[Play Singles CardMarket Profit MTG Stocks]]/tbl_MTG_Set[[#This Row],[Play Booster Cost]]</f>
        <v/>
      </c>
      <c r="BI327" s="11">
        <f>tbl_MTG_Set[[#This Row],[Play Singles CardMarket Profit MTG Stocks]]&gt;0</f>
        <v/>
      </c>
      <c r="BM327" s="10">
        <f>tbl_MTG_Set[[#This Row],[Play Booster Sell Price CardMarket]]*tbl_MTG_Set[[#This Row],[Play Booster Expected Market Value BotBox]]/tbl_MTG_Set[[#This Row],[Play Booster Sealed Market Value BotBox]]</f>
        <v/>
      </c>
      <c r="BN3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7" s="10">
        <f>tbl_MTG_Set[[#This Row],[Play Singles CardMarket Profit BotBox]]/tbl_MTG_Set[[#This Row],[Play Booster Cost]]</f>
        <v/>
      </c>
      <c r="BP327" s="10">
        <f>tbl_MTG_Set[[#This Row],[Play Singles CardMarket Profit BotBox]]&gt;0</f>
        <v/>
      </c>
      <c r="BQ327" s="10" t="n"/>
      <c r="BR327" s="10" t="n"/>
      <c r="BS327" s="10" t="n"/>
      <c r="BT3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7" s="19">
        <f>tbl_MTG_Set[[#This Row],[Collector Singles CardMarket Profit MTG Stocks]]/tbl_MTG_Set[[#This Row],[Collector Booster Cost]]</f>
        <v/>
      </c>
      <c r="BW327" s="10">
        <f>tbl_MTG_Set[[#This Row],[Collector Singles CardMarket Profit MTG Stocks]]&gt;0</f>
        <v/>
      </c>
      <c r="BX327" s="10" t="n"/>
      <c r="BY327" s="10" t="n"/>
      <c r="BZ327" s="10">
        <f>tbl_MTG_Set[[#This Row],[Collector Booster Sell Price CardMarket]]*tbl_MTG_Set[[#This Row],[Collector Booster Expected Market Value BotBox]]/tbl_MTG_Set[[#This Row],[Collector Booster Sealed Market Value BotBox]]</f>
        <v/>
      </c>
      <c r="CA3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7" s="10">
        <f>tbl_MTG_Set[[#This Row],[Collector Singles CardMarket Profit BotBox]]/tbl_MTG_Set[[#This Row],[Collector Booster Cost]]</f>
        <v/>
      </c>
      <c r="CC327" s="10">
        <f>tbl_MTG_Set[[#This Row],[Collector Singles CardMarket Profit BotBox]]&gt;0</f>
        <v/>
      </c>
      <c r="CD3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8" hidden="1" s="6">
      <c r="A328" t="n">
        <v>356</v>
      </c>
      <c r="B328" t="inlineStr">
        <is>
          <t>Kaldheim Promos PKHM</t>
        </is>
      </c>
      <c r="C328" t="n">
        <v>158</v>
      </c>
      <c r="D328" s="3" t="n">
        <v>44232</v>
      </c>
      <c r="E328" t="inlineStr">
        <is>
          <t>Standard Expansion</t>
        </is>
      </c>
      <c r="F328" t="inlineStr">
        <is>
          <t>en es fr de it pt ja ko ru 汉语 漢語</t>
        </is>
      </c>
      <c r="G328" t="n">
        <v>658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1">
        <f>tbl_MTG_Set[[#This Row],[Play Booster Sell Price CardMarket]]*tbl_MTG_Set[[#This Row],[Play Booster Expected Market Value MTG Stocks]]/tbl_MTG_Set[[#This Row],[Play Booster Sealed Market Value MTG Stocks]]</f>
        <v/>
      </c>
      <c r="BG3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8" s="11">
        <f>tbl_MTG_Set[[#This Row],[Play Singles CardMarket Profit MTG Stocks]]/tbl_MTG_Set[[#This Row],[Play Booster Cost]]</f>
        <v/>
      </c>
      <c r="BI328" s="11">
        <f>tbl_MTG_Set[[#This Row],[Play Singles CardMarket Profit MTG Stocks]]&gt;0</f>
        <v/>
      </c>
      <c r="BM328" s="10">
        <f>tbl_MTG_Set[[#This Row],[Play Booster Sell Price CardMarket]]*tbl_MTG_Set[[#This Row],[Play Booster Expected Market Value BotBox]]/tbl_MTG_Set[[#This Row],[Play Booster Sealed Market Value BotBox]]</f>
        <v/>
      </c>
      <c r="BN3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8" s="10">
        <f>tbl_MTG_Set[[#This Row],[Play Singles CardMarket Profit BotBox]]/tbl_MTG_Set[[#This Row],[Play Booster Cost]]</f>
        <v/>
      </c>
      <c r="BP328" s="10">
        <f>tbl_MTG_Set[[#This Row],[Play Singles CardMarket Profit BotBox]]&gt;0</f>
        <v/>
      </c>
      <c r="BQ328" s="10" t="n"/>
      <c r="BR328" s="10" t="n"/>
      <c r="BS328" s="10" t="n"/>
      <c r="BT3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8" s="19">
        <f>tbl_MTG_Set[[#This Row],[Collector Singles CardMarket Profit MTG Stocks]]/tbl_MTG_Set[[#This Row],[Collector Booster Cost]]</f>
        <v/>
      </c>
      <c r="BW328" s="10">
        <f>tbl_MTG_Set[[#This Row],[Collector Singles CardMarket Profit MTG Stocks]]&gt;0</f>
        <v/>
      </c>
      <c r="BX328" s="10" t="n"/>
      <c r="BY328" s="10" t="n"/>
      <c r="BZ328" s="10">
        <f>tbl_MTG_Set[[#This Row],[Collector Booster Sell Price CardMarket]]*tbl_MTG_Set[[#This Row],[Collector Booster Expected Market Value BotBox]]/tbl_MTG_Set[[#This Row],[Collector Booster Sealed Market Value BotBox]]</f>
        <v/>
      </c>
      <c r="CA3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8" s="10">
        <f>tbl_MTG_Set[[#This Row],[Collector Singles CardMarket Profit BotBox]]/tbl_MTG_Set[[#This Row],[Collector Booster Cost]]</f>
        <v/>
      </c>
      <c r="CC328" s="10">
        <f>tbl_MTG_Set[[#This Row],[Collector Singles CardMarket Profit BotBox]]&gt;0</f>
        <v/>
      </c>
      <c r="CD3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9" hidden="1" s="6">
      <c r="A329" t="n">
        <v>357</v>
      </c>
      <c r="B329" t="inlineStr">
        <is>
          <t>Kaldheim Tokens TKHM</t>
        </is>
      </c>
      <c r="C329" t="n">
        <v>23</v>
      </c>
      <c r="D329" s="3" t="n">
        <v>44232</v>
      </c>
      <c r="E329" t="inlineStr">
        <is>
          <t>Standard Expansion</t>
        </is>
      </c>
      <c r="F329" t="inlineStr">
        <is>
          <t>en es fr de it pt ja ko ru 汉语 漢語</t>
        </is>
      </c>
      <c r="G329" t="n">
        <v>660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1">
        <f>tbl_MTG_Set[[#This Row],[Play Booster Sell Price CardMarket]]*tbl_MTG_Set[[#This Row],[Play Booster Expected Market Value MTG Stocks]]/tbl_MTG_Set[[#This Row],[Play Booster Sealed Market Value MTG Stocks]]</f>
        <v/>
      </c>
      <c r="BG3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9" s="11">
        <f>tbl_MTG_Set[[#This Row],[Play Singles CardMarket Profit MTG Stocks]]/tbl_MTG_Set[[#This Row],[Play Booster Cost]]</f>
        <v/>
      </c>
      <c r="BI329" s="11">
        <f>tbl_MTG_Set[[#This Row],[Play Singles CardMarket Profit MTG Stocks]]&gt;0</f>
        <v/>
      </c>
      <c r="BM329" s="10">
        <f>tbl_MTG_Set[[#This Row],[Play Booster Sell Price CardMarket]]*tbl_MTG_Set[[#This Row],[Play Booster Expected Market Value BotBox]]/tbl_MTG_Set[[#This Row],[Play Booster Sealed Market Value BotBox]]</f>
        <v/>
      </c>
      <c r="BN3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9" s="10">
        <f>tbl_MTG_Set[[#This Row],[Play Singles CardMarket Profit BotBox]]/tbl_MTG_Set[[#This Row],[Play Booster Cost]]</f>
        <v/>
      </c>
      <c r="BP329" s="10">
        <f>tbl_MTG_Set[[#This Row],[Play Singles CardMarket Profit BotBox]]&gt;0</f>
        <v/>
      </c>
      <c r="BQ329" s="10" t="n"/>
      <c r="BR329" s="10" t="n"/>
      <c r="BS329" s="10" t="n"/>
      <c r="BT3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9" s="19">
        <f>tbl_MTG_Set[[#This Row],[Collector Singles CardMarket Profit MTG Stocks]]/tbl_MTG_Set[[#This Row],[Collector Booster Cost]]</f>
        <v/>
      </c>
      <c r="BW329" s="10">
        <f>tbl_MTG_Set[[#This Row],[Collector Singles CardMarket Profit MTG Stocks]]&gt;0</f>
        <v/>
      </c>
      <c r="BX329" s="10" t="n"/>
      <c r="BY329" s="10" t="n"/>
      <c r="BZ329" s="10">
        <f>tbl_MTG_Set[[#This Row],[Collector Booster Sell Price CardMarket]]*tbl_MTG_Set[[#This Row],[Collector Booster Expected Market Value BotBox]]/tbl_MTG_Set[[#This Row],[Collector Booster Sealed Market Value BotBox]]</f>
        <v/>
      </c>
      <c r="CA3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9" s="10">
        <f>tbl_MTG_Set[[#This Row],[Collector Singles CardMarket Profit BotBox]]/tbl_MTG_Set[[#This Row],[Collector Booster Cost]]</f>
        <v/>
      </c>
      <c r="CC329" s="10">
        <f>tbl_MTG_Set[[#This Row],[Collector Singles CardMarket Profit BotBox]]&gt;0</f>
        <v/>
      </c>
      <c r="CD3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0" hidden="1" s="6">
      <c r="A330" t="n">
        <v>358</v>
      </c>
      <c r="B330" t="inlineStr">
        <is>
          <t>Kaldheim Minigames MKHM</t>
        </is>
      </c>
      <c r="C330" t="n">
        <v>5</v>
      </c>
      <c r="D330" s="3" t="n">
        <v>44232</v>
      </c>
      <c r="E330" t="inlineStr">
        <is>
          <t>Standard Expansion</t>
        </is>
      </c>
      <c r="F330" t="inlineStr">
        <is>
          <t>en es fr de it pt ja ko ru 汉语 漢語</t>
        </is>
      </c>
      <c r="G330" t="n">
        <v>662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1">
        <f>tbl_MTG_Set[[#This Row],[Play Booster Sell Price CardMarket]]*tbl_MTG_Set[[#This Row],[Play Booster Expected Market Value MTG Stocks]]/tbl_MTG_Set[[#This Row],[Play Booster Sealed Market Value MTG Stocks]]</f>
        <v/>
      </c>
      <c r="BG3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0" s="11">
        <f>tbl_MTG_Set[[#This Row],[Play Singles CardMarket Profit MTG Stocks]]/tbl_MTG_Set[[#This Row],[Play Booster Cost]]</f>
        <v/>
      </c>
      <c r="BI330" s="11">
        <f>tbl_MTG_Set[[#This Row],[Play Singles CardMarket Profit MTG Stocks]]&gt;0</f>
        <v/>
      </c>
      <c r="BM330" s="10">
        <f>tbl_MTG_Set[[#This Row],[Play Booster Sell Price CardMarket]]*tbl_MTG_Set[[#This Row],[Play Booster Expected Market Value BotBox]]/tbl_MTG_Set[[#This Row],[Play Booster Sealed Market Value BotBox]]</f>
        <v/>
      </c>
      <c r="BN3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0" s="10">
        <f>tbl_MTG_Set[[#This Row],[Play Singles CardMarket Profit BotBox]]/tbl_MTG_Set[[#This Row],[Play Booster Cost]]</f>
        <v/>
      </c>
      <c r="BP330" s="10">
        <f>tbl_MTG_Set[[#This Row],[Play Singles CardMarket Profit BotBox]]&gt;0</f>
        <v/>
      </c>
      <c r="BQ330" s="10" t="n"/>
      <c r="BR330" s="10" t="n"/>
      <c r="BS330" s="10" t="n"/>
      <c r="BT3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0" s="19">
        <f>tbl_MTG_Set[[#This Row],[Collector Singles CardMarket Profit MTG Stocks]]/tbl_MTG_Set[[#This Row],[Collector Booster Cost]]</f>
        <v/>
      </c>
      <c r="BW330" s="10">
        <f>tbl_MTG_Set[[#This Row],[Collector Singles CardMarket Profit MTG Stocks]]&gt;0</f>
        <v/>
      </c>
      <c r="BX330" s="10" t="n"/>
      <c r="BY330" s="10" t="n"/>
      <c r="BZ330" s="10">
        <f>tbl_MTG_Set[[#This Row],[Collector Booster Sell Price CardMarket]]*tbl_MTG_Set[[#This Row],[Collector Booster Expected Market Value BotBox]]/tbl_MTG_Set[[#This Row],[Collector Booster Sealed Market Value BotBox]]</f>
        <v/>
      </c>
      <c r="CA3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0" s="10">
        <f>tbl_MTG_Set[[#This Row],[Collector Singles CardMarket Profit BotBox]]/tbl_MTG_Set[[#This Row],[Collector Booster Cost]]</f>
        <v/>
      </c>
      <c r="CC330" s="10">
        <f>tbl_MTG_Set[[#This Row],[Collector Singles CardMarket Profit BotBox]]&gt;0</f>
        <v/>
      </c>
      <c r="CD3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1" hidden="1" s="6">
      <c r="A331" t="n">
        <v>359</v>
      </c>
      <c r="B331" t="inlineStr">
        <is>
          <t>Kaldheim Substitute Cards SKHM</t>
        </is>
      </c>
      <c r="C331" t="n">
        <v>9</v>
      </c>
      <c r="D331" s="3" t="n">
        <v>44232</v>
      </c>
      <c r="E331" t="inlineStr">
        <is>
          <t>Standard Expansion</t>
        </is>
      </c>
      <c r="F331" t="inlineStr">
        <is>
          <t>en es fr de it pt ja ko ru 汉语 漢語</t>
        </is>
      </c>
      <c r="G331" t="n">
        <v>664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1">
        <f>tbl_MTG_Set[[#This Row],[Play Booster Sell Price CardMarket]]*tbl_MTG_Set[[#This Row],[Play Booster Expected Market Value MTG Stocks]]/tbl_MTG_Set[[#This Row],[Play Booster Sealed Market Value MTG Stocks]]</f>
        <v/>
      </c>
      <c r="BG3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1" s="11">
        <f>tbl_MTG_Set[[#This Row],[Play Singles CardMarket Profit MTG Stocks]]/tbl_MTG_Set[[#This Row],[Play Booster Cost]]</f>
        <v/>
      </c>
      <c r="BI331" s="11">
        <f>tbl_MTG_Set[[#This Row],[Play Singles CardMarket Profit MTG Stocks]]&gt;0</f>
        <v/>
      </c>
      <c r="BM331" s="10">
        <f>tbl_MTG_Set[[#This Row],[Play Booster Sell Price CardMarket]]*tbl_MTG_Set[[#This Row],[Play Booster Expected Market Value BotBox]]/tbl_MTG_Set[[#This Row],[Play Booster Sealed Market Value BotBox]]</f>
        <v/>
      </c>
      <c r="BN3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1" s="10">
        <f>tbl_MTG_Set[[#This Row],[Play Singles CardMarket Profit BotBox]]/tbl_MTG_Set[[#This Row],[Play Booster Cost]]</f>
        <v/>
      </c>
      <c r="BP331" s="10">
        <f>tbl_MTG_Set[[#This Row],[Play Singles CardMarket Profit BotBox]]&gt;0</f>
        <v/>
      </c>
      <c r="BQ331" s="10" t="n"/>
      <c r="BR331" s="10" t="n"/>
      <c r="BS331" s="10" t="n"/>
      <c r="BT3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1" s="19">
        <f>tbl_MTG_Set[[#This Row],[Collector Singles CardMarket Profit MTG Stocks]]/tbl_MTG_Set[[#This Row],[Collector Booster Cost]]</f>
        <v/>
      </c>
      <c r="BW331" s="10">
        <f>tbl_MTG_Set[[#This Row],[Collector Singles CardMarket Profit MTG Stocks]]&gt;0</f>
        <v/>
      </c>
      <c r="BX331" s="10" t="n"/>
      <c r="BY331" s="10" t="n"/>
      <c r="BZ331" s="10">
        <f>tbl_MTG_Set[[#This Row],[Collector Booster Sell Price CardMarket]]*tbl_MTG_Set[[#This Row],[Collector Booster Expected Market Value BotBox]]/tbl_MTG_Set[[#This Row],[Collector Booster Sealed Market Value BotBox]]</f>
        <v/>
      </c>
      <c r="CA3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1" s="10">
        <f>tbl_MTG_Set[[#This Row],[Collector Singles CardMarket Profit BotBox]]/tbl_MTG_Set[[#This Row],[Collector Booster Cost]]</f>
        <v/>
      </c>
      <c r="CC331" s="10">
        <f>tbl_MTG_Set[[#This Row],[Collector Singles CardMarket Profit BotBox]]&gt;0</f>
        <v/>
      </c>
      <c r="CD3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2" hidden="1" s="6">
      <c r="A332" t="n">
        <v>360</v>
      </c>
      <c r="B332" t="inlineStr">
        <is>
          <t>Kaldheim Commander KHC</t>
        </is>
      </c>
      <c r="C332" t="n">
        <v>119</v>
      </c>
      <c r="D332" s="3" t="n">
        <v>44232</v>
      </c>
      <c r="E332" t="inlineStr">
        <is>
          <t>Standard Expansion</t>
        </is>
      </c>
      <c r="F332" t="inlineStr">
        <is>
          <t>en es fr de it pt ja ko ru 汉语 漢語</t>
        </is>
      </c>
      <c r="G332" t="n">
        <v>666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1">
        <f>tbl_MTG_Set[[#This Row],[Play Booster Sell Price CardMarket]]*tbl_MTG_Set[[#This Row],[Play Booster Expected Market Value MTG Stocks]]/tbl_MTG_Set[[#This Row],[Play Booster Sealed Market Value MTG Stocks]]</f>
        <v/>
      </c>
      <c r="BG3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2" s="11">
        <f>tbl_MTG_Set[[#This Row],[Play Singles CardMarket Profit MTG Stocks]]/tbl_MTG_Set[[#This Row],[Play Booster Cost]]</f>
        <v/>
      </c>
      <c r="BI332" s="11">
        <f>tbl_MTG_Set[[#This Row],[Play Singles CardMarket Profit MTG Stocks]]&gt;0</f>
        <v/>
      </c>
      <c r="BM332" s="10">
        <f>tbl_MTG_Set[[#This Row],[Play Booster Sell Price CardMarket]]*tbl_MTG_Set[[#This Row],[Play Booster Expected Market Value BotBox]]/tbl_MTG_Set[[#This Row],[Play Booster Sealed Market Value BotBox]]</f>
        <v/>
      </c>
      <c r="BN3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2" s="10">
        <f>tbl_MTG_Set[[#This Row],[Play Singles CardMarket Profit BotBox]]/tbl_MTG_Set[[#This Row],[Play Booster Cost]]</f>
        <v/>
      </c>
      <c r="BP332" s="10">
        <f>tbl_MTG_Set[[#This Row],[Play Singles CardMarket Profit BotBox]]&gt;0</f>
        <v/>
      </c>
      <c r="BQ332" s="10" t="n"/>
      <c r="BR332" s="10" t="n"/>
      <c r="BS332" s="10" t="n"/>
      <c r="BT3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2" s="19">
        <f>tbl_MTG_Set[[#This Row],[Collector Singles CardMarket Profit MTG Stocks]]/tbl_MTG_Set[[#This Row],[Collector Booster Cost]]</f>
        <v/>
      </c>
      <c r="BW332" s="10">
        <f>tbl_MTG_Set[[#This Row],[Collector Singles CardMarket Profit MTG Stocks]]&gt;0</f>
        <v/>
      </c>
      <c r="BX332" s="10" t="n"/>
      <c r="BY332" s="10" t="n"/>
      <c r="BZ332" s="10">
        <f>tbl_MTG_Set[[#This Row],[Collector Booster Sell Price CardMarket]]*tbl_MTG_Set[[#This Row],[Collector Booster Expected Market Value BotBox]]/tbl_MTG_Set[[#This Row],[Collector Booster Sealed Market Value BotBox]]</f>
        <v/>
      </c>
      <c r="CA3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2" s="10">
        <f>tbl_MTG_Set[[#This Row],[Collector Singles CardMarket Profit BotBox]]/tbl_MTG_Set[[#This Row],[Collector Booster Cost]]</f>
        <v/>
      </c>
      <c r="CC332" s="10">
        <f>tbl_MTG_Set[[#This Row],[Collector Singles CardMarket Profit BotBox]]&gt;0</f>
        <v/>
      </c>
      <c r="CD3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3" hidden="1" s="6">
      <c r="A333" t="n">
        <v>361</v>
      </c>
      <c r="B333" t="inlineStr">
        <is>
          <t>Kaldheim Commander Tokens TKHC</t>
        </is>
      </c>
      <c r="C333" t="n">
        <v>8</v>
      </c>
      <c r="D333" s="3" t="n">
        <v>44232</v>
      </c>
      <c r="E333" t="inlineStr">
        <is>
          <t>Standard Expansion</t>
        </is>
      </c>
      <c r="F333" t="inlineStr">
        <is>
          <t>en es fr de it pt ja ko ru 汉语 漢語</t>
        </is>
      </c>
      <c r="G333" t="n">
        <v>668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1">
        <f>tbl_MTG_Set[[#This Row],[Play Booster Sell Price CardMarket]]*tbl_MTG_Set[[#This Row],[Play Booster Expected Market Value MTG Stocks]]/tbl_MTG_Set[[#This Row],[Play Booster Sealed Market Value MTG Stocks]]</f>
        <v/>
      </c>
      <c r="BG3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3" s="11">
        <f>tbl_MTG_Set[[#This Row],[Play Singles CardMarket Profit MTG Stocks]]/tbl_MTG_Set[[#This Row],[Play Booster Cost]]</f>
        <v/>
      </c>
      <c r="BI333" s="11">
        <f>tbl_MTG_Set[[#This Row],[Play Singles CardMarket Profit MTG Stocks]]&gt;0</f>
        <v/>
      </c>
      <c r="BM333" s="10">
        <f>tbl_MTG_Set[[#This Row],[Play Booster Sell Price CardMarket]]*tbl_MTG_Set[[#This Row],[Play Booster Expected Market Value BotBox]]/tbl_MTG_Set[[#This Row],[Play Booster Sealed Market Value BotBox]]</f>
        <v/>
      </c>
      <c r="BN3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3" s="10">
        <f>tbl_MTG_Set[[#This Row],[Play Singles CardMarket Profit BotBox]]/tbl_MTG_Set[[#This Row],[Play Booster Cost]]</f>
        <v/>
      </c>
      <c r="BP333" s="10">
        <f>tbl_MTG_Set[[#This Row],[Play Singles CardMarket Profit BotBox]]&gt;0</f>
        <v/>
      </c>
      <c r="BQ333" s="10" t="n"/>
      <c r="BR333" s="10" t="n"/>
      <c r="BS333" s="10" t="n"/>
      <c r="BT3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3" s="19">
        <f>tbl_MTG_Set[[#This Row],[Collector Singles CardMarket Profit MTG Stocks]]/tbl_MTG_Set[[#This Row],[Collector Booster Cost]]</f>
        <v/>
      </c>
      <c r="BW333" s="10">
        <f>tbl_MTG_Set[[#This Row],[Collector Singles CardMarket Profit MTG Stocks]]&gt;0</f>
        <v/>
      </c>
      <c r="BX333" s="10" t="n"/>
      <c r="BY333" s="10" t="n"/>
      <c r="BZ3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3" s="10">
        <f>tbl_MTG_Set[[#This Row],[Collector Singles CardMarket Profit BotBox]]/tbl_MTG_Set[[#This Row],[Collector Booster Cost]]</f>
        <v/>
      </c>
      <c r="CC333" s="10">
        <f>tbl_MTG_Set[[#This Row],[Collector Singles CardMarket Profit BotBox]]&gt;0</f>
        <v/>
      </c>
      <c r="CD3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4" hidden="1" s="6">
      <c r="A334" t="n">
        <v>362</v>
      </c>
      <c r="B334" t="inlineStr">
        <is>
          <t>Kaldheim Art Series AKHM</t>
        </is>
      </c>
      <c r="C334" t="n">
        <v>81</v>
      </c>
      <c r="D334" s="3" t="n">
        <v>44232</v>
      </c>
      <c r="E334" t="inlineStr">
        <is>
          <t>Standard Expansion</t>
        </is>
      </c>
      <c r="F334" t="inlineStr">
        <is>
          <t>en es fr de it pt ja ko ru 汉语 漢語</t>
        </is>
      </c>
      <c r="G334" t="n">
        <v>670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1">
        <f>tbl_MTG_Set[[#This Row],[Play Booster Sell Price CardMarket]]*tbl_MTG_Set[[#This Row],[Play Booster Expected Market Value MTG Stocks]]/tbl_MTG_Set[[#This Row],[Play Booster Sealed Market Value MTG Stocks]]</f>
        <v/>
      </c>
      <c r="BG3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4" s="11">
        <f>tbl_MTG_Set[[#This Row],[Play Singles CardMarket Profit MTG Stocks]]/tbl_MTG_Set[[#This Row],[Play Booster Cost]]</f>
        <v/>
      </c>
      <c r="BI334" s="11">
        <f>tbl_MTG_Set[[#This Row],[Play Singles CardMarket Profit MTG Stocks]]&gt;0</f>
        <v/>
      </c>
      <c r="BM334" s="10">
        <f>tbl_MTG_Set[[#This Row],[Play Booster Sell Price CardMarket]]*tbl_MTG_Set[[#This Row],[Play Booster Expected Market Value BotBox]]/tbl_MTG_Set[[#This Row],[Play Booster Sealed Market Value BotBox]]</f>
        <v/>
      </c>
      <c r="BN3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4" s="10">
        <f>tbl_MTG_Set[[#This Row],[Play Singles CardMarket Profit BotBox]]/tbl_MTG_Set[[#This Row],[Play Booster Cost]]</f>
        <v/>
      </c>
      <c r="BP334" s="10">
        <f>tbl_MTG_Set[[#This Row],[Play Singles CardMarket Profit BotBox]]&gt;0</f>
        <v/>
      </c>
      <c r="BQ334" s="10" t="n"/>
      <c r="BR334" s="10" t="n"/>
      <c r="BS334" s="10" t="n"/>
      <c r="BT3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4" s="19">
        <f>tbl_MTG_Set[[#This Row],[Collector Singles CardMarket Profit MTG Stocks]]/tbl_MTG_Set[[#This Row],[Collector Booster Cost]]</f>
        <v/>
      </c>
      <c r="BW334" s="10">
        <f>tbl_MTG_Set[[#This Row],[Collector Singles CardMarket Profit MTG Stocks]]&gt;0</f>
        <v/>
      </c>
      <c r="BX334" s="10" t="n"/>
      <c r="BY334" s="10" t="n"/>
      <c r="BZ334" s="10">
        <f>tbl_MTG_Set[[#This Row],[Collector Booster Sell Price CardMarket]]*tbl_MTG_Set[[#This Row],[Collector Booster Expected Market Value BotBox]]/tbl_MTG_Set[[#This Row],[Collector Booster Sealed Market Value BotBox]]</f>
        <v/>
      </c>
      <c r="CA3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4" s="10">
        <f>tbl_MTG_Set[[#This Row],[Collector Singles CardMarket Profit BotBox]]/tbl_MTG_Set[[#This Row],[Collector Booster Cost]]</f>
        <v/>
      </c>
      <c r="CC334" s="10">
        <f>tbl_MTG_Set[[#This Row],[Collector Singles CardMarket Profit BotBox]]&gt;0</f>
        <v/>
      </c>
      <c r="CD3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5" hidden="1" s="6">
      <c r="A335" t="n">
        <v>363</v>
      </c>
      <c r="B335" t="inlineStr">
        <is>
          <t>Year of the Ox 2021 PL21</t>
        </is>
      </c>
      <c r="C335" t="n">
        <v>6</v>
      </c>
      <c r="D335" s="3" t="n">
        <v>44221</v>
      </c>
      <c r="F335" t="inlineStr">
        <is>
          <t>en es fr de it pt ja ko ru 汉语 漢語</t>
        </is>
      </c>
      <c r="G335" t="n">
        <v>672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1">
        <f>tbl_MTG_Set[[#This Row],[Play Booster Sell Price CardMarket]]*tbl_MTG_Set[[#This Row],[Play Booster Expected Market Value MTG Stocks]]/tbl_MTG_Set[[#This Row],[Play Booster Sealed Market Value MTG Stocks]]</f>
        <v/>
      </c>
      <c r="BG3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5" s="11">
        <f>tbl_MTG_Set[[#This Row],[Play Singles CardMarket Profit MTG Stocks]]/tbl_MTG_Set[[#This Row],[Play Booster Cost]]</f>
        <v/>
      </c>
      <c r="BI335" s="11">
        <f>tbl_MTG_Set[[#This Row],[Play Singles CardMarket Profit MTG Stocks]]&gt;0</f>
        <v/>
      </c>
      <c r="BM335" s="10">
        <f>tbl_MTG_Set[[#This Row],[Play Booster Sell Price CardMarket]]*tbl_MTG_Set[[#This Row],[Play Booster Expected Market Value BotBox]]/tbl_MTG_Set[[#This Row],[Play Booster Sealed Market Value BotBox]]</f>
        <v/>
      </c>
      <c r="BN3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5" s="10">
        <f>tbl_MTG_Set[[#This Row],[Play Singles CardMarket Profit BotBox]]/tbl_MTG_Set[[#This Row],[Play Booster Cost]]</f>
        <v/>
      </c>
      <c r="BP335" s="10">
        <f>tbl_MTG_Set[[#This Row],[Play Singles CardMarket Profit BotBox]]&gt;0</f>
        <v/>
      </c>
      <c r="BQ335" s="10" t="n"/>
      <c r="BR335" s="10" t="n"/>
      <c r="BS335" s="10" t="n"/>
      <c r="BT3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5" s="19">
        <f>tbl_MTG_Set[[#This Row],[Collector Singles CardMarket Profit MTG Stocks]]/tbl_MTG_Set[[#This Row],[Collector Booster Cost]]</f>
        <v/>
      </c>
      <c r="BW335" s="10">
        <f>tbl_MTG_Set[[#This Row],[Collector Singles CardMarket Profit MTG Stocks]]&gt;0</f>
        <v/>
      </c>
      <c r="BX335" s="10" t="n"/>
      <c r="BY335" s="10" t="n"/>
      <c r="BZ335" s="10">
        <f>tbl_MTG_Set[[#This Row],[Collector Booster Sell Price CardMarket]]*tbl_MTG_Set[[#This Row],[Collector Booster Expected Market Value BotBox]]/tbl_MTG_Set[[#This Row],[Collector Booster Sealed Market Value BotBox]]</f>
        <v/>
      </c>
      <c r="CA3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5" s="10">
        <f>tbl_MTG_Set[[#This Row],[Collector Singles CardMarket Profit BotBox]]/tbl_MTG_Set[[#This Row],[Collector Booster Cost]]</f>
        <v/>
      </c>
      <c r="CC335" s="10">
        <f>tbl_MTG_Set[[#This Row],[Collector Singles CardMarket Profit BotBox]]&gt;0</f>
        <v/>
      </c>
      <c r="CD3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6" hidden="1" s="6">
      <c r="A336" t="n">
        <v>364</v>
      </c>
      <c r="B336" t="inlineStr">
        <is>
          <t>Judge Gift Cards 2021 PJ21</t>
        </is>
      </c>
      <c r="C336" t="n">
        <v>10</v>
      </c>
      <c r="D336" s="3" t="n">
        <v>44197</v>
      </c>
      <c r="F336" t="inlineStr">
        <is>
          <t>en es fr de it pt ja ko ru 汉语 漢語</t>
        </is>
      </c>
      <c r="G336" t="n">
        <v>674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AG336" s="10" t="n"/>
      <c r="AH336" s="10" t="n"/>
      <c r="AM336" s="10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4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6" s="10" t="n"/>
      <c r="AS336" s="10" t="n"/>
      <c r="AT336" s="17">
        <f>tbl_MTG_Set[[#This Row],[Play Booster CardMarket Profit]]/tbl_MTG_Set[[#This Row],[Play Booster Cost]]</f>
        <v/>
      </c>
      <c r="AU336" s="10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4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7">
        <f>tbl_MTG_Set[[#This Row],[Collector Booster CardMarket Profit]]/tbl_MTG_Set[[#This Row],[Collector Booster Cost]]</f>
        <v/>
      </c>
      <c r="BC336" s="10" t="n"/>
      <c r="BF336" s="11">
        <f>tbl_MTG_Set[[#This Row],[Play Booster Sell Price CardMarket]]*tbl_MTG_Set[[#This Row],[Play Booster Expected Market Value MTG Stocks]]/tbl_MTG_Set[[#This Row],[Play Booster Sealed Market Value MTG Stocks]]</f>
        <v/>
      </c>
      <c r="BG3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6" s="11">
        <f>tbl_MTG_Set[[#This Row],[Play Singles CardMarket Profit MTG Stocks]]/tbl_MTG_Set[[#This Row],[Play Booster Cost]]</f>
        <v/>
      </c>
      <c r="BI336" s="11">
        <f>tbl_MTG_Set[[#This Row],[Play Singles CardMarket Profit MTG Stocks]]&gt;0</f>
        <v/>
      </c>
      <c r="BM336" s="10">
        <f>tbl_MTG_Set[[#This Row],[Play Booster Sell Price CardMarket]]*tbl_MTG_Set[[#This Row],[Play Booster Expected Market Value BotBox]]/tbl_MTG_Set[[#This Row],[Play Booster Sealed Market Value BotBox]]</f>
        <v/>
      </c>
      <c r="BN3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6" s="10">
        <f>tbl_MTG_Set[[#This Row],[Play Singles CardMarket Profit BotBox]]/tbl_MTG_Set[[#This Row],[Play Booster Cost]]</f>
        <v/>
      </c>
      <c r="BP336" s="10">
        <f>tbl_MTG_Set[[#This Row],[Play Singles CardMarket Profit BotBox]]&gt;0</f>
        <v/>
      </c>
      <c r="BQ336" s="10" t="n"/>
      <c r="BR336" s="10" t="n"/>
      <c r="BS336" s="10" t="n"/>
      <c r="BT3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6" s="19">
        <f>tbl_MTG_Set[[#This Row],[Collector Singles CardMarket Profit MTG Stocks]]/tbl_MTG_Set[[#This Row],[Collector Booster Cost]]</f>
        <v/>
      </c>
      <c r="BW336" s="10">
        <f>tbl_MTG_Set[[#This Row],[Collector Singles CardMarket Profit MTG Stocks]]&gt;0</f>
        <v/>
      </c>
      <c r="BX336" s="10" t="n"/>
      <c r="BY336" s="10" t="n"/>
      <c r="BZ336" s="10">
        <f>tbl_MTG_Set[[#This Row],[Collector Booster Sell Price CardMarket]]*tbl_MTG_Set[[#This Row],[Collector Booster Expected Market Value BotBox]]/tbl_MTG_Set[[#This Row],[Collector Booster Sealed Market Value BotBox]]</f>
        <v/>
      </c>
      <c r="CA3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6" s="10">
        <f>tbl_MTG_Set[[#This Row],[Collector Singles CardMarket Profit BotBox]]/tbl_MTG_Set[[#This Row],[Collector Booster Cost]]</f>
        <v/>
      </c>
      <c r="CC336" s="10">
        <f>tbl_MTG_Set[[#This Row],[Collector Singles CardMarket Profit BotBox]]&gt;0</f>
        <v/>
      </c>
      <c r="CD3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7" hidden="1" s="6">
      <c r="A337" t="n">
        <v>365</v>
      </c>
      <c r="B337" t="inlineStr">
        <is>
          <t>Commander Collection: Green CC1</t>
        </is>
      </c>
      <c r="C337" t="n">
        <v>8</v>
      </c>
      <c r="D337" s="3" t="n">
        <v>44169</v>
      </c>
      <c r="F337" t="inlineStr">
        <is>
          <t>en es fr de it pt ja ko ru 汉语 漢語</t>
        </is>
      </c>
      <c r="G337" t="n">
        <v>676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1">
        <f>tbl_MTG_Set[[#This Row],[Play Booster Sell Price CardMarket]]*tbl_MTG_Set[[#This Row],[Play Booster Expected Market Value MTG Stocks]]/tbl_MTG_Set[[#This Row],[Play Booster Sealed Market Value MTG Stocks]]</f>
        <v/>
      </c>
      <c r="BG3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7" s="11">
        <f>tbl_MTG_Set[[#This Row],[Play Singles CardMarket Profit MTG Stocks]]/tbl_MTG_Set[[#This Row],[Play Booster Cost]]</f>
        <v/>
      </c>
      <c r="BI337" s="11">
        <f>tbl_MTG_Set[[#This Row],[Play Singles CardMarket Profit MTG Stocks]]&gt;0</f>
        <v/>
      </c>
      <c r="BM337" s="10">
        <f>tbl_MTG_Set[[#This Row],[Play Booster Sell Price CardMarket]]*tbl_MTG_Set[[#This Row],[Play Booster Expected Market Value BotBox]]/tbl_MTG_Set[[#This Row],[Play Booster Sealed Market Value BotBox]]</f>
        <v/>
      </c>
      <c r="BN3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7" s="10">
        <f>tbl_MTG_Set[[#This Row],[Play Singles CardMarket Profit BotBox]]/tbl_MTG_Set[[#This Row],[Play Booster Cost]]</f>
        <v/>
      </c>
      <c r="BP337" s="10">
        <f>tbl_MTG_Set[[#This Row],[Play Singles CardMarket Profit BotBox]]&gt;0</f>
        <v/>
      </c>
      <c r="BQ337" s="10" t="n"/>
      <c r="BR337" s="10" t="n"/>
      <c r="BS337" s="10" t="n"/>
      <c r="BT3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7" s="19">
        <f>tbl_MTG_Set[[#This Row],[Collector Singles CardMarket Profit MTG Stocks]]/tbl_MTG_Set[[#This Row],[Collector Booster Cost]]</f>
        <v/>
      </c>
      <c r="BW337" s="10">
        <f>tbl_MTG_Set[[#This Row],[Collector Singles CardMarket Profit MTG Stocks]]&gt;0</f>
        <v/>
      </c>
      <c r="BX337" s="10" t="n"/>
      <c r="BY337" s="10" t="n"/>
      <c r="BZ337" s="10">
        <f>tbl_MTG_Set[[#This Row],[Collector Booster Sell Price CardMarket]]*tbl_MTG_Set[[#This Row],[Collector Booster Expected Market Value BotBox]]/tbl_MTG_Set[[#This Row],[Collector Booster Sealed Market Value BotBox]]</f>
        <v/>
      </c>
      <c r="CA3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7" s="10">
        <f>tbl_MTG_Set[[#This Row],[Collector Singles CardMarket Profit BotBox]]/tbl_MTG_Set[[#This Row],[Collector Booster Cost]]</f>
        <v/>
      </c>
      <c r="CC337" s="10">
        <f>tbl_MTG_Set[[#This Row],[Collector Singles CardMarket Profit BotBox]]&gt;0</f>
        <v/>
      </c>
      <c r="CD3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8" hidden="1" s="6">
      <c r="A338" t="n">
        <v>366</v>
      </c>
      <c r="B338" t="inlineStr">
        <is>
          <t>Commander Legends CMR</t>
        </is>
      </c>
      <c r="C338" t="n">
        <v>718</v>
      </c>
      <c r="D338" s="3" t="n">
        <v>44155</v>
      </c>
      <c r="F338" t="inlineStr">
        <is>
          <t>en es fr de it pt ja ko ru 汉语 漢語</t>
        </is>
      </c>
      <c r="G338" t="n">
        <v>678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1">
        <f>tbl_MTG_Set[[#This Row],[Play Booster Sell Price CardMarket]]*tbl_MTG_Set[[#This Row],[Play Booster Expected Market Value MTG Stocks]]/tbl_MTG_Set[[#This Row],[Play Booster Sealed Market Value MTG Stocks]]</f>
        <v/>
      </c>
      <c r="BG3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8" s="11">
        <f>tbl_MTG_Set[[#This Row],[Play Singles CardMarket Profit MTG Stocks]]/tbl_MTG_Set[[#This Row],[Play Booster Cost]]</f>
        <v/>
      </c>
      <c r="BI338" s="11">
        <f>tbl_MTG_Set[[#This Row],[Play Singles CardMarket Profit MTG Stocks]]&gt;0</f>
        <v/>
      </c>
      <c r="BM338" s="10">
        <f>tbl_MTG_Set[[#This Row],[Play Booster Sell Price CardMarket]]*tbl_MTG_Set[[#This Row],[Play Booster Expected Market Value BotBox]]/tbl_MTG_Set[[#This Row],[Play Booster Sealed Market Value BotBox]]</f>
        <v/>
      </c>
      <c r="BN3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8" s="10">
        <f>tbl_MTG_Set[[#This Row],[Play Singles CardMarket Profit BotBox]]/tbl_MTG_Set[[#This Row],[Play Booster Cost]]</f>
        <v/>
      </c>
      <c r="BP338" s="10">
        <f>tbl_MTG_Set[[#This Row],[Play Singles CardMarket Profit BotBox]]&gt;0</f>
        <v/>
      </c>
      <c r="BQ338" s="10" t="n"/>
      <c r="BR338" s="10" t="n"/>
      <c r="BS338" s="10" t="n"/>
      <c r="BT3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8" s="19">
        <f>tbl_MTG_Set[[#This Row],[Collector Singles CardMarket Profit MTG Stocks]]/tbl_MTG_Set[[#This Row],[Collector Booster Cost]]</f>
        <v/>
      </c>
      <c r="BW338" s="10">
        <f>tbl_MTG_Set[[#This Row],[Collector Singles CardMarket Profit MTG Stocks]]&gt;0</f>
        <v/>
      </c>
      <c r="BX338" s="10" t="n"/>
      <c r="BY338" s="10" t="n"/>
      <c r="BZ338" s="10">
        <f>tbl_MTG_Set[[#This Row],[Collector Booster Sell Price CardMarket]]*tbl_MTG_Set[[#This Row],[Collector Booster Expected Market Value BotBox]]/tbl_MTG_Set[[#This Row],[Collector Booster Sealed Market Value BotBox]]</f>
        <v/>
      </c>
      <c r="CA3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8" s="10">
        <f>tbl_MTG_Set[[#This Row],[Collector Singles CardMarket Profit BotBox]]/tbl_MTG_Set[[#This Row],[Collector Booster Cost]]</f>
        <v/>
      </c>
      <c r="CC338" s="10">
        <f>tbl_MTG_Set[[#This Row],[Collector Singles CardMarket Profit BotBox]]&gt;0</f>
        <v/>
      </c>
      <c r="CD3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9" hidden="1" s="6">
      <c r="A339" t="n">
        <v>367</v>
      </c>
      <c r="B339" t="inlineStr">
        <is>
          <t>Commander Legends Promos PCMR</t>
        </is>
      </c>
      <c r="C339" t="n">
        <v>6</v>
      </c>
      <c r="D339" s="3" t="n">
        <v>44155</v>
      </c>
      <c r="F339" t="inlineStr">
        <is>
          <t>en es fr de it pt ja ko ru 汉语 漢語</t>
        </is>
      </c>
      <c r="G339" t="n">
        <v>680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1">
        <f>tbl_MTG_Set[[#This Row],[Play Booster Sell Price CardMarket]]*tbl_MTG_Set[[#This Row],[Play Booster Expected Market Value MTG Stocks]]/tbl_MTG_Set[[#This Row],[Play Booster Sealed Market Value MTG Stocks]]</f>
        <v/>
      </c>
      <c r="BG3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9" s="11">
        <f>tbl_MTG_Set[[#This Row],[Play Singles CardMarket Profit MTG Stocks]]/tbl_MTG_Set[[#This Row],[Play Booster Cost]]</f>
        <v/>
      </c>
      <c r="BI339" s="11">
        <f>tbl_MTG_Set[[#This Row],[Play Singles CardMarket Profit MTG Stocks]]&gt;0</f>
        <v/>
      </c>
      <c r="BM339" s="10">
        <f>tbl_MTG_Set[[#This Row],[Play Booster Sell Price CardMarket]]*tbl_MTG_Set[[#This Row],[Play Booster Expected Market Value BotBox]]/tbl_MTG_Set[[#This Row],[Play Booster Sealed Market Value BotBox]]</f>
        <v/>
      </c>
      <c r="BN3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9" s="10">
        <f>tbl_MTG_Set[[#This Row],[Play Singles CardMarket Profit BotBox]]/tbl_MTG_Set[[#This Row],[Play Booster Cost]]</f>
        <v/>
      </c>
      <c r="BP339" s="10">
        <f>tbl_MTG_Set[[#This Row],[Play Singles CardMarket Profit BotBox]]&gt;0</f>
        <v/>
      </c>
      <c r="BQ339" s="10" t="n"/>
      <c r="BR339" s="10" t="n"/>
      <c r="BS339" s="10" t="n"/>
      <c r="BT3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9" s="19">
        <f>tbl_MTG_Set[[#This Row],[Collector Singles CardMarket Profit MTG Stocks]]/tbl_MTG_Set[[#This Row],[Collector Booster Cost]]</f>
        <v/>
      </c>
      <c r="BW339" s="10">
        <f>tbl_MTG_Set[[#This Row],[Collector Singles CardMarket Profit MTG Stocks]]&gt;0</f>
        <v/>
      </c>
      <c r="BX339" s="10" t="n"/>
      <c r="BY339" s="10" t="n"/>
      <c r="BZ339" s="10">
        <f>tbl_MTG_Set[[#This Row],[Collector Booster Sell Price CardMarket]]*tbl_MTG_Set[[#This Row],[Collector Booster Expected Market Value BotBox]]/tbl_MTG_Set[[#This Row],[Collector Booster Sealed Market Value BotBox]]</f>
        <v/>
      </c>
      <c r="CA3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9" s="10">
        <f>tbl_MTG_Set[[#This Row],[Collector Singles CardMarket Profit BotBox]]/tbl_MTG_Set[[#This Row],[Collector Booster Cost]]</f>
        <v/>
      </c>
      <c r="CC339" s="10">
        <f>tbl_MTG_Set[[#This Row],[Collector Singles CardMarket Profit BotBox]]&gt;0</f>
        <v/>
      </c>
      <c r="CD3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0" hidden="1" s="6">
      <c r="A340" t="n">
        <v>368</v>
      </c>
      <c r="B340" t="inlineStr">
        <is>
          <t>Commander Legends Tokens TCMR</t>
        </is>
      </c>
      <c r="C340" t="n">
        <v>23</v>
      </c>
      <c r="D340" s="3" t="n">
        <v>44155</v>
      </c>
      <c r="F340" t="inlineStr">
        <is>
          <t>en es fr de it pt ja ko ru 汉语 漢語</t>
        </is>
      </c>
      <c r="G340" t="n">
        <v>682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1">
        <f>tbl_MTG_Set[[#This Row],[Play Booster Sell Price CardMarket]]*tbl_MTG_Set[[#This Row],[Play Booster Expected Market Value MTG Stocks]]/tbl_MTG_Set[[#This Row],[Play Booster Sealed Market Value MTG Stocks]]</f>
        <v/>
      </c>
      <c r="BG3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0" s="11">
        <f>tbl_MTG_Set[[#This Row],[Play Singles CardMarket Profit MTG Stocks]]/tbl_MTG_Set[[#This Row],[Play Booster Cost]]</f>
        <v/>
      </c>
      <c r="BI340" s="11">
        <f>tbl_MTG_Set[[#This Row],[Play Singles CardMarket Profit MTG Stocks]]&gt;0</f>
        <v/>
      </c>
      <c r="BM340" s="10">
        <f>tbl_MTG_Set[[#This Row],[Play Booster Sell Price CardMarket]]*tbl_MTG_Set[[#This Row],[Play Booster Expected Market Value BotBox]]/tbl_MTG_Set[[#This Row],[Play Booster Sealed Market Value BotBox]]</f>
        <v/>
      </c>
      <c r="BN3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0" s="10">
        <f>tbl_MTG_Set[[#This Row],[Play Singles CardMarket Profit BotBox]]/tbl_MTG_Set[[#This Row],[Play Booster Cost]]</f>
        <v/>
      </c>
      <c r="BP340" s="10">
        <f>tbl_MTG_Set[[#This Row],[Play Singles CardMarket Profit BotBox]]&gt;0</f>
        <v/>
      </c>
      <c r="BQ340" s="10" t="n"/>
      <c r="BR340" s="10" t="n"/>
      <c r="BS340" s="10" t="n"/>
      <c r="BT3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0" s="19">
        <f>tbl_MTG_Set[[#This Row],[Collector Singles CardMarket Profit MTG Stocks]]/tbl_MTG_Set[[#This Row],[Collector Booster Cost]]</f>
        <v/>
      </c>
      <c r="BW340" s="10">
        <f>tbl_MTG_Set[[#This Row],[Collector Singles CardMarket Profit MTG Stocks]]&gt;0</f>
        <v/>
      </c>
      <c r="BX340" s="10" t="n"/>
      <c r="BY340" s="10" t="n"/>
      <c r="BZ340" s="10">
        <f>tbl_MTG_Set[[#This Row],[Collector Booster Sell Price CardMarket]]*tbl_MTG_Set[[#This Row],[Collector Booster Expected Market Value BotBox]]/tbl_MTG_Set[[#This Row],[Collector Booster Sealed Market Value BotBox]]</f>
        <v/>
      </c>
      <c r="CA3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0" s="10">
        <f>tbl_MTG_Set[[#This Row],[Collector Singles CardMarket Profit BotBox]]/tbl_MTG_Set[[#This Row],[Collector Booster Cost]]</f>
        <v/>
      </c>
      <c r="CC340" s="10">
        <f>tbl_MTG_Set[[#This Row],[Collector Singles CardMarket Profit BotBox]]&gt;0</f>
        <v/>
      </c>
      <c r="CD3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1" hidden="1" s="6">
      <c r="A341" t="n">
        <v>369</v>
      </c>
      <c r="B341" t="inlineStr">
        <is>
          <t>Kaladesh Remastered KLR</t>
        </is>
      </c>
      <c r="C341" t="n">
        <v>302</v>
      </c>
      <c r="D341" s="3" t="n">
        <v>44147</v>
      </c>
      <c r="F341" t="inlineStr">
        <is>
          <t>en es fr de it pt ja ko ru 汉语 漢語</t>
        </is>
      </c>
      <c r="G341" t="n">
        <v>684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1">
        <f>tbl_MTG_Set[[#This Row],[Play Booster Sell Price CardMarket]]*tbl_MTG_Set[[#This Row],[Play Booster Expected Market Value MTG Stocks]]/tbl_MTG_Set[[#This Row],[Play Booster Sealed Market Value MTG Stocks]]</f>
        <v/>
      </c>
      <c r="BG3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1" s="11">
        <f>tbl_MTG_Set[[#This Row],[Play Singles CardMarket Profit MTG Stocks]]/tbl_MTG_Set[[#This Row],[Play Booster Cost]]</f>
        <v/>
      </c>
      <c r="BI341" s="11">
        <f>tbl_MTG_Set[[#This Row],[Play Singles CardMarket Profit MTG Stocks]]&gt;0</f>
        <v/>
      </c>
      <c r="BM341" s="10">
        <f>tbl_MTG_Set[[#This Row],[Play Booster Sell Price CardMarket]]*tbl_MTG_Set[[#This Row],[Play Booster Expected Market Value BotBox]]/tbl_MTG_Set[[#This Row],[Play Booster Sealed Market Value BotBox]]</f>
        <v/>
      </c>
      <c r="BN3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1" s="10">
        <f>tbl_MTG_Set[[#This Row],[Play Singles CardMarket Profit BotBox]]/tbl_MTG_Set[[#This Row],[Play Booster Cost]]</f>
        <v/>
      </c>
      <c r="BP341" s="10">
        <f>tbl_MTG_Set[[#This Row],[Play Singles CardMarket Profit BotBox]]&gt;0</f>
        <v/>
      </c>
      <c r="BQ341" s="10" t="n"/>
      <c r="BR341" s="10" t="n"/>
      <c r="BS341" s="10" t="n"/>
      <c r="BT3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1" s="19">
        <f>tbl_MTG_Set[[#This Row],[Collector Singles CardMarket Profit MTG Stocks]]/tbl_MTG_Set[[#This Row],[Collector Booster Cost]]</f>
        <v/>
      </c>
      <c r="BW341" s="10">
        <f>tbl_MTG_Set[[#This Row],[Collector Singles CardMarket Profit MTG Stocks]]&gt;0</f>
        <v/>
      </c>
      <c r="BX341" s="10" t="n"/>
      <c r="BY341" s="10" t="n"/>
      <c r="BZ341" s="10">
        <f>tbl_MTG_Set[[#This Row],[Collector Booster Sell Price CardMarket]]*tbl_MTG_Set[[#This Row],[Collector Booster Expected Market Value BotBox]]/tbl_MTG_Set[[#This Row],[Collector Booster Sealed Market Value BotBox]]</f>
        <v/>
      </c>
      <c r="CA3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1" s="10">
        <f>tbl_MTG_Set[[#This Row],[Collector Singles CardMarket Profit BotBox]]/tbl_MTG_Set[[#This Row],[Collector Booster Cost]]</f>
        <v/>
      </c>
      <c r="CC341" s="10">
        <f>tbl_MTG_Set[[#This Row],[Collector Singles CardMarket Profit BotBox]]&gt;0</f>
        <v/>
      </c>
      <c r="CD3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2" hidden="1" s="6">
      <c r="A342" t="n">
        <v>370</v>
      </c>
      <c r="B342" t="inlineStr">
        <is>
          <t>The List PLST</t>
        </is>
      </c>
      <c r="C342" t="n">
        <v>5050</v>
      </c>
      <c r="D342" s="3" t="n">
        <v>44100</v>
      </c>
      <c r="F342" t="inlineStr">
        <is>
          <t>en es fr de it pt ja ko ru 汉语 漢語</t>
        </is>
      </c>
      <c r="G342" t="n">
        <v>686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1">
        <f>tbl_MTG_Set[[#This Row],[Play Booster Sell Price CardMarket]]*tbl_MTG_Set[[#This Row],[Play Booster Expected Market Value MTG Stocks]]/tbl_MTG_Set[[#This Row],[Play Booster Sealed Market Value MTG Stocks]]</f>
        <v/>
      </c>
      <c r="BG3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2" s="11">
        <f>tbl_MTG_Set[[#This Row],[Play Singles CardMarket Profit MTG Stocks]]/tbl_MTG_Set[[#This Row],[Play Booster Cost]]</f>
        <v/>
      </c>
      <c r="BI342" s="11">
        <f>tbl_MTG_Set[[#This Row],[Play Singles CardMarket Profit MTG Stocks]]&gt;0</f>
        <v/>
      </c>
      <c r="BM342" s="10">
        <f>tbl_MTG_Set[[#This Row],[Play Booster Sell Price CardMarket]]*tbl_MTG_Set[[#This Row],[Play Booster Expected Market Value BotBox]]/tbl_MTG_Set[[#This Row],[Play Booster Sealed Market Value BotBox]]</f>
        <v/>
      </c>
      <c r="BN3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2" s="10">
        <f>tbl_MTG_Set[[#This Row],[Play Singles CardMarket Profit BotBox]]/tbl_MTG_Set[[#This Row],[Play Booster Cost]]</f>
        <v/>
      </c>
      <c r="BP342" s="10">
        <f>tbl_MTG_Set[[#This Row],[Play Singles CardMarket Profit BotBox]]&gt;0</f>
        <v/>
      </c>
      <c r="BQ342" s="10" t="n"/>
      <c r="BR342" s="10" t="n"/>
      <c r="BS342" s="10" t="n"/>
      <c r="BT3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2" s="19">
        <f>tbl_MTG_Set[[#This Row],[Collector Singles CardMarket Profit MTG Stocks]]/tbl_MTG_Set[[#This Row],[Collector Booster Cost]]</f>
        <v/>
      </c>
      <c r="BW342" s="10">
        <f>tbl_MTG_Set[[#This Row],[Collector Singles CardMarket Profit MTG Stocks]]&gt;0</f>
        <v/>
      </c>
      <c r="BX342" s="10" t="n"/>
      <c r="BY342" s="10" t="n"/>
      <c r="BZ342" s="10">
        <f>tbl_MTG_Set[[#This Row],[Collector Booster Sell Price CardMarket]]*tbl_MTG_Set[[#This Row],[Collector Booster Expected Market Value BotBox]]/tbl_MTG_Set[[#This Row],[Collector Booster Sealed Market Value BotBox]]</f>
        <v/>
      </c>
      <c r="CA3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2" s="10">
        <f>tbl_MTG_Set[[#This Row],[Collector Singles CardMarket Profit BotBox]]/tbl_MTG_Set[[#This Row],[Collector Booster Cost]]</f>
        <v/>
      </c>
      <c r="CC342" s="10">
        <f>tbl_MTG_Set[[#This Row],[Collector Singles CardMarket Profit BotBox]]&gt;0</f>
        <v/>
      </c>
      <c r="CD3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3" hidden="1" s="6">
      <c r="A343" t="n">
        <v>371</v>
      </c>
      <c r="B343" t="inlineStr">
        <is>
          <t>The List (Unfinity Foil Edition) ULST</t>
        </is>
      </c>
      <c r="C343" t="n">
        <v>62</v>
      </c>
      <c r="D343" s="3" t="n">
        <v>44841</v>
      </c>
      <c r="F343" t="inlineStr">
        <is>
          <t>en es fr de it pt ja ko ru 汉语 漢語</t>
        </is>
      </c>
      <c r="G343" t="n">
        <v>688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AG343" s="10" t="n"/>
      <c r="AH343" s="10" t="n"/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3" s="10" t="n"/>
      <c r="AS343" s="10" t="n"/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1">
        <f>tbl_MTG_Set[[#This Row],[Play Booster Sell Price CardMarket]]*tbl_MTG_Set[[#This Row],[Play Booster Expected Market Value MTG Stocks]]/tbl_MTG_Set[[#This Row],[Play Booster Sealed Market Value MTG Stocks]]</f>
        <v/>
      </c>
      <c r="BG3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3" s="11">
        <f>tbl_MTG_Set[[#This Row],[Play Singles CardMarket Profit MTG Stocks]]/tbl_MTG_Set[[#This Row],[Play Booster Cost]]</f>
        <v/>
      </c>
      <c r="BI343" s="11">
        <f>tbl_MTG_Set[[#This Row],[Play Singles CardMarket Profit MTG Stocks]]&gt;0</f>
        <v/>
      </c>
      <c r="BM343" s="10">
        <f>tbl_MTG_Set[[#This Row],[Play Booster Sell Price CardMarket]]*tbl_MTG_Set[[#This Row],[Play Booster Expected Market Value BotBox]]/tbl_MTG_Set[[#This Row],[Play Booster Sealed Market Value BotBox]]</f>
        <v/>
      </c>
      <c r="BN3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3" s="10">
        <f>tbl_MTG_Set[[#This Row],[Play Singles CardMarket Profit BotBox]]/tbl_MTG_Set[[#This Row],[Play Booster Cost]]</f>
        <v/>
      </c>
      <c r="BP343" s="10">
        <f>tbl_MTG_Set[[#This Row],[Play Singles CardMarket Profit BotBox]]&gt;0</f>
        <v/>
      </c>
      <c r="BQ343" s="10" t="n"/>
      <c r="BR343" s="10" t="n"/>
      <c r="BS343" s="10" t="n"/>
      <c r="BT3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3" s="19">
        <f>tbl_MTG_Set[[#This Row],[Collector Singles CardMarket Profit MTG Stocks]]/tbl_MTG_Set[[#This Row],[Collector Booster Cost]]</f>
        <v/>
      </c>
      <c r="BW343" s="10">
        <f>tbl_MTG_Set[[#This Row],[Collector Singles CardMarket Profit MTG Stocks]]&gt;0</f>
        <v/>
      </c>
      <c r="BX343" s="10" t="n"/>
      <c r="BY343" s="10" t="n"/>
      <c r="BZ343" s="10">
        <f>tbl_MTG_Set[[#This Row],[Collector Booster Sell Price CardMarket]]*tbl_MTG_Set[[#This Row],[Collector Booster Expected Market Value BotBox]]/tbl_MTG_Set[[#This Row],[Collector Booster Sealed Market Value BotBox]]</f>
        <v/>
      </c>
      <c r="CA3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3" s="10">
        <f>tbl_MTG_Set[[#This Row],[Collector Singles CardMarket Profit BotBox]]/tbl_MTG_Set[[#This Row],[Collector Booster Cost]]</f>
        <v/>
      </c>
      <c r="CC343" s="10">
        <f>tbl_MTG_Set[[#This Row],[Collector Singles CardMarket Profit BotBox]]&gt;0</f>
        <v/>
      </c>
      <c r="CD3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4" hidden="1" s="6">
      <c r="A344" t="n">
        <v>372</v>
      </c>
      <c r="B344" t="inlineStr">
        <is>
          <t>Zendikar Rising ZNR</t>
        </is>
      </c>
      <c r="C344" t="n">
        <v>408</v>
      </c>
      <c r="D344" s="3" t="n">
        <v>44099</v>
      </c>
      <c r="E344" t="inlineStr">
        <is>
          <t>Standard Expansion</t>
        </is>
      </c>
      <c r="F344" t="inlineStr">
        <is>
          <t>en es fr de it pt ja ko ru 汉语 漢語</t>
        </is>
      </c>
      <c r="G344" t="n">
        <v>690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1">
        <f>tbl_MTG_Set[[#This Row],[Play Booster Sell Price CardMarket]]*tbl_MTG_Set[[#This Row],[Play Booster Expected Market Value MTG Stocks]]/tbl_MTG_Set[[#This Row],[Play Booster Sealed Market Value MTG Stocks]]</f>
        <v/>
      </c>
      <c r="BG3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4" s="11">
        <f>tbl_MTG_Set[[#This Row],[Play Singles CardMarket Profit MTG Stocks]]/tbl_MTG_Set[[#This Row],[Play Booster Cost]]</f>
        <v/>
      </c>
      <c r="BI344" s="11">
        <f>tbl_MTG_Set[[#This Row],[Play Singles CardMarket Profit MTG Stocks]]&gt;0</f>
        <v/>
      </c>
      <c r="BM344" s="10">
        <f>tbl_MTG_Set[[#This Row],[Play Booster Sell Price CardMarket]]*tbl_MTG_Set[[#This Row],[Play Booster Expected Market Value BotBox]]/tbl_MTG_Set[[#This Row],[Play Booster Sealed Market Value BotBox]]</f>
        <v/>
      </c>
      <c r="BN3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4" s="10">
        <f>tbl_MTG_Set[[#This Row],[Play Singles CardMarket Profit BotBox]]/tbl_MTG_Set[[#This Row],[Play Booster Cost]]</f>
        <v/>
      </c>
      <c r="BP344" s="10">
        <f>tbl_MTG_Set[[#This Row],[Play Singles CardMarket Profit BotBox]]&gt;0</f>
        <v/>
      </c>
      <c r="BQ344" s="10" t="n"/>
      <c r="BR344" s="10" t="n"/>
      <c r="BS344" s="10" t="n"/>
      <c r="BT3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4" s="19">
        <f>tbl_MTG_Set[[#This Row],[Collector Singles CardMarket Profit MTG Stocks]]/tbl_MTG_Set[[#This Row],[Collector Booster Cost]]</f>
        <v/>
      </c>
      <c r="BW344" s="10">
        <f>tbl_MTG_Set[[#This Row],[Collector Singles CardMarket Profit MTG Stocks]]&gt;0</f>
        <v/>
      </c>
      <c r="BX344" s="10" t="n"/>
      <c r="BY344" s="10" t="n"/>
      <c r="BZ344" s="10">
        <f>tbl_MTG_Set[[#This Row],[Collector Booster Sell Price CardMarket]]*tbl_MTG_Set[[#This Row],[Collector Booster Expected Market Value BotBox]]/tbl_MTG_Set[[#This Row],[Collector Booster Sealed Market Value BotBox]]</f>
        <v/>
      </c>
      <c r="CA3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4" s="10">
        <f>tbl_MTG_Set[[#This Row],[Collector Singles CardMarket Profit BotBox]]/tbl_MTG_Set[[#This Row],[Collector Booster Cost]]</f>
        <v/>
      </c>
      <c r="CC344" s="10">
        <f>tbl_MTG_Set[[#This Row],[Collector Singles CardMarket Profit BotBox]]&gt;0</f>
        <v/>
      </c>
      <c r="CD3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5" hidden="1" s="6">
      <c r="A345" t="n">
        <v>373</v>
      </c>
      <c r="B345" t="inlineStr">
        <is>
          <t>Zendikar Rising Expeditions ZNE</t>
        </is>
      </c>
      <c r="C345" t="n">
        <v>30</v>
      </c>
      <c r="D345" s="3" t="n">
        <v>44099</v>
      </c>
      <c r="E345" t="inlineStr">
        <is>
          <t>Standard Expansion</t>
        </is>
      </c>
      <c r="F345" t="inlineStr">
        <is>
          <t>en es fr de it pt ja ko ru 汉语 漢語</t>
        </is>
      </c>
      <c r="G345" t="n">
        <v>692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1">
        <f>tbl_MTG_Set[[#This Row],[Play Booster Sell Price CardMarket]]*tbl_MTG_Set[[#This Row],[Play Booster Expected Market Value MTG Stocks]]/tbl_MTG_Set[[#This Row],[Play Booster Sealed Market Value MTG Stocks]]</f>
        <v/>
      </c>
      <c r="BG3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5" s="11">
        <f>tbl_MTG_Set[[#This Row],[Play Singles CardMarket Profit MTG Stocks]]/tbl_MTG_Set[[#This Row],[Play Booster Cost]]</f>
        <v/>
      </c>
      <c r="BI345" s="11">
        <f>tbl_MTG_Set[[#This Row],[Play Singles CardMarket Profit MTG Stocks]]&gt;0</f>
        <v/>
      </c>
      <c r="BM345" s="10">
        <f>tbl_MTG_Set[[#This Row],[Play Booster Sell Price CardMarket]]*tbl_MTG_Set[[#This Row],[Play Booster Expected Market Value BotBox]]/tbl_MTG_Set[[#This Row],[Play Booster Sealed Market Value BotBox]]</f>
        <v/>
      </c>
      <c r="BN3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5" s="10">
        <f>tbl_MTG_Set[[#This Row],[Play Singles CardMarket Profit BotBox]]/tbl_MTG_Set[[#This Row],[Play Booster Cost]]</f>
        <v/>
      </c>
      <c r="BP345" s="10">
        <f>tbl_MTG_Set[[#This Row],[Play Singles CardMarket Profit BotBox]]&gt;0</f>
        <v/>
      </c>
      <c r="BQ345" s="10" t="n"/>
      <c r="BR345" s="10" t="n"/>
      <c r="BS345" s="10" t="n"/>
      <c r="BT3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5" s="19">
        <f>tbl_MTG_Set[[#This Row],[Collector Singles CardMarket Profit MTG Stocks]]/tbl_MTG_Set[[#This Row],[Collector Booster Cost]]</f>
        <v/>
      </c>
      <c r="BW345" s="10">
        <f>tbl_MTG_Set[[#This Row],[Collector Singles CardMarket Profit MTG Stocks]]&gt;0</f>
        <v/>
      </c>
      <c r="BX345" s="10" t="n"/>
      <c r="BY345" s="10" t="n"/>
      <c r="BZ345" s="10">
        <f>tbl_MTG_Set[[#This Row],[Collector Booster Sell Price CardMarket]]*tbl_MTG_Set[[#This Row],[Collector Booster Expected Market Value BotBox]]/tbl_MTG_Set[[#This Row],[Collector Booster Sealed Market Value BotBox]]</f>
        <v/>
      </c>
      <c r="CA3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5" s="10">
        <f>tbl_MTG_Set[[#This Row],[Collector Singles CardMarket Profit BotBox]]/tbl_MTG_Set[[#This Row],[Collector Booster Cost]]</f>
        <v/>
      </c>
      <c r="CC345" s="10">
        <f>tbl_MTG_Set[[#This Row],[Collector Singles CardMarket Profit BotBox]]&gt;0</f>
        <v/>
      </c>
      <c r="CD3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6" hidden="1" s="6">
      <c r="A346" t="n">
        <v>374</v>
      </c>
      <c r="B346" t="inlineStr">
        <is>
          <t>Zendikar Rising Promos PZNR</t>
        </is>
      </c>
      <c r="C346" t="n">
        <v>153</v>
      </c>
      <c r="D346" s="3" t="n">
        <v>44099</v>
      </c>
      <c r="E346" t="inlineStr">
        <is>
          <t>Standard Expansion</t>
        </is>
      </c>
      <c r="F346" t="inlineStr">
        <is>
          <t>en es fr de it pt ja ko ru 汉语 漢語</t>
        </is>
      </c>
      <c r="G346" t="n">
        <v>694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1">
        <f>tbl_MTG_Set[[#This Row],[Play Booster Sell Price CardMarket]]*tbl_MTG_Set[[#This Row],[Play Booster Expected Market Value MTG Stocks]]/tbl_MTG_Set[[#This Row],[Play Booster Sealed Market Value MTG Stocks]]</f>
        <v/>
      </c>
      <c r="BG3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6" s="11">
        <f>tbl_MTG_Set[[#This Row],[Play Singles CardMarket Profit MTG Stocks]]/tbl_MTG_Set[[#This Row],[Play Booster Cost]]</f>
        <v/>
      </c>
      <c r="BI346" s="11">
        <f>tbl_MTG_Set[[#This Row],[Play Singles CardMarket Profit MTG Stocks]]&gt;0</f>
        <v/>
      </c>
      <c r="BM346" s="10">
        <f>tbl_MTG_Set[[#This Row],[Play Booster Sell Price CardMarket]]*tbl_MTG_Set[[#This Row],[Play Booster Expected Market Value BotBox]]/tbl_MTG_Set[[#This Row],[Play Booster Sealed Market Value BotBox]]</f>
        <v/>
      </c>
      <c r="BN3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6" s="10">
        <f>tbl_MTG_Set[[#This Row],[Play Singles CardMarket Profit BotBox]]/tbl_MTG_Set[[#This Row],[Play Booster Cost]]</f>
        <v/>
      </c>
      <c r="BP346" s="10">
        <f>tbl_MTG_Set[[#This Row],[Play Singles CardMarket Profit BotBox]]&gt;0</f>
        <v/>
      </c>
      <c r="BQ346" s="10" t="n"/>
      <c r="BR346" s="10" t="n"/>
      <c r="BS346" s="10" t="n"/>
      <c r="BT3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6" s="19">
        <f>tbl_MTG_Set[[#This Row],[Collector Singles CardMarket Profit MTG Stocks]]/tbl_MTG_Set[[#This Row],[Collector Booster Cost]]</f>
        <v/>
      </c>
      <c r="BW346" s="10">
        <f>tbl_MTG_Set[[#This Row],[Collector Singles CardMarket Profit MTG Stocks]]&gt;0</f>
        <v/>
      </c>
      <c r="BX346" s="10" t="n"/>
      <c r="BY346" s="10" t="n"/>
      <c r="BZ346" s="10">
        <f>tbl_MTG_Set[[#This Row],[Collector Booster Sell Price CardMarket]]*tbl_MTG_Set[[#This Row],[Collector Booster Expected Market Value BotBox]]/tbl_MTG_Set[[#This Row],[Collector Booster Sealed Market Value BotBox]]</f>
        <v/>
      </c>
      <c r="CA3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6" s="10">
        <f>tbl_MTG_Set[[#This Row],[Collector Singles CardMarket Profit BotBox]]/tbl_MTG_Set[[#This Row],[Collector Booster Cost]]</f>
        <v/>
      </c>
      <c r="CC346" s="10">
        <f>tbl_MTG_Set[[#This Row],[Collector Singles CardMarket Profit BotBox]]&gt;0</f>
        <v/>
      </c>
      <c r="CD3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7" hidden="1" s="6">
      <c r="A347" t="n">
        <v>375</v>
      </c>
      <c r="B347" t="inlineStr">
        <is>
          <t>Zendikar Rising Tokens TZNR</t>
        </is>
      </c>
      <c r="C347" t="n">
        <v>12</v>
      </c>
      <c r="D347" s="3" t="n">
        <v>44099</v>
      </c>
      <c r="E347" t="inlineStr">
        <is>
          <t>Standard Expansion</t>
        </is>
      </c>
      <c r="F347" t="inlineStr">
        <is>
          <t>en es fr de it pt ja ko ru 汉语 漢語</t>
        </is>
      </c>
      <c r="G347" t="n">
        <v>696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1">
        <f>tbl_MTG_Set[[#This Row],[Play Booster Sell Price CardMarket]]*tbl_MTG_Set[[#This Row],[Play Booster Expected Market Value MTG Stocks]]/tbl_MTG_Set[[#This Row],[Play Booster Sealed Market Value MTG Stocks]]</f>
        <v/>
      </c>
      <c r="BG3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7" s="11">
        <f>tbl_MTG_Set[[#This Row],[Play Singles CardMarket Profit MTG Stocks]]/tbl_MTG_Set[[#This Row],[Play Booster Cost]]</f>
        <v/>
      </c>
      <c r="BI347" s="11">
        <f>tbl_MTG_Set[[#This Row],[Play Singles CardMarket Profit MTG Stocks]]&gt;0</f>
        <v/>
      </c>
      <c r="BM347" s="10">
        <f>tbl_MTG_Set[[#This Row],[Play Booster Sell Price CardMarket]]*tbl_MTG_Set[[#This Row],[Play Booster Expected Market Value BotBox]]/tbl_MTG_Set[[#This Row],[Play Booster Sealed Market Value BotBox]]</f>
        <v/>
      </c>
      <c r="BN3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7" s="10">
        <f>tbl_MTG_Set[[#This Row],[Play Singles CardMarket Profit BotBox]]/tbl_MTG_Set[[#This Row],[Play Booster Cost]]</f>
        <v/>
      </c>
      <c r="BP347" s="10">
        <f>tbl_MTG_Set[[#This Row],[Play Singles CardMarket Profit BotBox]]&gt;0</f>
        <v/>
      </c>
      <c r="BQ347" s="10" t="n"/>
      <c r="BR347" s="10" t="n"/>
      <c r="BS347" s="10" t="n"/>
      <c r="BT3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7" s="19">
        <f>tbl_MTG_Set[[#This Row],[Collector Singles CardMarket Profit MTG Stocks]]/tbl_MTG_Set[[#This Row],[Collector Booster Cost]]</f>
        <v/>
      </c>
      <c r="BW347" s="10">
        <f>tbl_MTG_Set[[#This Row],[Collector Singles CardMarket Profit MTG Stocks]]&gt;0</f>
        <v/>
      </c>
      <c r="BX347" s="10" t="n"/>
      <c r="BY347" s="10" t="n"/>
      <c r="BZ347" s="10">
        <f>tbl_MTG_Set[[#This Row],[Collector Booster Sell Price CardMarket]]*tbl_MTG_Set[[#This Row],[Collector Booster Expected Market Value BotBox]]/tbl_MTG_Set[[#This Row],[Collector Booster Sealed Market Value BotBox]]</f>
        <v/>
      </c>
      <c r="CA3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7" s="10">
        <f>tbl_MTG_Set[[#This Row],[Collector Singles CardMarket Profit BotBox]]/tbl_MTG_Set[[#This Row],[Collector Booster Cost]]</f>
        <v/>
      </c>
      <c r="CC347" s="10">
        <f>tbl_MTG_Set[[#This Row],[Collector Singles CardMarket Profit BotBox]]&gt;0</f>
        <v/>
      </c>
      <c r="CD3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8" hidden="1" s="6">
      <c r="A348" t="n">
        <v>376</v>
      </c>
      <c r="B348" t="inlineStr">
        <is>
          <t>Zendikar Rising Art Series AZNR</t>
        </is>
      </c>
      <c r="C348" t="n">
        <v>81</v>
      </c>
      <c r="D348" s="3" t="n">
        <v>44099</v>
      </c>
      <c r="E348" t="inlineStr">
        <is>
          <t>Standard Expansion</t>
        </is>
      </c>
      <c r="F348" t="inlineStr">
        <is>
          <t>en es fr de it pt ja ko ru 汉语 漢語</t>
        </is>
      </c>
      <c r="G348" t="n">
        <v>698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1">
        <f>tbl_MTG_Set[[#This Row],[Play Booster Sell Price CardMarket]]*tbl_MTG_Set[[#This Row],[Play Booster Expected Market Value MTG Stocks]]/tbl_MTG_Set[[#This Row],[Play Booster Sealed Market Value MTG Stocks]]</f>
        <v/>
      </c>
      <c r="BG3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8" s="11">
        <f>tbl_MTG_Set[[#This Row],[Play Singles CardMarket Profit MTG Stocks]]/tbl_MTG_Set[[#This Row],[Play Booster Cost]]</f>
        <v/>
      </c>
      <c r="BI348" s="11">
        <f>tbl_MTG_Set[[#This Row],[Play Singles CardMarket Profit MTG Stocks]]&gt;0</f>
        <v/>
      </c>
      <c r="BM348" s="10">
        <f>tbl_MTG_Set[[#This Row],[Play Booster Sell Price CardMarket]]*tbl_MTG_Set[[#This Row],[Play Booster Expected Market Value BotBox]]/tbl_MTG_Set[[#This Row],[Play Booster Sealed Market Value BotBox]]</f>
        <v/>
      </c>
      <c r="BN3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8" s="10">
        <f>tbl_MTG_Set[[#This Row],[Play Singles CardMarket Profit BotBox]]/tbl_MTG_Set[[#This Row],[Play Booster Cost]]</f>
        <v/>
      </c>
      <c r="BP348" s="10">
        <f>tbl_MTG_Set[[#This Row],[Play Singles CardMarket Profit BotBox]]&gt;0</f>
        <v/>
      </c>
      <c r="BQ348" s="10" t="n"/>
      <c r="BR348" s="10" t="n"/>
      <c r="BS348" s="10" t="n"/>
      <c r="BT3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8" s="19">
        <f>tbl_MTG_Set[[#This Row],[Collector Singles CardMarket Profit MTG Stocks]]/tbl_MTG_Set[[#This Row],[Collector Booster Cost]]</f>
        <v/>
      </c>
      <c r="BW348" s="10">
        <f>tbl_MTG_Set[[#This Row],[Collector Singles CardMarket Profit MTG Stocks]]&gt;0</f>
        <v/>
      </c>
      <c r="BX348" s="10" t="n"/>
      <c r="BY348" s="10" t="n"/>
      <c r="BZ348" s="10">
        <f>tbl_MTG_Set[[#This Row],[Collector Booster Sell Price CardMarket]]*tbl_MTG_Set[[#This Row],[Collector Booster Expected Market Value BotBox]]/tbl_MTG_Set[[#This Row],[Collector Booster Sealed Market Value BotBox]]</f>
        <v/>
      </c>
      <c r="CA3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8" s="10">
        <f>tbl_MTG_Set[[#This Row],[Collector Singles CardMarket Profit BotBox]]/tbl_MTG_Set[[#This Row],[Collector Booster Cost]]</f>
        <v/>
      </c>
      <c r="CC348" s="10">
        <f>tbl_MTG_Set[[#This Row],[Collector Singles CardMarket Profit BotBox]]&gt;0</f>
        <v/>
      </c>
      <c r="CD3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9" hidden="1" s="6">
      <c r="A349" t="n">
        <v>377</v>
      </c>
      <c r="B349" t="inlineStr">
        <is>
          <t>Zendikar Rising Minigames MZNR</t>
        </is>
      </c>
      <c r="C349" t="n">
        <v>5</v>
      </c>
      <c r="D349" s="3" t="n">
        <v>44099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700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1">
        <f>tbl_MTG_Set[[#This Row],[Play Booster Sell Price CardMarket]]*tbl_MTG_Set[[#This Row],[Play Booster Expected Market Value MTG Stocks]]/tbl_MTG_Set[[#This Row],[Play Booster Sealed Market Value MTG Stocks]]</f>
        <v/>
      </c>
      <c r="BG3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9" s="11">
        <f>tbl_MTG_Set[[#This Row],[Play Singles CardMarket Profit MTG Stocks]]/tbl_MTG_Set[[#This Row],[Play Booster Cost]]</f>
        <v/>
      </c>
      <c r="BI349" s="11">
        <f>tbl_MTG_Set[[#This Row],[Play Singles CardMarket Profit MTG Stocks]]&gt;0</f>
        <v/>
      </c>
      <c r="BM349" s="10">
        <f>tbl_MTG_Set[[#This Row],[Play Booster Sell Price CardMarket]]*tbl_MTG_Set[[#This Row],[Play Booster Expected Market Value BotBox]]/tbl_MTG_Set[[#This Row],[Play Booster Sealed Market Value BotBox]]</f>
        <v/>
      </c>
      <c r="BN3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9" s="10">
        <f>tbl_MTG_Set[[#This Row],[Play Singles CardMarket Profit BotBox]]/tbl_MTG_Set[[#This Row],[Play Booster Cost]]</f>
        <v/>
      </c>
      <c r="BP349" s="10">
        <f>tbl_MTG_Set[[#This Row],[Play Singles CardMarket Profit BotBox]]&gt;0</f>
        <v/>
      </c>
      <c r="BQ349" s="10" t="n"/>
      <c r="BR349" s="10" t="n"/>
      <c r="BS349" s="10" t="n"/>
      <c r="BT3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9" s="19">
        <f>tbl_MTG_Set[[#This Row],[Collector Singles CardMarket Profit MTG Stocks]]/tbl_MTG_Set[[#This Row],[Collector Booster Cost]]</f>
        <v/>
      </c>
      <c r="BW349" s="10">
        <f>tbl_MTG_Set[[#This Row],[Collector Singles CardMarket Profit MTG Stocks]]&gt;0</f>
        <v/>
      </c>
      <c r="BX349" s="10" t="n"/>
      <c r="BY349" s="10" t="n"/>
      <c r="BZ349" s="10">
        <f>tbl_MTG_Set[[#This Row],[Collector Booster Sell Price CardMarket]]*tbl_MTG_Set[[#This Row],[Collector Booster Expected Market Value BotBox]]/tbl_MTG_Set[[#This Row],[Collector Booster Sealed Market Value BotBox]]</f>
        <v/>
      </c>
      <c r="CA3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9" s="10">
        <f>tbl_MTG_Set[[#This Row],[Collector Singles CardMarket Profit BotBox]]/tbl_MTG_Set[[#This Row],[Collector Booster Cost]]</f>
        <v/>
      </c>
      <c r="CC349" s="10">
        <f>tbl_MTG_Set[[#This Row],[Collector Singles CardMarket Profit BotBox]]&gt;0</f>
        <v/>
      </c>
      <c r="CD3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0" hidden="1" s="6">
      <c r="A350" t="n">
        <v>378</v>
      </c>
      <c r="B350" t="inlineStr">
        <is>
          <t>Zendikar Rising Commander ZNC</t>
        </is>
      </c>
      <c r="C350" t="n">
        <v>142</v>
      </c>
      <c r="D350" s="3" t="n">
        <v>44099</v>
      </c>
      <c r="E350" t="inlineStr">
        <is>
          <t>Commander</t>
        </is>
      </c>
      <c r="F350" t="inlineStr">
        <is>
          <t>en es fr de it pt ja ko ru 汉语 漢語</t>
        </is>
      </c>
      <c r="G350" t="n">
        <v>702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1">
        <f>tbl_MTG_Set[[#This Row],[Play Booster Sell Price CardMarket]]*tbl_MTG_Set[[#This Row],[Play Booster Expected Market Value MTG Stocks]]/tbl_MTG_Set[[#This Row],[Play Booster Sealed Market Value MTG Stocks]]</f>
        <v/>
      </c>
      <c r="BG3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0" s="11">
        <f>tbl_MTG_Set[[#This Row],[Play Singles CardMarket Profit MTG Stocks]]/tbl_MTG_Set[[#This Row],[Play Booster Cost]]</f>
        <v/>
      </c>
      <c r="BI350" s="11">
        <f>tbl_MTG_Set[[#This Row],[Play Singles CardMarket Profit MTG Stocks]]&gt;0</f>
        <v/>
      </c>
      <c r="BM350" s="10">
        <f>tbl_MTG_Set[[#This Row],[Play Booster Sell Price CardMarket]]*tbl_MTG_Set[[#This Row],[Play Booster Expected Market Value BotBox]]/tbl_MTG_Set[[#This Row],[Play Booster Sealed Market Value BotBox]]</f>
        <v/>
      </c>
      <c r="BN3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0" s="10">
        <f>tbl_MTG_Set[[#This Row],[Play Singles CardMarket Profit BotBox]]/tbl_MTG_Set[[#This Row],[Play Booster Cost]]</f>
        <v/>
      </c>
      <c r="BP350" s="10">
        <f>tbl_MTG_Set[[#This Row],[Play Singles CardMarket Profit BotBox]]&gt;0</f>
        <v/>
      </c>
      <c r="BQ350" s="10" t="n"/>
      <c r="BR350" s="10" t="n"/>
      <c r="BS350" s="10" t="n"/>
      <c r="BT3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0" s="19">
        <f>tbl_MTG_Set[[#This Row],[Collector Singles CardMarket Profit MTG Stocks]]/tbl_MTG_Set[[#This Row],[Collector Booster Cost]]</f>
        <v/>
      </c>
      <c r="BW350" s="10">
        <f>tbl_MTG_Set[[#This Row],[Collector Singles CardMarket Profit MTG Stocks]]&gt;0</f>
        <v/>
      </c>
      <c r="BX350" s="10" t="n"/>
      <c r="BY350" s="10" t="n"/>
      <c r="BZ350" s="10">
        <f>tbl_MTG_Set[[#This Row],[Collector Booster Sell Price CardMarket]]*tbl_MTG_Set[[#This Row],[Collector Booster Expected Market Value BotBox]]/tbl_MTG_Set[[#This Row],[Collector Booster Sealed Market Value BotBox]]</f>
        <v/>
      </c>
      <c r="CA3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0" s="10">
        <f>tbl_MTG_Set[[#This Row],[Collector Singles CardMarket Profit BotBox]]/tbl_MTG_Set[[#This Row],[Collector Booster Cost]]</f>
        <v/>
      </c>
      <c r="CC350" s="10">
        <f>tbl_MTG_Set[[#This Row],[Collector Singles CardMarket Profit BotBox]]&gt;0</f>
        <v/>
      </c>
      <c r="CD3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1" hidden="1" s="6">
      <c r="A351" t="n">
        <v>379</v>
      </c>
      <c r="B351" t="inlineStr">
        <is>
          <t>Zendikar Rising Commander Tokens TZNC</t>
        </is>
      </c>
      <c r="C351" t="n">
        <v>11</v>
      </c>
      <c r="D351" s="3" t="n">
        <v>44099</v>
      </c>
      <c r="E351" t="inlineStr">
        <is>
          <t>Commander</t>
        </is>
      </c>
      <c r="F351" t="inlineStr">
        <is>
          <t>en es fr de it pt ja ko ru 汉语 漢語</t>
        </is>
      </c>
      <c r="G351" t="n">
        <v>704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1">
        <f>tbl_MTG_Set[[#This Row],[Play Booster Sell Price CardMarket]]*tbl_MTG_Set[[#This Row],[Play Booster Expected Market Value MTG Stocks]]/tbl_MTG_Set[[#This Row],[Play Booster Sealed Market Value MTG Stocks]]</f>
        <v/>
      </c>
      <c r="BG3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1" s="11">
        <f>tbl_MTG_Set[[#This Row],[Play Singles CardMarket Profit MTG Stocks]]/tbl_MTG_Set[[#This Row],[Play Booster Cost]]</f>
        <v/>
      </c>
      <c r="BI351" s="11">
        <f>tbl_MTG_Set[[#This Row],[Play Singles CardMarket Profit MTG Stocks]]&gt;0</f>
        <v/>
      </c>
      <c r="BM351" s="10">
        <f>tbl_MTG_Set[[#This Row],[Play Booster Sell Price CardMarket]]*tbl_MTG_Set[[#This Row],[Play Booster Expected Market Value BotBox]]/tbl_MTG_Set[[#This Row],[Play Booster Sealed Market Value BotBox]]</f>
        <v/>
      </c>
      <c r="BN3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1" s="10">
        <f>tbl_MTG_Set[[#This Row],[Play Singles CardMarket Profit BotBox]]/tbl_MTG_Set[[#This Row],[Play Booster Cost]]</f>
        <v/>
      </c>
      <c r="BP351" s="10">
        <f>tbl_MTG_Set[[#This Row],[Play Singles CardMarket Profit BotBox]]&gt;0</f>
        <v/>
      </c>
      <c r="BQ351" s="10" t="n"/>
      <c r="BR351" s="10" t="n"/>
      <c r="BS351" s="10" t="n"/>
      <c r="BT3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1" s="19">
        <f>tbl_MTG_Set[[#This Row],[Collector Singles CardMarket Profit MTG Stocks]]/tbl_MTG_Set[[#This Row],[Collector Booster Cost]]</f>
        <v/>
      </c>
      <c r="BW351" s="10">
        <f>tbl_MTG_Set[[#This Row],[Collector Singles CardMarket Profit MTG Stocks]]&gt;0</f>
        <v/>
      </c>
      <c r="BX351" s="10" t="n"/>
      <c r="BY351" s="10" t="n"/>
      <c r="BZ351" s="10">
        <f>tbl_MTG_Set[[#This Row],[Collector Booster Sell Price CardMarket]]*tbl_MTG_Set[[#This Row],[Collector Booster Expected Market Value BotBox]]/tbl_MTG_Set[[#This Row],[Collector Booster Sealed Market Value BotBox]]</f>
        <v/>
      </c>
      <c r="CA3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1" s="10">
        <f>tbl_MTG_Set[[#This Row],[Collector Singles CardMarket Profit BotBox]]/tbl_MTG_Set[[#This Row],[Collector Booster Cost]]</f>
        <v/>
      </c>
      <c r="CC351" s="10">
        <f>tbl_MTG_Set[[#This Row],[Collector Singles CardMarket Profit BotBox]]&gt;0</f>
        <v/>
      </c>
      <c r="CD3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2" hidden="1" s="6">
      <c r="A352" t="n">
        <v>380</v>
      </c>
      <c r="B352" t="inlineStr">
        <is>
          <t>Zendikar Rising Substitute Cards SZNR</t>
        </is>
      </c>
      <c r="C352" t="n">
        <v>9</v>
      </c>
      <c r="D352" s="3" t="n">
        <v>44099</v>
      </c>
      <c r="E352" t="inlineStr">
        <is>
          <t>Standard Expansion</t>
        </is>
      </c>
      <c r="F352" t="inlineStr">
        <is>
          <t>en es fr de it pt ja ko ru 汉语 漢語</t>
        </is>
      </c>
      <c r="G352" t="n">
        <v>706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1">
        <f>tbl_MTG_Set[[#This Row],[Play Booster Sell Price CardMarket]]*tbl_MTG_Set[[#This Row],[Play Booster Expected Market Value MTG Stocks]]/tbl_MTG_Set[[#This Row],[Play Booster Sealed Market Value MTG Stocks]]</f>
        <v/>
      </c>
      <c r="BG3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2" s="11">
        <f>tbl_MTG_Set[[#This Row],[Play Singles CardMarket Profit MTG Stocks]]/tbl_MTG_Set[[#This Row],[Play Booster Cost]]</f>
        <v/>
      </c>
      <c r="BI352" s="11">
        <f>tbl_MTG_Set[[#This Row],[Play Singles CardMarket Profit MTG Stocks]]&gt;0</f>
        <v/>
      </c>
      <c r="BM352" s="10">
        <f>tbl_MTG_Set[[#This Row],[Play Booster Sell Price CardMarket]]*tbl_MTG_Set[[#This Row],[Play Booster Expected Market Value BotBox]]/tbl_MTG_Set[[#This Row],[Play Booster Sealed Market Value BotBox]]</f>
        <v/>
      </c>
      <c r="BN3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2" s="10">
        <f>tbl_MTG_Set[[#This Row],[Play Singles CardMarket Profit BotBox]]/tbl_MTG_Set[[#This Row],[Play Booster Cost]]</f>
        <v/>
      </c>
      <c r="BP352" s="10">
        <f>tbl_MTG_Set[[#This Row],[Play Singles CardMarket Profit BotBox]]&gt;0</f>
        <v/>
      </c>
      <c r="BQ352" s="10" t="n"/>
      <c r="BR352" s="10" t="n"/>
      <c r="BS352" s="10" t="n"/>
      <c r="BT3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2" s="19">
        <f>tbl_MTG_Set[[#This Row],[Collector Singles CardMarket Profit MTG Stocks]]/tbl_MTG_Set[[#This Row],[Collector Booster Cost]]</f>
        <v/>
      </c>
      <c r="BW352" s="10">
        <f>tbl_MTG_Set[[#This Row],[Collector Singles CardMarket Profit MTG Stocks]]&gt;0</f>
        <v/>
      </c>
      <c r="BX352" s="10" t="n"/>
      <c r="BY352" s="10" t="n"/>
      <c r="BZ352" s="10">
        <f>tbl_MTG_Set[[#This Row],[Collector Booster Sell Price CardMarket]]*tbl_MTG_Set[[#This Row],[Collector Booster Expected Market Value BotBox]]/tbl_MTG_Set[[#This Row],[Collector Booster Sealed Market Value BotBox]]</f>
        <v/>
      </c>
      <c r="CA3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2" s="10">
        <f>tbl_MTG_Set[[#This Row],[Collector Singles CardMarket Profit BotBox]]/tbl_MTG_Set[[#This Row],[Collector Booster Cost]]</f>
        <v/>
      </c>
      <c r="CC352" s="10">
        <f>tbl_MTG_Set[[#This Row],[Collector Singles CardMarket Profit BotBox]]&gt;0</f>
        <v/>
      </c>
      <c r="CD3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3" hidden="1" s="6">
      <c r="A353" t="n">
        <v>381</v>
      </c>
      <c r="B353" t="inlineStr">
        <is>
          <t>Live the Dream LIVETHEDREAM</t>
        </is>
      </c>
      <c r="C353" t="n">
        <v>540</v>
      </c>
      <c r="D353" s="3" t="n">
        <v>44083</v>
      </c>
      <c r="F353" t="n">
        <v>0</v>
      </c>
      <c r="G353" t="n">
        <v>708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1">
        <f>tbl_MTG_Set[[#This Row],[Play Booster Sell Price CardMarket]]*tbl_MTG_Set[[#This Row],[Play Booster Expected Market Value MTG Stocks]]/tbl_MTG_Set[[#This Row],[Play Booster Sealed Market Value MTG Stocks]]</f>
        <v/>
      </c>
      <c r="BG3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3" s="11">
        <f>tbl_MTG_Set[[#This Row],[Play Singles CardMarket Profit MTG Stocks]]/tbl_MTG_Set[[#This Row],[Play Booster Cost]]</f>
        <v/>
      </c>
      <c r="BI353" s="11">
        <f>tbl_MTG_Set[[#This Row],[Play Singles CardMarket Profit MTG Stocks]]&gt;0</f>
        <v/>
      </c>
      <c r="BM353" s="10">
        <f>tbl_MTG_Set[[#This Row],[Play Booster Sell Price CardMarket]]*tbl_MTG_Set[[#This Row],[Play Booster Expected Market Value BotBox]]/tbl_MTG_Set[[#This Row],[Play Booster Sealed Market Value BotBox]]</f>
        <v/>
      </c>
      <c r="BN3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3" s="10">
        <f>tbl_MTG_Set[[#This Row],[Play Singles CardMarket Profit BotBox]]/tbl_MTG_Set[[#This Row],[Play Booster Cost]]</f>
        <v/>
      </c>
      <c r="BP353" s="10">
        <f>tbl_MTG_Set[[#This Row],[Play Singles CardMarket Profit BotBox]]&gt;0</f>
        <v/>
      </c>
      <c r="BQ353" s="10" t="n"/>
      <c r="BR353" s="10" t="n"/>
      <c r="BS353" s="10" t="n"/>
      <c r="BT3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3" s="19">
        <f>tbl_MTG_Set[[#This Row],[Collector Singles CardMarket Profit MTG Stocks]]/tbl_MTG_Set[[#This Row],[Collector Booster Cost]]</f>
        <v/>
      </c>
      <c r="BW353" s="10">
        <f>tbl_MTG_Set[[#This Row],[Collector Singles CardMarket Profit MTG Stocks]]&gt;0</f>
        <v/>
      </c>
      <c r="BX353" s="10" t="n"/>
      <c r="BY353" s="10" t="n"/>
      <c r="BZ353" s="10">
        <f>tbl_MTG_Set[[#This Row],[Collector Booster Sell Price CardMarket]]*tbl_MTG_Set[[#This Row],[Collector Booster Expected Market Value BotBox]]/tbl_MTG_Set[[#This Row],[Collector Booster Sealed Market Value BotBox]]</f>
        <v/>
      </c>
      <c r="CA3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3" s="10">
        <f>tbl_MTG_Set[[#This Row],[Collector Singles CardMarket Profit BotBox]]/tbl_MTG_Set[[#This Row],[Collector Booster Cost]]</f>
        <v/>
      </c>
      <c r="CC353" s="10">
        <f>tbl_MTG_Set[[#This Row],[Collector Singles CardMarket Profit BotBox]]&gt;0</f>
        <v/>
      </c>
      <c r="CD3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4" hidden="1" s="6">
      <c r="A354" t="n">
        <v>382</v>
      </c>
      <c r="B354" t="inlineStr">
        <is>
          <t>Tinkerer's Cube TINKERER</t>
        </is>
      </c>
      <c r="C354" t="n">
        <v>540</v>
      </c>
      <c r="D354" s="3" t="n">
        <v>44077</v>
      </c>
      <c r="F354" t="n">
        <v>0</v>
      </c>
      <c r="G354" t="n">
        <v>710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1">
        <f>tbl_MTG_Set[[#This Row],[Play Booster Sell Price CardMarket]]*tbl_MTG_Set[[#This Row],[Play Booster Expected Market Value MTG Stocks]]/tbl_MTG_Set[[#This Row],[Play Booster Sealed Market Value MTG Stocks]]</f>
        <v/>
      </c>
      <c r="BG3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4" s="11">
        <f>tbl_MTG_Set[[#This Row],[Play Singles CardMarket Profit MTG Stocks]]/tbl_MTG_Set[[#This Row],[Play Booster Cost]]</f>
        <v/>
      </c>
      <c r="BI354" s="11">
        <f>tbl_MTG_Set[[#This Row],[Play Singles CardMarket Profit MTG Stocks]]&gt;0</f>
        <v/>
      </c>
      <c r="BM354" s="10">
        <f>tbl_MTG_Set[[#This Row],[Play Booster Sell Price CardMarket]]*tbl_MTG_Set[[#This Row],[Play Booster Expected Market Value BotBox]]/tbl_MTG_Set[[#This Row],[Play Booster Sealed Market Value BotBox]]</f>
        <v/>
      </c>
      <c r="BN3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4" s="10">
        <f>tbl_MTG_Set[[#This Row],[Play Singles CardMarket Profit BotBox]]/tbl_MTG_Set[[#This Row],[Play Booster Cost]]</f>
        <v/>
      </c>
      <c r="BP354" s="10">
        <f>tbl_MTG_Set[[#This Row],[Play Singles CardMarket Profit BotBox]]&gt;0</f>
        <v/>
      </c>
      <c r="BQ354" s="10" t="n"/>
      <c r="BR354" s="10" t="n"/>
      <c r="BS354" s="10" t="n"/>
      <c r="BT3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4" s="19">
        <f>tbl_MTG_Set[[#This Row],[Collector Singles CardMarket Profit MTG Stocks]]/tbl_MTG_Set[[#This Row],[Collector Booster Cost]]</f>
        <v/>
      </c>
      <c r="BW354" s="10">
        <f>tbl_MTG_Set[[#This Row],[Collector Singles CardMarket Profit MTG Stocks]]&gt;0</f>
        <v/>
      </c>
      <c r="BX354" s="10" t="n"/>
      <c r="BY354" s="10" t="n"/>
      <c r="BZ354" s="10">
        <f>tbl_MTG_Set[[#This Row],[Collector Booster Sell Price CardMarket]]*tbl_MTG_Set[[#This Row],[Collector Booster Expected Market Value BotBox]]/tbl_MTG_Set[[#This Row],[Collector Booster Sealed Market Value BotBox]]</f>
        <v/>
      </c>
      <c r="CA3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4" s="10">
        <f>tbl_MTG_Set[[#This Row],[Collector Singles CardMarket Profit BotBox]]/tbl_MTG_Set[[#This Row],[Collector Booster Cost]]</f>
        <v/>
      </c>
      <c r="CC354" s="10">
        <f>tbl_MTG_Set[[#This Row],[Collector Singles CardMarket Profit BotBox]]&gt;0</f>
        <v/>
      </c>
      <c r="CD3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5" hidden="1" s="6">
      <c r="A355" t="n">
        <v>383</v>
      </c>
      <c r="B355" t="inlineStr">
        <is>
          <t>Amonkhet Remastered AKR</t>
        </is>
      </c>
      <c r="C355" t="n">
        <v>339</v>
      </c>
      <c r="D355" s="3" t="n">
        <v>44056</v>
      </c>
      <c r="F355" t="inlineStr">
        <is>
          <t>en es fr de it pt ja ko ru 汉语 漢語</t>
        </is>
      </c>
      <c r="G355" t="n">
        <v>712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1">
        <f>tbl_MTG_Set[[#This Row],[Play Booster Sell Price CardMarket]]*tbl_MTG_Set[[#This Row],[Play Booster Expected Market Value MTG Stocks]]/tbl_MTG_Set[[#This Row],[Play Booster Sealed Market Value MTG Stocks]]</f>
        <v/>
      </c>
      <c r="BG3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5" s="11">
        <f>tbl_MTG_Set[[#This Row],[Play Singles CardMarket Profit MTG Stocks]]/tbl_MTG_Set[[#This Row],[Play Booster Cost]]</f>
        <v/>
      </c>
      <c r="BI355" s="11">
        <f>tbl_MTG_Set[[#This Row],[Play Singles CardMarket Profit MTG Stocks]]&gt;0</f>
        <v/>
      </c>
      <c r="BM355" s="10">
        <f>tbl_MTG_Set[[#This Row],[Play Booster Sell Price CardMarket]]*tbl_MTG_Set[[#This Row],[Play Booster Expected Market Value BotBox]]/tbl_MTG_Set[[#This Row],[Play Booster Sealed Market Value BotBox]]</f>
        <v/>
      </c>
      <c r="BN3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5" s="10">
        <f>tbl_MTG_Set[[#This Row],[Play Singles CardMarket Profit BotBox]]/tbl_MTG_Set[[#This Row],[Play Booster Cost]]</f>
        <v/>
      </c>
      <c r="BP355" s="10">
        <f>tbl_MTG_Set[[#This Row],[Play Singles CardMarket Profit BotBox]]&gt;0</f>
        <v/>
      </c>
      <c r="BQ355" s="10" t="n"/>
      <c r="BR355" s="10" t="n"/>
      <c r="BS355" s="10" t="n"/>
      <c r="BT3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5" s="19">
        <f>tbl_MTG_Set[[#This Row],[Collector Singles CardMarket Profit MTG Stocks]]/tbl_MTG_Set[[#This Row],[Collector Booster Cost]]</f>
        <v/>
      </c>
      <c r="BW355" s="10">
        <f>tbl_MTG_Set[[#This Row],[Collector Singles CardMarket Profit MTG Stocks]]&gt;0</f>
        <v/>
      </c>
      <c r="BX355" s="10" t="n"/>
      <c r="BY355" s="10" t="n"/>
      <c r="BZ355" s="10">
        <f>tbl_MTG_Set[[#This Row],[Collector Booster Sell Price CardMarket]]*tbl_MTG_Set[[#This Row],[Collector Booster Expected Market Value BotBox]]/tbl_MTG_Set[[#This Row],[Collector Booster Sealed Market Value BotBox]]</f>
        <v/>
      </c>
      <c r="CA3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5" s="10">
        <f>tbl_MTG_Set[[#This Row],[Collector Singles CardMarket Profit BotBox]]/tbl_MTG_Set[[#This Row],[Collector Booster Cost]]</f>
        <v/>
      </c>
      <c r="CC355" s="10">
        <f>tbl_MTG_Set[[#This Row],[Collector Singles CardMarket Profit BotBox]]&gt;0</f>
        <v/>
      </c>
      <c r="CD3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6" hidden="1" s="6">
      <c r="A356" t="n">
        <v>384</v>
      </c>
      <c r="B356" t="inlineStr">
        <is>
          <t>Arena Beginner Set ANB</t>
        </is>
      </c>
      <c r="C356" t="n">
        <v>120</v>
      </c>
      <c r="D356" s="3" t="n">
        <v>44056</v>
      </c>
      <c r="F356" t="inlineStr">
        <is>
          <t>en es fr de it pt ja ko ru 汉语 漢語</t>
        </is>
      </c>
      <c r="G356" t="n">
        <v>714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1">
        <f>tbl_MTG_Set[[#This Row],[Play Booster Sell Price CardMarket]]*tbl_MTG_Set[[#This Row],[Play Booster Expected Market Value MTG Stocks]]/tbl_MTG_Set[[#This Row],[Play Booster Sealed Market Value MTG Stocks]]</f>
        <v/>
      </c>
      <c r="BG3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6" s="11">
        <f>tbl_MTG_Set[[#This Row],[Play Singles CardMarket Profit MTG Stocks]]/tbl_MTG_Set[[#This Row],[Play Booster Cost]]</f>
        <v/>
      </c>
      <c r="BI356" s="11">
        <f>tbl_MTG_Set[[#This Row],[Play Singles CardMarket Profit MTG Stocks]]&gt;0</f>
        <v/>
      </c>
      <c r="BM356" s="10">
        <f>tbl_MTG_Set[[#This Row],[Play Booster Sell Price CardMarket]]*tbl_MTG_Set[[#This Row],[Play Booster Expected Market Value BotBox]]/tbl_MTG_Set[[#This Row],[Play Booster Sealed Market Value BotBox]]</f>
        <v/>
      </c>
      <c r="BN3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6" s="10">
        <f>tbl_MTG_Set[[#This Row],[Play Singles CardMarket Profit BotBox]]/tbl_MTG_Set[[#This Row],[Play Booster Cost]]</f>
        <v/>
      </c>
      <c r="BP356" s="10">
        <f>tbl_MTG_Set[[#This Row],[Play Singles CardMarket Profit BotBox]]&gt;0</f>
        <v/>
      </c>
      <c r="BQ356" s="10" t="n"/>
      <c r="BR356" s="10" t="n"/>
      <c r="BS356" s="10" t="n"/>
      <c r="BT3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6" s="19">
        <f>tbl_MTG_Set[[#This Row],[Collector Singles CardMarket Profit MTG Stocks]]/tbl_MTG_Set[[#This Row],[Collector Booster Cost]]</f>
        <v/>
      </c>
      <c r="BW356" s="10">
        <f>tbl_MTG_Set[[#This Row],[Collector Singles CardMarket Profit MTG Stocks]]&gt;0</f>
        <v/>
      </c>
      <c r="BX356" s="10" t="n"/>
      <c r="BY356" s="10" t="n"/>
      <c r="BZ356" s="10">
        <f>tbl_MTG_Set[[#This Row],[Collector Booster Sell Price CardMarket]]*tbl_MTG_Set[[#This Row],[Collector Booster Expected Market Value BotBox]]/tbl_MTG_Set[[#This Row],[Collector Booster Sealed Market Value BotBox]]</f>
        <v/>
      </c>
      <c r="CA3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6" s="10">
        <f>tbl_MTG_Set[[#This Row],[Collector Singles CardMarket Profit BotBox]]/tbl_MTG_Set[[#This Row],[Collector Booster Cost]]</f>
        <v/>
      </c>
      <c r="CC356" s="10">
        <f>tbl_MTG_Set[[#This Row],[Collector Singles CardMarket Profit BotBox]]&gt;0</f>
        <v/>
      </c>
      <c r="CD3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7" hidden="1" s="6">
      <c r="A357" t="n">
        <v>385</v>
      </c>
      <c r="B357" t="inlineStr">
        <is>
          <t>Double Masters 2XM</t>
        </is>
      </c>
      <c r="C357" t="n">
        <v>384</v>
      </c>
      <c r="D357" s="3" t="n">
        <v>44050</v>
      </c>
      <c r="F357" t="inlineStr">
        <is>
          <t>en es fr de it pt ja ko ru 汉语 漢語</t>
        </is>
      </c>
      <c r="G357" t="n">
        <v>716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AG357" s="10" t="n"/>
      <c r="AH357" s="10" t="n"/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7" s="10" t="n"/>
      <c r="AS357" s="10" t="n"/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1">
        <f>tbl_MTG_Set[[#This Row],[Play Booster Sell Price CardMarket]]*tbl_MTG_Set[[#This Row],[Play Booster Expected Market Value MTG Stocks]]/tbl_MTG_Set[[#This Row],[Play Booster Sealed Market Value MTG Stocks]]</f>
        <v/>
      </c>
      <c r="BG3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7" s="11">
        <f>tbl_MTG_Set[[#This Row],[Play Singles CardMarket Profit MTG Stocks]]/tbl_MTG_Set[[#This Row],[Play Booster Cost]]</f>
        <v/>
      </c>
      <c r="BI357" s="11">
        <f>tbl_MTG_Set[[#This Row],[Play Singles CardMarket Profit MTG Stocks]]&gt;0</f>
        <v/>
      </c>
      <c r="BM357" s="10">
        <f>tbl_MTG_Set[[#This Row],[Play Booster Sell Price CardMarket]]*tbl_MTG_Set[[#This Row],[Play Booster Expected Market Value BotBox]]/tbl_MTG_Set[[#This Row],[Play Booster Sealed Market Value BotBox]]</f>
        <v/>
      </c>
      <c r="BN3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7" s="10">
        <f>tbl_MTG_Set[[#This Row],[Play Singles CardMarket Profit BotBox]]/tbl_MTG_Set[[#This Row],[Play Booster Cost]]</f>
        <v/>
      </c>
      <c r="BP357" s="10">
        <f>tbl_MTG_Set[[#This Row],[Play Singles CardMarket Profit BotBox]]&gt;0</f>
        <v/>
      </c>
      <c r="BQ357" s="10" t="n"/>
      <c r="BR357" s="10" t="n"/>
      <c r="BS357" s="10" t="n"/>
      <c r="BT3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7" s="19">
        <f>tbl_MTG_Set[[#This Row],[Collector Singles CardMarket Profit MTG Stocks]]/tbl_MTG_Set[[#This Row],[Collector Booster Cost]]</f>
        <v/>
      </c>
      <c r="BW357" s="10">
        <f>tbl_MTG_Set[[#This Row],[Collector Singles CardMarket Profit MTG Stocks]]&gt;0</f>
        <v/>
      </c>
      <c r="BX357" s="10" t="n"/>
      <c r="BY357" s="10" t="n"/>
      <c r="BZ357" s="10">
        <f>tbl_MTG_Set[[#This Row],[Collector Booster Sell Price CardMarket]]*tbl_MTG_Set[[#This Row],[Collector Booster Expected Market Value BotBox]]/tbl_MTG_Set[[#This Row],[Collector Booster Sealed Market Value BotBox]]</f>
        <v/>
      </c>
      <c r="CA3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7" s="10">
        <f>tbl_MTG_Set[[#This Row],[Collector Singles CardMarket Profit BotBox]]/tbl_MTG_Set[[#This Row],[Collector Booster Cost]]</f>
        <v/>
      </c>
      <c r="CC357" s="10">
        <f>tbl_MTG_Set[[#This Row],[Collector Singles CardMarket Profit BotBox]]&gt;0</f>
        <v/>
      </c>
      <c r="CD3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8" hidden="1" s="6">
      <c r="A358" t="n">
        <v>386</v>
      </c>
      <c r="B358" t="inlineStr">
        <is>
          <t>Double Masters Tokens T2XM</t>
        </is>
      </c>
      <c r="C358" t="n">
        <v>31</v>
      </c>
      <c r="D358" s="3" t="n">
        <v>44050</v>
      </c>
      <c r="F358" t="inlineStr">
        <is>
          <t>en es fr de it pt ja ko ru 汉语 漢語</t>
        </is>
      </c>
      <c r="G358" t="n">
        <v>718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1">
        <f>tbl_MTG_Set[[#This Row],[Play Booster Sell Price CardMarket]]*tbl_MTG_Set[[#This Row],[Play Booster Expected Market Value MTG Stocks]]/tbl_MTG_Set[[#This Row],[Play Booster Sealed Market Value MTG Stocks]]</f>
        <v/>
      </c>
      <c r="BG3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8" s="11">
        <f>tbl_MTG_Set[[#This Row],[Play Singles CardMarket Profit MTG Stocks]]/tbl_MTG_Set[[#This Row],[Play Booster Cost]]</f>
        <v/>
      </c>
      <c r="BI358" s="11">
        <f>tbl_MTG_Set[[#This Row],[Play Singles CardMarket Profit MTG Stocks]]&gt;0</f>
        <v/>
      </c>
      <c r="BM358" s="10">
        <f>tbl_MTG_Set[[#This Row],[Play Booster Sell Price CardMarket]]*tbl_MTG_Set[[#This Row],[Play Booster Expected Market Value BotBox]]/tbl_MTG_Set[[#This Row],[Play Booster Sealed Market Value BotBox]]</f>
        <v/>
      </c>
      <c r="BN3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8" s="10">
        <f>tbl_MTG_Set[[#This Row],[Play Singles CardMarket Profit BotBox]]/tbl_MTG_Set[[#This Row],[Play Booster Cost]]</f>
        <v/>
      </c>
      <c r="BP358" s="10">
        <f>tbl_MTG_Set[[#This Row],[Play Singles CardMarket Profit BotBox]]&gt;0</f>
        <v/>
      </c>
      <c r="BQ358" s="10" t="n"/>
      <c r="BR358" s="10" t="n"/>
      <c r="BS358" s="10" t="n"/>
      <c r="BT3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8" s="19">
        <f>tbl_MTG_Set[[#This Row],[Collector Singles CardMarket Profit MTG Stocks]]/tbl_MTG_Set[[#This Row],[Collector Booster Cost]]</f>
        <v/>
      </c>
      <c r="BW358" s="10">
        <f>tbl_MTG_Set[[#This Row],[Collector Singles CardMarket Profit MTG Stocks]]&gt;0</f>
        <v/>
      </c>
      <c r="BX358" s="10" t="n"/>
      <c r="BY358" s="10" t="n"/>
      <c r="BZ358" s="10">
        <f>tbl_MTG_Set[[#This Row],[Collector Booster Sell Price CardMarket]]*tbl_MTG_Set[[#This Row],[Collector Booster Expected Market Value BotBox]]/tbl_MTG_Set[[#This Row],[Collector Booster Sealed Market Value BotBox]]</f>
        <v/>
      </c>
      <c r="CA3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8" s="10">
        <f>tbl_MTG_Set[[#This Row],[Collector Singles CardMarket Profit BotBox]]/tbl_MTG_Set[[#This Row],[Collector Booster Cost]]</f>
        <v/>
      </c>
      <c r="CC358" s="10">
        <f>tbl_MTG_Set[[#This Row],[Collector Singles CardMarket Profit BotBox]]&gt;0</f>
        <v/>
      </c>
      <c r="CD3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9" hidden="1" s="6">
      <c r="A359" t="n">
        <v>387</v>
      </c>
      <c r="B359" t="inlineStr">
        <is>
          <t>2019 Heroes of the Realm PH19</t>
        </is>
      </c>
      <c r="C359" t="n">
        <v>7</v>
      </c>
      <c r="D359" s="3" t="n">
        <v>44044</v>
      </c>
      <c r="F359" t="inlineStr">
        <is>
          <t>en es fr de it pt ja ko ru 汉语 漢語</t>
        </is>
      </c>
      <c r="G359" t="n">
        <v>720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1">
        <f>tbl_MTG_Set[[#This Row],[Play Booster Sell Price CardMarket]]*tbl_MTG_Set[[#This Row],[Play Booster Expected Market Value MTG Stocks]]/tbl_MTG_Set[[#This Row],[Play Booster Sealed Market Value MTG Stocks]]</f>
        <v/>
      </c>
      <c r="BG3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9" s="11">
        <f>tbl_MTG_Set[[#This Row],[Play Singles CardMarket Profit MTG Stocks]]/tbl_MTG_Set[[#This Row],[Play Booster Cost]]</f>
        <v/>
      </c>
      <c r="BI359" s="11">
        <f>tbl_MTG_Set[[#This Row],[Play Singles CardMarket Profit MTG Stocks]]&gt;0</f>
        <v/>
      </c>
      <c r="BM359" s="10">
        <f>tbl_MTG_Set[[#This Row],[Play Booster Sell Price CardMarket]]*tbl_MTG_Set[[#This Row],[Play Booster Expected Market Value BotBox]]/tbl_MTG_Set[[#This Row],[Play Booster Sealed Market Value BotBox]]</f>
        <v/>
      </c>
      <c r="BN3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9" s="10">
        <f>tbl_MTG_Set[[#This Row],[Play Singles CardMarket Profit BotBox]]/tbl_MTG_Set[[#This Row],[Play Booster Cost]]</f>
        <v/>
      </c>
      <c r="BP359" s="10">
        <f>tbl_MTG_Set[[#This Row],[Play Singles CardMarket Profit BotBox]]&gt;0</f>
        <v/>
      </c>
      <c r="BQ359" s="10" t="n"/>
      <c r="BR359" s="10" t="n"/>
      <c r="BS359" s="10" t="n"/>
      <c r="BT3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9" s="19">
        <f>tbl_MTG_Set[[#This Row],[Collector Singles CardMarket Profit MTG Stocks]]/tbl_MTG_Set[[#This Row],[Collector Booster Cost]]</f>
        <v/>
      </c>
      <c r="BW359" s="10">
        <f>tbl_MTG_Set[[#This Row],[Collector Singles CardMarket Profit MTG Stocks]]&gt;0</f>
        <v/>
      </c>
      <c r="BX359" s="10" t="n"/>
      <c r="BY359" s="10" t="n"/>
      <c r="BZ359" s="10">
        <f>tbl_MTG_Set[[#This Row],[Collector Booster Sell Price CardMarket]]*tbl_MTG_Set[[#This Row],[Collector Booster Expected Market Value BotBox]]/tbl_MTG_Set[[#This Row],[Collector Booster Sealed Market Value BotBox]]</f>
        <v/>
      </c>
      <c r="CA3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9" s="10">
        <f>tbl_MTG_Set[[#This Row],[Collector Singles CardMarket Profit BotBox]]/tbl_MTG_Set[[#This Row],[Collector Booster Cost]]</f>
        <v/>
      </c>
      <c r="CC359" s="10">
        <f>tbl_MTG_Set[[#This Row],[Collector Singles CardMarket Profit BotBox]]&gt;0</f>
        <v/>
      </c>
      <c r="CD3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0" hidden="1" s="6">
      <c r="A360" t="n">
        <v>388</v>
      </c>
      <c r="B360" t="inlineStr">
        <is>
          <t>Jumpstart JMP</t>
        </is>
      </c>
      <c r="C360" t="n">
        <v>497</v>
      </c>
      <c r="D360" s="3" t="n">
        <v>44029</v>
      </c>
      <c r="F360" t="inlineStr">
        <is>
          <t>en es fr de it pt ja ko ru 汉语 漢語</t>
        </is>
      </c>
      <c r="G360" t="n">
        <v>722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1">
        <f>tbl_MTG_Set[[#This Row],[Play Booster Sell Price CardMarket]]*tbl_MTG_Set[[#This Row],[Play Booster Expected Market Value MTG Stocks]]/tbl_MTG_Set[[#This Row],[Play Booster Sealed Market Value MTG Stocks]]</f>
        <v/>
      </c>
      <c r="BG3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0" s="11">
        <f>tbl_MTG_Set[[#This Row],[Play Singles CardMarket Profit MTG Stocks]]/tbl_MTG_Set[[#This Row],[Play Booster Cost]]</f>
        <v/>
      </c>
      <c r="BI360" s="11">
        <f>tbl_MTG_Set[[#This Row],[Play Singles CardMarket Profit MTG Stocks]]&gt;0</f>
        <v/>
      </c>
      <c r="BM360" s="10">
        <f>tbl_MTG_Set[[#This Row],[Play Booster Sell Price CardMarket]]*tbl_MTG_Set[[#This Row],[Play Booster Expected Market Value BotBox]]/tbl_MTG_Set[[#This Row],[Play Booster Sealed Market Value BotBox]]</f>
        <v/>
      </c>
      <c r="BN3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0" s="10">
        <f>tbl_MTG_Set[[#This Row],[Play Singles CardMarket Profit BotBox]]/tbl_MTG_Set[[#This Row],[Play Booster Cost]]</f>
        <v/>
      </c>
      <c r="BP360" s="10">
        <f>tbl_MTG_Set[[#This Row],[Play Singles CardMarket Profit BotBox]]&gt;0</f>
        <v/>
      </c>
      <c r="BQ360" s="10" t="n"/>
      <c r="BR360" s="10" t="n"/>
      <c r="BS360" s="10" t="n"/>
      <c r="BT3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0" s="19">
        <f>tbl_MTG_Set[[#This Row],[Collector Singles CardMarket Profit MTG Stocks]]/tbl_MTG_Set[[#This Row],[Collector Booster Cost]]</f>
        <v/>
      </c>
      <c r="BW360" s="10">
        <f>tbl_MTG_Set[[#This Row],[Collector Singles CardMarket Profit MTG Stocks]]&gt;0</f>
        <v/>
      </c>
      <c r="BX360" s="10" t="n"/>
      <c r="BY360" s="10" t="n"/>
      <c r="BZ360" s="10">
        <f>tbl_MTG_Set[[#This Row],[Collector Booster Sell Price CardMarket]]*tbl_MTG_Set[[#This Row],[Collector Booster Expected Market Value BotBox]]/tbl_MTG_Set[[#This Row],[Collector Booster Sealed Market Value BotBox]]</f>
        <v/>
      </c>
      <c r="CA3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0" s="10">
        <f>tbl_MTG_Set[[#This Row],[Collector Singles CardMarket Profit BotBox]]/tbl_MTG_Set[[#This Row],[Collector Booster Cost]]</f>
        <v/>
      </c>
      <c r="CC360" s="10">
        <f>tbl_MTG_Set[[#This Row],[Collector Singles CardMarket Profit BotBox]]&gt;0</f>
        <v/>
      </c>
      <c r="CD3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1" hidden="1" s="6">
      <c r="A361" t="n">
        <v>389</v>
      </c>
      <c r="B361" t="inlineStr">
        <is>
          <t>Jumpstart Arena Exclusives AJMP</t>
        </is>
      </c>
      <c r="C361" t="n">
        <v>18</v>
      </c>
      <c r="D361" s="3" t="n">
        <v>44029</v>
      </c>
      <c r="F361" t="inlineStr">
        <is>
          <t>en es fr de it pt ja ko ru 汉语 漢語</t>
        </is>
      </c>
      <c r="G361" t="n">
        <v>724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1">
        <f>tbl_MTG_Set[[#This Row],[Play Booster Sell Price CardMarket]]*tbl_MTG_Set[[#This Row],[Play Booster Expected Market Value MTG Stocks]]/tbl_MTG_Set[[#This Row],[Play Booster Sealed Market Value MTG Stocks]]</f>
        <v/>
      </c>
      <c r="BG3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1" s="11">
        <f>tbl_MTG_Set[[#This Row],[Play Singles CardMarket Profit MTG Stocks]]/tbl_MTG_Set[[#This Row],[Play Booster Cost]]</f>
        <v/>
      </c>
      <c r="BI361" s="11">
        <f>tbl_MTG_Set[[#This Row],[Play Singles CardMarket Profit MTG Stocks]]&gt;0</f>
        <v/>
      </c>
      <c r="BM361" s="10">
        <f>tbl_MTG_Set[[#This Row],[Play Booster Sell Price CardMarket]]*tbl_MTG_Set[[#This Row],[Play Booster Expected Market Value BotBox]]/tbl_MTG_Set[[#This Row],[Play Booster Sealed Market Value BotBox]]</f>
        <v/>
      </c>
      <c r="BN3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1" s="10">
        <f>tbl_MTG_Set[[#This Row],[Play Singles CardMarket Profit BotBox]]/tbl_MTG_Set[[#This Row],[Play Booster Cost]]</f>
        <v/>
      </c>
      <c r="BP361" s="10">
        <f>tbl_MTG_Set[[#This Row],[Play Singles CardMarket Profit BotBox]]&gt;0</f>
        <v/>
      </c>
      <c r="BQ361" s="10" t="n"/>
      <c r="BR361" s="10" t="n"/>
      <c r="BS361" s="10" t="n"/>
      <c r="BT3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1" s="19">
        <f>tbl_MTG_Set[[#This Row],[Collector Singles CardMarket Profit MTG Stocks]]/tbl_MTG_Set[[#This Row],[Collector Booster Cost]]</f>
        <v/>
      </c>
      <c r="BW361" s="10">
        <f>tbl_MTG_Set[[#This Row],[Collector Singles CardMarket Profit MTG Stocks]]&gt;0</f>
        <v/>
      </c>
      <c r="BX361" s="10" t="n"/>
      <c r="BY361" s="10" t="n"/>
      <c r="BZ361" s="10">
        <f>tbl_MTG_Set[[#This Row],[Collector Booster Sell Price CardMarket]]*tbl_MTG_Set[[#This Row],[Collector Booster Expected Market Value BotBox]]/tbl_MTG_Set[[#This Row],[Collector Booster Sealed Market Value BotBox]]</f>
        <v/>
      </c>
      <c r="CA3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1" s="10">
        <f>tbl_MTG_Set[[#This Row],[Collector Singles CardMarket Profit BotBox]]/tbl_MTG_Set[[#This Row],[Collector Booster Cost]]</f>
        <v/>
      </c>
      <c r="CC361" s="10">
        <f>tbl_MTG_Set[[#This Row],[Collector Singles CardMarket Profit BotBox]]&gt;0</f>
        <v/>
      </c>
      <c r="CD3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2" hidden="1" s="6">
      <c r="A362" t="n">
        <v>390</v>
      </c>
      <c r="B362" t="inlineStr">
        <is>
          <t>Jumpstart Front Cards FJMP</t>
        </is>
      </c>
      <c r="C362" t="n">
        <v>46</v>
      </c>
      <c r="D362" s="3" t="n">
        <v>44000</v>
      </c>
      <c r="F362" t="inlineStr">
        <is>
          <t>en es fr de it pt ja ko ru 汉语 漢語</t>
        </is>
      </c>
      <c r="G362" t="n">
        <v>726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1">
        <f>tbl_MTG_Set[[#This Row],[Play Booster Sell Price CardMarket]]*tbl_MTG_Set[[#This Row],[Play Booster Expected Market Value MTG Stocks]]/tbl_MTG_Set[[#This Row],[Play Booster Sealed Market Value MTG Stocks]]</f>
        <v/>
      </c>
      <c r="BG3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2" s="11">
        <f>tbl_MTG_Set[[#This Row],[Play Singles CardMarket Profit MTG Stocks]]/tbl_MTG_Set[[#This Row],[Play Booster Cost]]</f>
        <v/>
      </c>
      <c r="BI362" s="11">
        <f>tbl_MTG_Set[[#This Row],[Play Singles CardMarket Profit MTG Stocks]]&gt;0</f>
        <v/>
      </c>
      <c r="BM362" s="10">
        <f>tbl_MTG_Set[[#This Row],[Play Booster Sell Price CardMarket]]*tbl_MTG_Set[[#This Row],[Play Booster Expected Market Value BotBox]]/tbl_MTG_Set[[#This Row],[Play Booster Sealed Market Value BotBox]]</f>
        <v/>
      </c>
      <c r="BN3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2" s="10">
        <f>tbl_MTG_Set[[#This Row],[Play Singles CardMarket Profit BotBox]]/tbl_MTG_Set[[#This Row],[Play Booster Cost]]</f>
        <v/>
      </c>
      <c r="BP362" s="10">
        <f>tbl_MTG_Set[[#This Row],[Play Singles CardMarket Profit BotBox]]&gt;0</f>
        <v/>
      </c>
      <c r="BQ362" s="10" t="n"/>
      <c r="BR362" s="10" t="n"/>
      <c r="BS362" s="10" t="n"/>
      <c r="BT3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2" s="19">
        <f>tbl_MTG_Set[[#This Row],[Collector Singles CardMarket Profit MTG Stocks]]/tbl_MTG_Set[[#This Row],[Collector Booster Cost]]</f>
        <v/>
      </c>
      <c r="BW362" s="10">
        <f>tbl_MTG_Set[[#This Row],[Collector Singles CardMarket Profit MTG Stocks]]&gt;0</f>
        <v/>
      </c>
      <c r="BX362" s="10" t="n"/>
      <c r="BY362" s="10" t="n"/>
      <c r="BZ362" s="10">
        <f>tbl_MTG_Set[[#This Row],[Collector Booster Sell Price CardMarket]]*tbl_MTG_Set[[#This Row],[Collector Booster Expected Market Value BotBox]]/tbl_MTG_Set[[#This Row],[Collector Booster Sealed Market Value BotBox]]</f>
        <v/>
      </c>
      <c r="CA3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2" s="10">
        <f>tbl_MTG_Set[[#This Row],[Collector Singles CardMarket Profit BotBox]]/tbl_MTG_Set[[#This Row],[Collector Booster Cost]]</f>
        <v/>
      </c>
      <c r="CC362" s="10">
        <f>tbl_MTG_Set[[#This Row],[Collector Singles CardMarket Profit BotBox]]&gt;0</f>
        <v/>
      </c>
      <c r="CD3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3" hidden="1" s="6">
      <c r="A363" t="n">
        <v>391</v>
      </c>
      <c r="B363" t="inlineStr">
        <is>
          <t>Core Set 2021 M21</t>
        </is>
      </c>
      <c r="C363" t="n">
        <v>397</v>
      </c>
      <c r="D363" s="3" t="n">
        <v>44015</v>
      </c>
      <c r="F363" t="inlineStr">
        <is>
          <t>en es fr de it pt ja ko ru 汉语 漢語</t>
        </is>
      </c>
      <c r="G363" t="n">
        <v>728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1">
        <f>tbl_MTG_Set[[#This Row],[Play Booster Sell Price CardMarket]]*tbl_MTG_Set[[#This Row],[Play Booster Expected Market Value MTG Stocks]]/tbl_MTG_Set[[#This Row],[Play Booster Sealed Market Value MTG Stocks]]</f>
        <v/>
      </c>
      <c r="BG3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3" s="11">
        <f>tbl_MTG_Set[[#This Row],[Play Singles CardMarket Profit MTG Stocks]]/tbl_MTG_Set[[#This Row],[Play Booster Cost]]</f>
        <v/>
      </c>
      <c r="BI363" s="11">
        <f>tbl_MTG_Set[[#This Row],[Play Singles CardMarket Profit MTG Stocks]]&gt;0</f>
        <v/>
      </c>
      <c r="BM363" s="10">
        <f>tbl_MTG_Set[[#This Row],[Play Booster Sell Price CardMarket]]*tbl_MTG_Set[[#This Row],[Play Booster Expected Market Value BotBox]]/tbl_MTG_Set[[#This Row],[Play Booster Sealed Market Value BotBox]]</f>
        <v/>
      </c>
      <c r="BN3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3" s="10">
        <f>tbl_MTG_Set[[#This Row],[Play Singles CardMarket Profit BotBox]]/tbl_MTG_Set[[#This Row],[Play Booster Cost]]</f>
        <v/>
      </c>
      <c r="BP363" s="10">
        <f>tbl_MTG_Set[[#This Row],[Play Singles CardMarket Profit BotBox]]&gt;0</f>
        <v/>
      </c>
      <c r="BQ363" s="10" t="n"/>
      <c r="BR363" s="10" t="n"/>
      <c r="BS363" s="10" t="n"/>
      <c r="BT3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3" s="19">
        <f>tbl_MTG_Set[[#This Row],[Collector Singles CardMarket Profit MTG Stocks]]/tbl_MTG_Set[[#This Row],[Collector Booster Cost]]</f>
        <v/>
      </c>
      <c r="BW363" s="10">
        <f>tbl_MTG_Set[[#This Row],[Collector Singles CardMarket Profit MTG Stocks]]&gt;0</f>
        <v/>
      </c>
      <c r="BX363" s="10" t="n"/>
      <c r="BY363" s="10" t="n"/>
      <c r="BZ363" s="10">
        <f>tbl_MTG_Set[[#This Row],[Collector Booster Sell Price CardMarket]]*tbl_MTG_Set[[#This Row],[Collector Booster Expected Market Value BotBox]]/tbl_MTG_Set[[#This Row],[Collector Booster Sealed Market Value BotBox]]</f>
        <v/>
      </c>
      <c r="CA3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3" s="10">
        <f>tbl_MTG_Set[[#This Row],[Collector Singles CardMarket Profit BotBox]]/tbl_MTG_Set[[#This Row],[Collector Booster Cost]]</f>
        <v/>
      </c>
      <c r="CC363" s="10">
        <f>tbl_MTG_Set[[#This Row],[Collector Singles CardMarket Profit BotBox]]&gt;0</f>
        <v/>
      </c>
      <c r="CD3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4" hidden="1" s="6">
      <c r="A364" t="n">
        <v>392</v>
      </c>
      <c r="B364" t="inlineStr">
        <is>
          <t>Core Set 2021 Promos PM21</t>
        </is>
      </c>
      <c r="C364" t="n">
        <v>137</v>
      </c>
      <c r="D364" s="3" t="n">
        <v>44015</v>
      </c>
      <c r="F364" t="inlineStr">
        <is>
          <t>en es fr de it pt ja ko ru 汉语 漢語</t>
        </is>
      </c>
      <c r="G364" t="n">
        <v>730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1">
        <f>tbl_MTG_Set[[#This Row],[Play Booster Sell Price CardMarket]]*tbl_MTG_Set[[#This Row],[Play Booster Expected Market Value MTG Stocks]]/tbl_MTG_Set[[#This Row],[Play Booster Sealed Market Value MTG Stocks]]</f>
        <v/>
      </c>
      <c r="BG3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4" s="11">
        <f>tbl_MTG_Set[[#This Row],[Play Singles CardMarket Profit MTG Stocks]]/tbl_MTG_Set[[#This Row],[Play Booster Cost]]</f>
        <v/>
      </c>
      <c r="BI364" s="11">
        <f>tbl_MTG_Set[[#This Row],[Play Singles CardMarket Profit MTG Stocks]]&gt;0</f>
        <v/>
      </c>
      <c r="BM364" s="10">
        <f>tbl_MTG_Set[[#This Row],[Play Booster Sell Price CardMarket]]*tbl_MTG_Set[[#This Row],[Play Booster Expected Market Value BotBox]]/tbl_MTG_Set[[#This Row],[Play Booster Sealed Market Value BotBox]]</f>
        <v/>
      </c>
      <c r="BN3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4" s="10">
        <f>tbl_MTG_Set[[#This Row],[Play Singles CardMarket Profit BotBox]]/tbl_MTG_Set[[#This Row],[Play Booster Cost]]</f>
        <v/>
      </c>
      <c r="BP364" s="10">
        <f>tbl_MTG_Set[[#This Row],[Play Singles CardMarket Profit BotBox]]&gt;0</f>
        <v/>
      </c>
      <c r="BQ364" s="10" t="n"/>
      <c r="BR364" s="10" t="n"/>
      <c r="BS364" s="10" t="n"/>
      <c r="BT3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4" s="19">
        <f>tbl_MTG_Set[[#This Row],[Collector Singles CardMarket Profit MTG Stocks]]/tbl_MTG_Set[[#This Row],[Collector Booster Cost]]</f>
        <v/>
      </c>
      <c r="BW364" s="10">
        <f>tbl_MTG_Set[[#This Row],[Collector Singles CardMarket Profit MTG Stocks]]&gt;0</f>
        <v/>
      </c>
      <c r="BX364" s="10" t="n"/>
      <c r="BY364" s="10" t="n"/>
      <c r="BZ364" s="10">
        <f>tbl_MTG_Set[[#This Row],[Collector Booster Sell Price CardMarket]]*tbl_MTG_Set[[#This Row],[Collector Booster Expected Market Value BotBox]]/tbl_MTG_Set[[#This Row],[Collector Booster Sealed Market Value BotBox]]</f>
        <v/>
      </c>
      <c r="CA3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4" s="10">
        <f>tbl_MTG_Set[[#This Row],[Collector Singles CardMarket Profit BotBox]]/tbl_MTG_Set[[#This Row],[Collector Booster Cost]]</f>
        <v/>
      </c>
      <c r="CC364" s="10">
        <f>tbl_MTG_Set[[#This Row],[Collector Singles CardMarket Profit BotBox]]&gt;0</f>
        <v/>
      </c>
      <c r="CD3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5" hidden="1" s="6">
      <c r="A365" t="n">
        <v>393</v>
      </c>
      <c r="B365" t="inlineStr">
        <is>
          <t>Core Set 2021 Tokens TM21</t>
        </is>
      </c>
      <c r="C365" t="n">
        <v>20</v>
      </c>
      <c r="D365" s="3" t="n">
        <v>44015</v>
      </c>
      <c r="F365" t="inlineStr">
        <is>
          <t>en es fr de it pt ja ko ru 汉语 漢語</t>
        </is>
      </c>
      <c r="G365" t="n">
        <v>732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1">
        <f>tbl_MTG_Set[[#This Row],[Play Booster Sell Price CardMarket]]*tbl_MTG_Set[[#This Row],[Play Booster Expected Market Value MTG Stocks]]/tbl_MTG_Set[[#This Row],[Play Booster Sealed Market Value MTG Stocks]]</f>
        <v/>
      </c>
      <c r="BG3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5" s="11">
        <f>tbl_MTG_Set[[#This Row],[Play Singles CardMarket Profit MTG Stocks]]/tbl_MTG_Set[[#This Row],[Play Booster Cost]]</f>
        <v/>
      </c>
      <c r="BI365" s="11">
        <f>tbl_MTG_Set[[#This Row],[Play Singles CardMarket Profit MTG Stocks]]&gt;0</f>
        <v/>
      </c>
      <c r="BM365" s="10">
        <f>tbl_MTG_Set[[#This Row],[Play Booster Sell Price CardMarket]]*tbl_MTG_Set[[#This Row],[Play Booster Expected Market Value BotBox]]/tbl_MTG_Set[[#This Row],[Play Booster Sealed Market Value BotBox]]</f>
        <v/>
      </c>
      <c r="BN3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5" s="10">
        <f>tbl_MTG_Set[[#This Row],[Play Singles CardMarket Profit BotBox]]/tbl_MTG_Set[[#This Row],[Play Booster Cost]]</f>
        <v/>
      </c>
      <c r="BP365" s="10">
        <f>tbl_MTG_Set[[#This Row],[Play Singles CardMarket Profit BotBox]]&gt;0</f>
        <v/>
      </c>
      <c r="BQ365" s="10" t="n"/>
      <c r="BR365" s="10" t="n"/>
      <c r="BS365" s="10" t="n"/>
      <c r="BT3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5" s="19">
        <f>tbl_MTG_Set[[#This Row],[Collector Singles CardMarket Profit MTG Stocks]]/tbl_MTG_Set[[#This Row],[Collector Booster Cost]]</f>
        <v/>
      </c>
      <c r="BW365" s="10">
        <f>tbl_MTG_Set[[#This Row],[Collector Singles CardMarket Profit MTG Stocks]]&gt;0</f>
        <v/>
      </c>
      <c r="BX365" s="10" t="n"/>
      <c r="BY365" s="10" t="n"/>
      <c r="BZ365" s="10">
        <f>tbl_MTG_Set[[#This Row],[Collector Booster Sell Price CardMarket]]*tbl_MTG_Set[[#This Row],[Collector Booster Expected Market Value BotBox]]/tbl_MTG_Set[[#This Row],[Collector Booster Sealed Market Value BotBox]]</f>
        <v/>
      </c>
      <c r="CA3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5" s="10">
        <f>tbl_MTG_Set[[#This Row],[Collector Singles CardMarket Profit BotBox]]/tbl_MTG_Set[[#This Row],[Collector Booster Cost]]</f>
        <v/>
      </c>
      <c r="CC365" s="10">
        <f>tbl_MTG_Set[[#This Row],[Collector Singles CardMarket Profit BotBox]]&gt;0</f>
        <v/>
      </c>
      <c r="CD3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6" hidden="1" s="6">
      <c r="A366" t="n">
        <v>394</v>
      </c>
      <c r="B366" t="inlineStr">
        <is>
          <t>Signature Spellbook: Chandra SS3</t>
        </is>
      </c>
      <c r="C366" t="n">
        <v>8</v>
      </c>
      <c r="D366" s="3" t="n">
        <v>44008</v>
      </c>
      <c r="F366" t="inlineStr">
        <is>
          <t>en es fr de it pt ja ko ru 汉语 漢語</t>
        </is>
      </c>
      <c r="G366" t="n">
        <v>734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1">
        <f>tbl_MTG_Set[[#This Row],[Play Booster Sell Price CardMarket]]*tbl_MTG_Set[[#This Row],[Play Booster Expected Market Value MTG Stocks]]/tbl_MTG_Set[[#This Row],[Play Booster Sealed Market Value MTG Stocks]]</f>
        <v/>
      </c>
      <c r="BG3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6" s="11">
        <f>tbl_MTG_Set[[#This Row],[Play Singles CardMarket Profit MTG Stocks]]/tbl_MTG_Set[[#This Row],[Play Booster Cost]]</f>
        <v/>
      </c>
      <c r="BI366" s="11">
        <f>tbl_MTG_Set[[#This Row],[Play Singles CardMarket Profit MTG Stocks]]&gt;0</f>
        <v/>
      </c>
      <c r="BM366" s="10">
        <f>tbl_MTG_Set[[#This Row],[Play Booster Sell Price CardMarket]]*tbl_MTG_Set[[#This Row],[Play Booster Expected Market Value BotBox]]/tbl_MTG_Set[[#This Row],[Play Booster Sealed Market Value BotBox]]</f>
        <v/>
      </c>
      <c r="BN3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6" s="10">
        <f>tbl_MTG_Set[[#This Row],[Play Singles CardMarket Profit BotBox]]/tbl_MTG_Set[[#This Row],[Play Booster Cost]]</f>
        <v/>
      </c>
      <c r="BP366" s="10">
        <f>tbl_MTG_Set[[#This Row],[Play Singles CardMarket Profit BotBox]]&gt;0</f>
        <v/>
      </c>
      <c r="BQ366" s="10" t="n"/>
      <c r="BR366" s="10" t="n"/>
      <c r="BS366" s="10" t="n"/>
      <c r="BT3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6" s="19">
        <f>tbl_MTG_Set[[#This Row],[Collector Singles CardMarket Profit MTG Stocks]]/tbl_MTG_Set[[#This Row],[Collector Booster Cost]]</f>
        <v/>
      </c>
      <c r="BW366" s="10">
        <f>tbl_MTG_Set[[#This Row],[Collector Singles CardMarket Profit MTG Stocks]]&gt;0</f>
        <v/>
      </c>
      <c r="BX366" s="10" t="n"/>
      <c r="BY366" s="10" t="n"/>
      <c r="BZ366" s="10">
        <f>tbl_MTG_Set[[#This Row],[Collector Booster Sell Price CardMarket]]*tbl_MTG_Set[[#This Row],[Collector Booster Expected Market Value BotBox]]/tbl_MTG_Set[[#This Row],[Collector Booster Sealed Market Value BotBox]]</f>
        <v/>
      </c>
      <c r="CA3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6" s="10">
        <f>tbl_MTG_Set[[#This Row],[Collector Singles CardMarket Profit BotBox]]/tbl_MTG_Set[[#This Row],[Collector Booster Cost]]</f>
        <v/>
      </c>
      <c r="CC366" s="10">
        <f>tbl_MTG_Set[[#This Row],[Collector Singles CardMarket Profit BotBox]]&gt;0</f>
        <v/>
      </c>
      <c r="CD3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7" hidden="1" s="6">
      <c r="A367" t="n">
        <v>395</v>
      </c>
      <c r="B367" t="inlineStr">
        <is>
          <t>MTG Arena Cube ARENA</t>
        </is>
      </c>
      <c r="C367" t="n">
        <v>550</v>
      </c>
      <c r="D367" s="3" t="n">
        <v>43992</v>
      </c>
      <c r="F367" t="n">
        <v>0</v>
      </c>
      <c r="G367" t="n">
        <v>736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1">
        <f>tbl_MTG_Set[[#This Row],[Play Booster Sell Price CardMarket]]*tbl_MTG_Set[[#This Row],[Play Booster Expected Market Value MTG Stocks]]/tbl_MTG_Set[[#This Row],[Play Booster Sealed Market Value MTG Stocks]]</f>
        <v/>
      </c>
      <c r="BG3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7" s="11">
        <f>tbl_MTG_Set[[#This Row],[Play Singles CardMarket Profit MTG Stocks]]/tbl_MTG_Set[[#This Row],[Play Booster Cost]]</f>
        <v/>
      </c>
      <c r="BI367" s="11">
        <f>tbl_MTG_Set[[#This Row],[Play Singles CardMarket Profit MTG Stocks]]&gt;0</f>
        <v/>
      </c>
      <c r="BM367" s="10">
        <f>tbl_MTG_Set[[#This Row],[Play Booster Sell Price CardMarket]]*tbl_MTG_Set[[#This Row],[Play Booster Expected Market Value BotBox]]/tbl_MTG_Set[[#This Row],[Play Booster Sealed Market Value BotBox]]</f>
        <v/>
      </c>
      <c r="BN3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7" s="10">
        <f>tbl_MTG_Set[[#This Row],[Play Singles CardMarket Profit BotBox]]/tbl_MTG_Set[[#This Row],[Play Booster Cost]]</f>
        <v/>
      </c>
      <c r="BP367" s="10">
        <f>tbl_MTG_Set[[#This Row],[Play Singles CardMarket Profit BotBox]]&gt;0</f>
        <v/>
      </c>
      <c r="BQ367" s="10" t="n"/>
      <c r="BR367" s="10" t="n"/>
      <c r="BS367" s="10" t="n"/>
      <c r="BT3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7" s="19">
        <f>tbl_MTG_Set[[#This Row],[Collector Singles CardMarket Profit MTG Stocks]]/tbl_MTG_Set[[#This Row],[Collector Booster Cost]]</f>
        <v/>
      </c>
      <c r="BW367" s="10">
        <f>tbl_MTG_Set[[#This Row],[Collector Singles CardMarket Profit MTG Stocks]]&gt;0</f>
        <v/>
      </c>
      <c r="BX367" s="10" t="n"/>
      <c r="BY367" s="10" t="n"/>
      <c r="BZ367" s="10">
        <f>tbl_MTG_Set[[#This Row],[Collector Booster Sell Price CardMarket]]*tbl_MTG_Set[[#This Row],[Collector Booster Expected Market Value BotBox]]/tbl_MTG_Set[[#This Row],[Collector Booster Sealed Market Value BotBox]]</f>
        <v/>
      </c>
      <c r="CA3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7" s="10">
        <f>tbl_MTG_Set[[#This Row],[Collector Singles CardMarket Profit BotBox]]/tbl_MTG_Set[[#This Row],[Collector Booster Cost]]</f>
        <v/>
      </c>
      <c r="CC367" s="10">
        <f>tbl_MTG_Set[[#This Row],[Collector Singles CardMarket Profit BotBox]]&gt;0</f>
        <v/>
      </c>
      <c r="CD3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8" hidden="1" s="6">
      <c r="A368" t="n">
        <v>396</v>
      </c>
      <c r="B368" t="inlineStr">
        <is>
          <t>Historic Anthology 3 HA3</t>
        </is>
      </c>
      <c r="C368" t="n">
        <v>27</v>
      </c>
      <c r="D368" s="3" t="n">
        <v>43972</v>
      </c>
      <c r="F368" t="inlineStr">
        <is>
          <t>en es fr de it pt ja ko ru 汉语 漢語</t>
        </is>
      </c>
      <c r="G368" t="n">
        <v>738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1">
        <f>tbl_MTG_Set[[#This Row],[Play Booster Sell Price CardMarket]]*tbl_MTG_Set[[#This Row],[Play Booster Expected Market Value MTG Stocks]]/tbl_MTG_Set[[#This Row],[Play Booster Sealed Market Value MTG Stocks]]</f>
        <v/>
      </c>
      <c r="BG3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8" s="11">
        <f>tbl_MTG_Set[[#This Row],[Play Singles CardMarket Profit MTG Stocks]]/tbl_MTG_Set[[#This Row],[Play Booster Cost]]</f>
        <v/>
      </c>
      <c r="BI368" s="11">
        <f>tbl_MTG_Set[[#This Row],[Play Singles CardMarket Profit MTG Stocks]]&gt;0</f>
        <v/>
      </c>
      <c r="BM368" s="10">
        <f>tbl_MTG_Set[[#This Row],[Play Booster Sell Price CardMarket]]*tbl_MTG_Set[[#This Row],[Play Booster Expected Market Value BotBox]]/tbl_MTG_Set[[#This Row],[Play Booster Sealed Market Value BotBox]]</f>
        <v/>
      </c>
      <c r="BN3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8" s="10">
        <f>tbl_MTG_Set[[#This Row],[Play Singles CardMarket Profit BotBox]]/tbl_MTG_Set[[#This Row],[Play Booster Cost]]</f>
        <v/>
      </c>
      <c r="BP368" s="10">
        <f>tbl_MTG_Set[[#This Row],[Play Singles CardMarket Profit BotBox]]&gt;0</f>
        <v/>
      </c>
      <c r="BQ368" s="10" t="n"/>
      <c r="BR368" s="10" t="n"/>
      <c r="BS368" s="10" t="n"/>
      <c r="BT3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8" s="19">
        <f>tbl_MTG_Set[[#This Row],[Collector Singles CardMarket Profit MTG Stocks]]/tbl_MTG_Set[[#This Row],[Collector Booster Cost]]</f>
        <v/>
      </c>
      <c r="BW368" s="10">
        <f>tbl_MTG_Set[[#This Row],[Collector Singles CardMarket Profit MTG Stocks]]&gt;0</f>
        <v/>
      </c>
      <c r="BX368" s="10" t="n"/>
      <c r="BY368" s="10" t="n"/>
      <c r="BZ368" s="10">
        <f>tbl_MTG_Set[[#This Row],[Collector Booster Sell Price CardMarket]]*tbl_MTG_Set[[#This Row],[Collector Booster Expected Market Value BotBox]]/tbl_MTG_Set[[#This Row],[Collector Booster Sealed Market Value BotBox]]</f>
        <v/>
      </c>
      <c r="CA3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8" s="10">
        <f>tbl_MTG_Set[[#This Row],[Collector Singles CardMarket Profit BotBox]]/tbl_MTG_Set[[#This Row],[Collector Booster Cost]]</f>
        <v/>
      </c>
      <c r="CC368" s="10">
        <f>tbl_MTG_Set[[#This Row],[Collector Singles CardMarket Profit BotBox]]&gt;0</f>
        <v/>
      </c>
      <c r="CD3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9" hidden="1" s="6">
      <c r="A369" t="n">
        <v>397</v>
      </c>
      <c r="B369" t="inlineStr">
        <is>
          <t>Love Your LGS 2020 PLG20</t>
        </is>
      </c>
      <c r="C369" t="n">
        <v>2</v>
      </c>
      <c r="D369" s="3" t="n">
        <v>43969</v>
      </c>
      <c r="F369" t="inlineStr">
        <is>
          <t>en es fr de it pt ja ko ru 汉语 漢語</t>
        </is>
      </c>
      <c r="G369" t="n">
        <v>740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1">
        <f>tbl_MTG_Set[[#This Row],[Play Booster Sell Price CardMarket]]*tbl_MTG_Set[[#This Row],[Play Booster Expected Market Value MTG Stocks]]/tbl_MTG_Set[[#This Row],[Play Booster Sealed Market Value MTG Stocks]]</f>
        <v/>
      </c>
      <c r="BG3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9" s="11">
        <f>tbl_MTG_Set[[#This Row],[Play Singles CardMarket Profit MTG Stocks]]/tbl_MTG_Set[[#This Row],[Play Booster Cost]]</f>
        <v/>
      </c>
      <c r="BI369" s="11">
        <f>tbl_MTG_Set[[#This Row],[Play Singles CardMarket Profit MTG Stocks]]&gt;0</f>
        <v/>
      </c>
      <c r="BM369" s="10">
        <f>tbl_MTG_Set[[#This Row],[Play Booster Sell Price CardMarket]]*tbl_MTG_Set[[#This Row],[Play Booster Expected Market Value BotBox]]/tbl_MTG_Set[[#This Row],[Play Booster Sealed Market Value BotBox]]</f>
        <v/>
      </c>
      <c r="BN3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9" s="10">
        <f>tbl_MTG_Set[[#This Row],[Play Singles CardMarket Profit BotBox]]/tbl_MTG_Set[[#This Row],[Play Booster Cost]]</f>
        <v/>
      </c>
      <c r="BP369" s="10">
        <f>tbl_MTG_Set[[#This Row],[Play Singles CardMarket Profit BotBox]]&gt;0</f>
        <v/>
      </c>
      <c r="BQ369" s="10" t="n"/>
      <c r="BR369" s="10" t="n"/>
      <c r="BS369" s="10" t="n"/>
      <c r="BT3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9" s="19">
        <f>tbl_MTG_Set[[#This Row],[Collector Singles CardMarket Profit MTG Stocks]]/tbl_MTG_Set[[#This Row],[Collector Booster Cost]]</f>
        <v/>
      </c>
      <c r="BW369" s="10">
        <f>tbl_MTG_Set[[#This Row],[Collector Singles CardMarket Profit MTG Stocks]]&gt;0</f>
        <v/>
      </c>
      <c r="BX369" s="10" t="n"/>
      <c r="BY369" s="10" t="n"/>
      <c r="BZ369" s="10">
        <f>tbl_MTG_Set[[#This Row],[Collector Booster Sell Price CardMarket]]*tbl_MTG_Set[[#This Row],[Collector Booster Expected Market Value BotBox]]/tbl_MTG_Set[[#This Row],[Collector Booster Sealed Market Value BotBox]]</f>
        <v/>
      </c>
      <c r="CA3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9" s="10">
        <f>tbl_MTG_Set[[#This Row],[Collector Singles CardMarket Profit BotBox]]/tbl_MTG_Set[[#This Row],[Collector Booster Cost]]</f>
        <v/>
      </c>
      <c r="CC369" s="10">
        <f>tbl_MTG_Set[[#This Row],[Collector Singles CardMarket Profit BotBox]]&gt;0</f>
        <v/>
      </c>
      <c r="CD3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0" hidden="1" s="6">
      <c r="A370" t="n">
        <v>398</v>
      </c>
      <c r="B370" t="inlineStr">
        <is>
          <t>Ikoria: Lair of Behemoths IKO</t>
        </is>
      </c>
      <c r="C370" t="n">
        <v>390</v>
      </c>
      <c r="D370" s="3" t="n">
        <v>43945</v>
      </c>
      <c r="F370" t="inlineStr">
        <is>
          <t>en es fr de it pt ja ko ru 汉语 漢語</t>
        </is>
      </c>
      <c r="G370" t="n">
        <v>742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1">
        <f>tbl_MTG_Set[[#This Row],[Play Booster Sell Price CardMarket]]*tbl_MTG_Set[[#This Row],[Play Booster Expected Market Value MTG Stocks]]/tbl_MTG_Set[[#This Row],[Play Booster Sealed Market Value MTG Stocks]]</f>
        <v/>
      </c>
      <c r="BG3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0" s="11">
        <f>tbl_MTG_Set[[#This Row],[Play Singles CardMarket Profit MTG Stocks]]/tbl_MTG_Set[[#This Row],[Play Booster Cost]]</f>
        <v/>
      </c>
      <c r="BI370" s="11">
        <f>tbl_MTG_Set[[#This Row],[Play Singles CardMarket Profit MTG Stocks]]&gt;0</f>
        <v/>
      </c>
      <c r="BM370" s="10">
        <f>tbl_MTG_Set[[#This Row],[Play Booster Sell Price CardMarket]]*tbl_MTG_Set[[#This Row],[Play Booster Expected Market Value BotBox]]/tbl_MTG_Set[[#This Row],[Play Booster Sealed Market Value BotBox]]</f>
        <v/>
      </c>
      <c r="BN3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0" s="10">
        <f>tbl_MTG_Set[[#This Row],[Play Singles CardMarket Profit BotBox]]/tbl_MTG_Set[[#This Row],[Play Booster Cost]]</f>
        <v/>
      </c>
      <c r="BP370" s="10">
        <f>tbl_MTG_Set[[#This Row],[Play Singles CardMarket Profit BotBox]]&gt;0</f>
        <v/>
      </c>
      <c r="BQ370" s="10" t="n"/>
      <c r="BR370" s="10" t="n"/>
      <c r="BS370" s="10" t="n"/>
      <c r="BT3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0" s="19">
        <f>tbl_MTG_Set[[#This Row],[Collector Singles CardMarket Profit MTG Stocks]]/tbl_MTG_Set[[#This Row],[Collector Booster Cost]]</f>
        <v/>
      </c>
      <c r="BW370" s="10">
        <f>tbl_MTG_Set[[#This Row],[Collector Singles CardMarket Profit MTG Stocks]]&gt;0</f>
        <v/>
      </c>
      <c r="BX370" s="10" t="n"/>
      <c r="BY370" s="10" t="n"/>
      <c r="BZ370" s="10">
        <f>tbl_MTG_Set[[#This Row],[Collector Booster Sell Price CardMarket]]*tbl_MTG_Set[[#This Row],[Collector Booster Expected Market Value BotBox]]/tbl_MTG_Set[[#This Row],[Collector Booster Sealed Market Value BotBox]]</f>
        <v/>
      </c>
      <c r="CA3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0" s="10">
        <f>tbl_MTG_Set[[#This Row],[Collector Singles CardMarket Profit BotBox]]/tbl_MTG_Set[[#This Row],[Collector Booster Cost]]</f>
        <v/>
      </c>
      <c r="CC370" s="10">
        <f>tbl_MTG_Set[[#This Row],[Collector Singles CardMarket Profit BotBox]]&gt;0</f>
        <v/>
      </c>
      <c r="CD3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1" hidden="1" s="6">
      <c r="A371" t="n">
        <v>399</v>
      </c>
      <c r="B371" t="inlineStr">
        <is>
          <t>Ikoria: Lair of Behemoths Promos PIKO</t>
        </is>
      </c>
      <c r="C371" t="n">
        <v>137</v>
      </c>
      <c r="D371" s="3" t="n">
        <v>43945</v>
      </c>
      <c r="F371" t="inlineStr">
        <is>
          <t>en es fr de it pt ja ko ru 汉语 漢語</t>
        </is>
      </c>
      <c r="G371" t="n">
        <v>744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1">
        <f>tbl_MTG_Set[[#This Row],[Play Booster Sell Price CardMarket]]*tbl_MTG_Set[[#This Row],[Play Booster Expected Market Value MTG Stocks]]/tbl_MTG_Set[[#This Row],[Play Booster Sealed Market Value MTG Stocks]]</f>
        <v/>
      </c>
      <c r="BG3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1" s="11">
        <f>tbl_MTG_Set[[#This Row],[Play Singles CardMarket Profit MTG Stocks]]/tbl_MTG_Set[[#This Row],[Play Booster Cost]]</f>
        <v/>
      </c>
      <c r="BI371" s="11">
        <f>tbl_MTG_Set[[#This Row],[Play Singles CardMarket Profit MTG Stocks]]&gt;0</f>
        <v/>
      </c>
      <c r="BM371" s="10">
        <f>tbl_MTG_Set[[#This Row],[Play Booster Sell Price CardMarket]]*tbl_MTG_Set[[#This Row],[Play Booster Expected Market Value BotBox]]/tbl_MTG_Set[[#This Row],[Play Booster Sealed Market Value BotBox]]</f>
        <v/>
      </c>
      <c r="BN3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1" s="10">
        <f>tbl_MTG_Set[[#This Row],[Play Singles CardMarket Profit BotBox]]/tbl_MTG_Set[[#This Row],[Play Booster Cost]]</f>
        <v/>
      </c>
      <c r="BP371" s="10">
        <f>tbl_MTG_Set[[#This Row],[Play Singles CardMarket Profit BotBox]]&gt;0</f>
        <v/>
      </c>
      <c r="BQ371" s="10" t="n"/>
      <c r="BR371" s="10" t="n"/>
      <c r="BS371" s="10" t="n"/>
      <c r="BT3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1" s="19">
        <f>tbl_MTG_Set[[#This Row],[Collector Singles CardMarket Profit MTG Stocks]]/tbl_MTG_Set[[#This Row],[Collector Booster Cost]]</f>
        <v/>
      </c>
      <c r="BW371" s="10">
        <f>tbl_MTG_Set[[#This Row],[Collector Singles CardMarket Profit MTG Stocks]]&gt;0</f>
        <v/>
      </c>
      <c r="BX371" s="10" t="n"/>
      <c r="BY371" s="10" t="n"/>
      <c r="BZ371" s="10">
        <f>tbl_MTG_Set[[#This Row],[Collector Booster Sell Price CardMarket]]*tbl_MTG_Set[[#This Row],[Collector Booster Expected Market Value BotBox]]/tbl_MTG_Set[[#This Row],[Collector Booster Sealed Market Value BotBox]]</f>
        <v/>
      </c>
      <c r="CA3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1" s="10">
        <f>tbl_MTG_Set[[#This Row],[Collector Singles CardMarket Profit BotBox]]/tbl_MTG_Set[[#This Row],[Collector Booster Cost]]</f>
        <v/>
      </c>
      <c r="CC371" s="10">
        <f>tbl_MTG_Set[[#This Row],[Collector Singles CardMarket Profit BotBox]]&gt;0</f>
        <v/>
      </c>
      <c r="CD3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2" hidden="1" s="6">
      <c r="A372" t="n">
        <v>400</v>
      </c>
      <c r="B372" t="inlineStr">
        <is>
          <t>Ikoria: Lair of Behemoths Tokens TIKO</t>
        </is>
      </c>
      <c r="C372" t="n">
        <v>14</v>
      </c>
      <c r="D372" s="3" t="n">
        <v>43945</v>
      </c>
      <c r="F372" t="inlineStr">
        <is>
          <t>en es fr de it pt ja ko ru 汉语 漢語</t>
        </is>
      </c>
      <c r="G372" t="n">
        <v>746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1">
        <f>tbl_MTG_Set[[#This Row],[Play Booster Sell Price CardMarket]]*tbl_MTG_Set[[#This Row],[Play Booster Expected Market Value MTG Stocks]]/tbl_MTG_Set[[#This Row],[Play Booster Sealed Market Value MTG Stocks]]</f>
        <v/>
      </c>
      <c r="BG3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2" s="11">
        <f>tbl_MTG_Set[[#This Row],[Play Singles CardMarket Profit MTG Stocks]]/tbl_MTG_Set[[#This Row],[Play Booster Cost]]</f>
        <v/>
      </c>
      <c r="BI372" s="11">
        <f>tbl_MTG_Set[[#This Row],[Play Singles CardMarket Profit MTG Stocks]]&gt;0</f>
        <v/>
      </c>
      <c r="BM372" s="10">
        <f>tbl_MTG_Set[[#This Row],[Play Booster Sell Price CardMarket]]*tbl_MTG_Set[[#This Row],[Play Booster Expected Market Value BotBox]]/tbl_MTG_Set[[#This Row],[Play Booster Sealed Market Value BotBox]]</f>
        <v/>
      </c>
      <c r="BN3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2" s="10">
        <f>tbl_MTG_Set[[#This Row],[Play Singles CardMarket Profit BotBox]]/tbl_MTG_Set[[#This Row],[Play Booster Cost]]</f>
        <v/>
      </c>
      <c r="BP372" s="10">
        <f>tbl_MTG_Set[[#This Row],[Play Singles CardMarket Profit BotBox]]&gt;0</f>
        <v/>
      </c>
      <c r="BQ372" s="10" t="n"/>
      <c r="BR372" s="10" t="n"/>
      <c r="BS372" s="10" t="n"/>
      <c r="BT3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2" s="19">
        <f>tbl_MTG_Set[[#This Row],[Collector Singles CardMarket Profit MTG Stocks]]/tbl_MTG_Set[[#This Row],[Collector Booster Cost]]</f>
        <v/>
      </c>
      <c r="BW372" s="10">
        <f>tbl_MTG_Set[[#This Row],[Collector Singles CardMarket Profit MTG Stocks]]&gt;0</f>
        <v/>
      </c>
      <c r="BX372" s="10" t="n"/>
      <c r="BY372" s="10" t="n"/>
      <c r="BZ372" s="10">
        <f>tbl_MTG_Set[[#This Row],[Collector Booster Sell Price CardMarket]]*tbl_MTG_Set[[#This Row],[Collector Booster Expected Market Value BotBox]]/tbl_MTG_Set[[#This Row],[Collector Booster Sealed Market Value BotBox]]</f>
        <v/>
      </c>
      <c r="CA3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2" s="10">
        <f>tbl_MTG_Set[[#This Row],[Collector Singles CardMarket Profit BotBox]]/tbl_MTG_Set[[#This Row],[Collector Booster Cost]]</f>
        <v/>
      </c>
      <c r="CC372" s="10">
        <f>tbl_MTG_Set[[#This Row],[Collector Singles CardMarket Profit BotBox]]&gt;0</f>
        <v/>
      </c>
      <c r="CD3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3" hidden="1" s="6">
      <c r="A373" t="n">
        <v>401</v>
      </c>
      <c r="B373" t="inlineStr">
        <is>
          <t>Commander 2020 C20</t>
        </is>
      </c>
      <c r="C373" t="n">
        <v>322</v>
      </c>
      <c r="D373" s="3" t="n">
        <v>43938</v>
      </c>
      <c r="F373" t="inlineStr">
        <is>
          <t>en es fr de it pt ja ko ru 汉语 漢語</t>
        </is>
      </c>
      <c r="G373" t="n">
        <v>748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1">
        <f>tbl_MTG_Set[[#This Row],[Play Booster Sell Price CardMarket]]*tbl_MTG_Set[[#This Row],[Play Booster Expected Market Value MTG Stocks]]/tbl_MTG_Set[[#This Row],[Play Booster Sealed Market Value MTG Stocks]]</f>
        <v/>
      </c>
      <c r="BG3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3" s="11">
        <f>tbl_MTG_Set[[#This Row],[Play Singles CardMarket Profit MTG Stocks]]/tbl_MTG_Set[[#This Row],[Play Booster Cost]]</f>
        <v/>
      </c>
      <c r="BI373" s="11">
        <f>tbl_MTG_Set[[#This Row],[Play Singles CardMarket Profit MTG Stocks]]&gt;0</f>
        <v/>
      </c>
      <c r="BM373" s="10">
        <f>tbl_MTG_Set[[#This Row],[Play Booster Sell Price CardMarket]]*tbl_MTG_Set[[#This Row],[Play Booster Expected Market Value BotBox]]/tbl_MTG_Set[[#This Row],[Play Booster Sealed Market Value BotBox]]</f>
        <v/>
      </c>
      <c r="BN3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3" s="10">
        <f>tbl_MTG_Set[[#This Row],[Play Singles CardMarket Profit BotBox]]/tbl_MTG_Set[[#This Row],[Play Booster Cost]]</f>
        <v/>
      </c>
      <c r="BP373" s="10">
        <f>tbl_MTG_Set[[#This Row],[Play Singles CardMarket Profit BotBox]]&gt;0</f>
        <v/>
      </c>
      <c r="BQ373" s="10" t="n"/>
      <c r="BR373" s="10" t="n"/>
      <c r="BS373" s="10" t="n"/>
      <c r="BT3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3" s="19">
        <f>tbl_MTG_Set[[#This Row],[Collector Singles CardMarket Profit MTG Stocks]]/tbl_MTG_Set[[#This Row],[Collector Booster Cost]]</f>
        <v/>
      </c>
      <c r="BW373" s="10">
        <f>tbl_MTG_Set[[#This Row],[Collector Singles CardMarket Profit MTG Stocks]]&gt;0</f>
        <v/>
      </c>
      <c r="BX373" s="10" t="n"/>
      <c r="BY373" s="10" t="n"/>
      <c r="BZ373" s="10">
        <f>tbl_MTG_Set[[#This Row],[Collector Booster Sell Price CardMarket]]*tbl_MTG_Set[[#This Row],[Collector Booster Expected Market Value BotBox]]/tbl_MTG_Set[[#This Row],[Collector Booster Sealed Market Value BotBox]]</f>
        <v/>
      </c>
      <c r="CA3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3" s="10">
        <f>tbl_MTG_Set[[#This Row],[Collector Singles CardMarket Profit BotBox]]/tbl_MTG_Set[[#This Row],[Collector Booster Cost]]</f>
        <v/>
      </c>
      <c r="CC373" s="10">
        <f>tbl_MTG_Set[[#This Row],[Collector Singles CardMarket Profit BotBox]]&gt;0</f>
        <v/>
      </c>
      <c r="CD3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4" hidden="1" s="6">
      <c r="A374" t="n">
        <v>402</v>
      </c>
      <c r="B374" t="inlineStr">
        <is>
          <t>Commander 2020 Tokens TC20</t>
        </is>
      </c>
      <c r="C374" t="n">
        <v>20</v>
      </c>
      <c r="D374" s="3" t="n">
        <v>43938</v>
      </c>
      <c r="F374" t="inlineStr">
        <is>
          <t>en es fr de it pt ja ko ru 汉语 漢語</t>
        </is>
      </c>
      <c r="G374" t="n">
        <v>750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1">
        <f>tbl_MTG_Set[[#This Row],[Play Booster Sell Price CardMarket]]*tbl_MTG_Set[[#This Row],[Play Booster Expected Market Value MTG Stocks]]/tbl_MTG_Set[[#This Row],[Play Booster Sealed Market Value MTG Stocks]]</f>
        <v/>
      </c>
      <c r="BG3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4" s="11">
        <f>tbl_MTG_Set[[#This Row],[Play Singles CardMarket Profit MTG Stocks]]/tbl_MTG_Set[[#This Row],[Play Booster Cost]]</f>
        <v/>
      </c>
      <c r="BI374" s="11">
        <f>tbl_MTG_Set[[#This Row],[Play Singles CardMarket Profit MTG Stocks]]&gt;0</f>
        <v/>
      </c>
      <c r="BM374" s="10">
        <f>tbl_MTG_Set[[#This Row],[Play Booster Sell Price CardMarket]]*tbl_MTG_Set[[#This Row],[Play Booster Expected Market Value BotBox]]/tbl_MTG_Set[[#This Row],[Play Booster Sealed Market Value BotBox]]</f>
        <v/>
      </c>
      <c r="BN3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4" s="10">
        <f>tbl_MTG_Set[[#This Row],[Play Singles CardMarket Profit BotBox]]/tbl_MTG_Set[[#This Row],[Play Booster Cost]]</f>
        <v/>
      </c>
      <c r="BP374" s="10">
        <f>tbl_MTG_Set[[#This Row],[Play Singles CardMarket Profit BotBox]]&gt;0</f>
        <v/>
      </c>
      <c r="BQ374" s="10" t="n"/>
      <c r="BR374" s="10" t="n"/>
      <c r="BS374" s="10" t="n"/>
      <c r="BT3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4" s="19">
        <f>tbl_MTG_Set[[#This Row],[Collector Singles CardMarket Profit MTG Stocks]]/tbl_MTG_Set[[#This Row],[Collector Booster Cost]]</f>
        <v/>
      </c>
      <c r="BW374" s="10">
        <f>tbl_MTG_Set[[#This Row],[Collector Singles CardMarket Profit MTG Stocks]]&gt;0</f>
        <v/>
      </c>
      <c r="BX374" s="10" t="n"/>
      <c r="BY374" s="10" t="n"/>
      <c r="BZ374" s="10">
        <f>tbl_MTG_Set[[#This Row],[Collector Booster Sell Price CardMarket]]*tbl_MTG_Set[[#This Row],[Collector Booster Expected Market Value BotBox]]/tbl_MTG_Set[[#This Row],[Collector Booster Sealed Market Value BotBox]]</f>
        <v/>
      </c>
      <c r="CA3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4" s="10">
        <f>tbl_MTG_Set[[#This Row],[Collector Singles CardMarket Profit BotBox]]/tbl_MTG_Set[[#This Row],[Collector Booster Cost]]</f>
        <v/>
      </c>
      <c r="CC374" s="10">
        <f>tbl_MTG_Set[[#This Row],[Collector Singles CardMarket Profit BotBox]]&gt;0</f>
        <v/>
      </c>
      <c r="CD3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5" hidden="1" s="6">
      <c r="A375" t="n">
        <v>403</v>
      </c>
      <c r="B375" t="inlineStr">
        <is>
          <t>Commander 2020 Oversized OC20</t>
        </is>
      </c>
      <c r="C375" t="n">
        <v>5</v>
      </c>
      <c r="D375" s="3" t="n">
        <v>43938</v>
      </c>
      <c r="F375" t="inlineStr">
        <is>
          <t>en es fr de it pt ja ko ru 汉语 漢語</t>
        </is>
      </c>
      <c r="G375" t="n">
        <v>752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1">
        <f>tbl_MTG_Set[[#This Row],[Play Booster Sell Price CardMarket]]*tbl_MTG_Set[[#This Row],[Play Booster Expected Market Value MTG Stocks]]/tbl_MTG_Set[[#This Row],[Play Booster Sealed Market Value MTG Stocks]]</f>
        <v/>
      </c>
      <c r="BG3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5" s="11">
        <f>tbl_MTG_Set[[#This Row],[Play Singles CardMarket Profit MTG Stocks]]/tbl_MTG_Set[[#This Row],[Play Booster Cost]]</f>
        <v/>
      </c>
      <c r="BI375" s="11">
        <f>tbl_MTG_Set[[#This Row],[Play Singles CardMarket Profit MTG Stocks]]&gt;0</f>
        <v/>
      </c>
      <c r="BM375" s="10">
        <f>tbl_MTG_Set[[#This Row],[Play Booster Sell Price CardMarket]]*tbl_MTG_Set[[#This Row],[Play Booster Expected Market Value BotBox]]/tbl_MTG_Set[[#This Row],[Play Booster Sealed Market Value BotBox]]</f>
        <v/>
      </c>
      <c r="BN3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5" s="10">
        <f>tbl_MTG_Set[[#This Row],[Play Singles CardMarket Profit BotBox]]/tbl_MTG_Set[[#This Row],[Play Booster Cost]]</f>
        <v/>
      </c>
      <c r="BP375" s="10">
        <f>tbl_MTG_Set[[#This Row],[Play Singles CardMarket Profit BotBox]]&gt;0</f>
        <v/>
      </c>
      <c r="BQ375" s="10" t="n"/>
      <c r="BR375" s="10" t="n"/>
      <c r="BS375" s="10" t="n"/>
      <c r="BT3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5" s="19">
        <f>tbl_MTG_Set[[#This Row],[Collector Singles CardMarket Profit MTG Stocks]]/tbl_MTG_Set[[#This Row],[Collector Booster Cost]]</f>
        <v/>
      </c>
      <c r="BW375" s="10">
        <f>tbl_MTG_Set[[#This Row],[Collector Singles CardMarket Profit MTG Stocks]]&gt;0</f>
        <v/>
      </c>
      <c r="BX375" s="10" t="n"/>
      <c r="BY375" s="10" t="n"/>
      <c r="BZ375" s="10">
        <f>tbl_MTG_Set[[#This Row],[Collector Booster Sell Price CardMarket]]*tbl_MTG_Set[[#This Row],[Collector Booster Expected Market Value BotBox]]/tbl_MTG_Set[[#This Row],[Collector Booster Sealed Market Value BotBox]]</f>
        <v/>
      </c>
      <c r="CA3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5" s="10">
        <f>tbl_MTG_Set[[#This Row],[Collector Singles CardMarket Profit BotBox]]/tbl_MTG_Set[[#This Row],[Collector Booster Cost]]</f>
        <v/>
      </c>
      <c r="CC375" s="10">
        <f>tbl_MTG_Set[[#This Row],[Collector Singles CardMarket Profit BotBox]]&gt;0</f>
        <v/>
      </c>
      <c r="CD3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6" hidden="1" s="6">
      <c r="A376" t="n">
        <v>404</v>
      </c>
      <c r="B376" t="inlineStr">
        <is>
          <t>Historic Anthology 2 HA2</t>
        </is>
      </c>
      <c r="C376" t="n">
        <v>25</v>
      </c>
      <c r="D376" s="3" t="n">
        <v>43902</v>
      </c>
      <c r="F376" t="inlineStr">
        <is>
          <t>en es fr de it pt ja ko ru 汉语 漢語</t>
        </is>
      </c>
      <c r="G376" t="n">
        <v>754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1">
        <f>tbl_MTG_Set[[#This Row],[Play Booster Sell Price CardMarket]]*tbl_MTG_Set[[#This Row],[Play Booster Expected Market Value MTG Stocks]]/tbl_MTG_Set[[#This Row],[Play Booster Sealed Market Value MTG Stocks]]</f>
        <v/>
      </c>
      <c r="BG3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6" s="11">
        <f>tbl_MTG_Set[[#This Row],[Play Singles CardMarket Profit MTG Stocks]]/tbl_MTG_Set[[#This Row],[Play Booster Cost]]</f>
        <v/>
      </c>
      <c r="BI376" s="11">
        <f>tbl_MTG_Set[[#This Row],[Play Singles CardMarket Profit MTG Stocks]]&gt;0</f>
        <v/>
      </c>
      <c r="BM376" s="10">
        <f>tbl_MTG_Set[[#This Row],[Play Booster Sell Price CardMarket]]*tbl_MTG_Set[[#This Row],[Play Booster Expected Market Value BotBox]]/tbl_MTG_Set[[#This Row],[Play Booster Sealed Market Value BotBox]]</f>
        <v/>
      </c>
      <c r="BN3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6" s="10">
        <f>tbl_MTG_Set[[#This Row],[Play Singles CardMarket Profit BotBox]]/tbl_MTG_Set[[#This Row],[Play Booster Cost]]</f>
        <v/>
      </c>
      <c r="BP376" s="10">
        <f>tbl_MTG_Set[[#This Row],[Play Singles CardMarket Profit BotBox]]&gt;0</f>
        <v/>
      </c>
      <c r="BQ376" s="10" t="n"/>
      <c r="BR376" s="10" t="n"/>
      <c r="BS376" s="10" t="n"/>
      <c r="BT3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6" s="19">
        <f>tbl_MTG_Set[[#This Row],[Collector Singles CardMarket Profit MTG Stocks]]/tbl_MTG_Set[[#This Row],[Collector Booster Cost]]</f>
        <v/>
      </c>
      <c r="BW376" s="10">
        <f>tbl_MTG_Set[[#This Row],[Collector Singles CardMarket Profit MTG Stocks]]&gt;0</f>
        <v/>
      </c>
      <c r="BX376" s="10" t="n"/>
      <c r="BY376" s="10" t="n"/>
      <c r="BZ376" s="10">
        <f>tbl_MTG_Set[[#This Row],[Collector Booster Sell Price CardMarket]]*tbl_MTG_Set[[#This Row],[Collector Booster Expected Market Value BotBox]]/tbl_MTG_Set[[#This Row],[Collector Booster Sealed Market Value BotBox]]</f>
        <v/>
      </c>
      <c r="CA3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6" s="10">
        <f>tbl_MTG_Set[[#This Row],[Collector Singles CardMarket Profit BotBox]]/tbl_MTG_Set[[#This Row],[Collector Booster Cost]]</f>
        <v/>
      </c>
      <c r="CC376" s="10">
        <f>tbl_MTG_Set[[#This Row],[Collector Singles CardMarket Profit BotBox]]&gt;0</f>
        <v/>
      </c>
      <c r="CD3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7" hidden="1" s="6">
      <c r="A377" t="n">
        <v>405</v>
      </c>
      <c r="B377" t="inlineStr">
        <is>
          <t>Unsanctioned UND</t>
        </is>
      </c>
      <c r="C377" t="n">
        <v>96</v>
      </c>
      <c r="D377" s="3" t="n">
        <v>43890</v>
      </c>
      <c r="F377" t="inlineStr">
        <is>
          <t>en es fr de it pt ja ko ru 汉语 漢語</t>
        </is>
      </c>
      <c r="G377" t="n">
        <v>756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1">
        <f>tbl_MTG_Set[[#This Row],[Play Booster Sell Price CardMarket]]*tbl_MTG_Set[[#This Row],[Play Booster Expected Market Value MTG Stocks]]/tbl_MTG_Set[[#This Row],[Play Booster Sealed Market Value MTG Stocks]]</f>
        <v/>
      </c>
      <c r="BG3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7" s="11">
        <f>tbl_MTG_Set[[#This Row],[Play Singles CardMarket Profit MTG Stocks]]/tbl_MTG_Set[[#This Row],[Play Booster Cost]]</f>
        <v/>
      </c>
      <c r="BI377" s="11">
        <f>tbl_MTG_Set[[#This Row],[Play Singles CardMarket Profit MTG Stocks]]&gt;0</f>
        <v/>
      </c>
      <c r="BM377" s="10">
        <f>tbl_MTG_Set[[#This Row],[Play Booster Sell Price CardMarket]]*tbl_MTG_Set[[#This Row],[Play Booster Expected Market Value BotBox]]/tbl_MTG_Set[[#This Row],[Play Booster Sealed Market Value BotBox]]</f>
        <v/>
      </c>
      <c r="BN3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7" s="10">
        <f>tbl_MTG_Set[[#This Row],[Play Singles CardMarket Profit BotBox]]/tbl_MTG_Set[[#This Row],[Play Booster Cost]]</f>
        <v/>
      </c>
      <c r="BP377" s="10">
        <f>tbl_MTG_Set[[#This Row],[Play Singles CardMarket Profit BotBox]]&gt;0</f>
        <v/>
      </c>
      <c r="BQ377" s="10" t="n"/>
      <c r="BR377" s="10" t="n"/>
      <c r="BS377" s="10" t="n"/>
      <c r="BT3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7" s="19">
        <f>tbl_MTG_Set[[#This Row],[Collector Singles CardMarket Profit MTG Stocks]]/tbl_MTG_Set[[#This Row],[Collector Booster Cost]]</f>
        <v/>
      </c>
      <c r="BW377" s="10">
        <f>tbl_MTG_Set[[#This Row],[Collector Singles CardMarket Profit MTG Stocks]]&gt;0</f>
        <v/>
      </c>
      <c r="BX377" s="10" t="n"/>
      <c r="BY377" s="10" t="n"/>
      <c r="BZ377" s="10">
        <f>tbl_MTG_Set[[#This Row],[Collector Booster Sell Price CardMarket]]*tbl_MTG_Set[[#This Row],[Collector Booster Expected Market Value BotBox]]/tbl_MTG_Set[[#This Row],[Collector Booster Sealed Market Value BotBox]]</f>
        <v/>
      </c>
      <c r="CA3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7" s="10">
        <f>tbl_MTG_Set[[#This Row],[Collector Singles CardMarket Profit BotBox]]/tbl_MTG_Set[[#This Row],[Collector Booster Cost]]</f>
        <v/>
      </c>
      <c r="CC377" s="10">
        <f>tbl_MTG_Set[[#This Row],[Collector Singles CardMarket Profit BotBox]]&gt;0</f>
        <v/>
      </c>
      <c r="CD3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8" hidden="1" s="6">
      <c r="A378" t="n">
        <v>406</v>
      </c>
      <c r="B378" t="inlineStr">
        <is>
          <t>Unsanctioned Tokens TUND</t>
        </is>
      </c>
      <c r="C378" t="n">
        <v>6</v>
      </c>
      <c r="D378" s="3" t="n">
        <v>43890</v>
      </c>
      <c r="F378" t="inlineStr">
        <is>
          <t>en es fr de it pt ja ko ru 汉语 漢語</t>
        </is>
      </c>
      <c r="G378" t="n">
        <v>758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1">
        <f>tbl_MTG_Set[[#This Row],[Play Booster Sell Price CardMarket]]*tbl_MTG_Set[[#This Row],[Play Booster Expected Market Value MTG Stocks]]/tbl_MTG_Set[[#This Row],[Play Booster Sealed Market Value MTG Stocks]]</f>
        <v/>
      </c>
      <c r="BG3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8" s="11">
        <f>tbl_MTG_Set[[#This Row],[Play Singles CardMarket Profit MTG Stocks]]/tbl_MTG_Set[[#This Row],[Play Booster Cost]]</f>
        <v/>
      </c>
      <c r="BI378" s="11">
        <f>tbl_MTG_Set[[#This Row],[Play Singles CardMarket Profit MTG Stocks]]&gt;0</f>
        <v/>
      </c>
      <c r="BM378" s="10">
        <f>tbl_MTG_Set[[#This Row],[Play Booster Sell Price CardMarket]]*tbl_MTG_Set[[#This Row],[Play Booster Expected Market Value BotBox]]/tbl_MTG_Set[[#This Row],[Play Booster Sealed Market Value BotBox]]</f>
        <v/>
      </c>
      <c r="BN3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8" s="10">
        <f>tbl_MTG_Set[[#This Row],[Play Singles CardMarket Profit BotBox]]/tbl_MTG_Set[[#This Row],[Play Booster Cost]]</f>
        <v/>
      </c>
      <c r="BP378" s="10">
        <f>tbl_MTG_Set[[#This Row],[Play Singles CardMarket Profit BotBox]]&gt;0</f>
        <v/>
      </c>
      <c r="BQ378" s="10" t="n"/>
      <c r="BR378" s="10" t="n"/>
      <c r="BS378" s="10" t="n"/>
      <c r="BT3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8" s="19">
        <f>tbl_MTG_Set[[#This Row],[Collector Singles CardMarket Profit MTG Stocks]]/tbl_MTG_Set[[#This Row],[Collector Booster Cost]]</f>
        <v/>
      </c>
      <c r="BW378" s="10">
        <f>tbl_MTG_Set[[#This Row],[Collector Singles CardMarket Profit MTG Stocks]]&gt;0</f>
        <v/>
      </c>
      <c r="BX378" s="10" t="n"/>
      <c r="BY378" s="10" t="n"/>
      <c r="BZ378" s="10">
        <f>tbl_MTG_Set[[#This Row],[Collector Booster Sell Price CardMarket]]*tbl_MTG_Set[[#This Row],[Collector Booster Expected Market Value BotBox]]/tbl_MTG_Set[[#This Row],[Collector Booster Sealed Market Value BotBox]]</f>
        <v/>
      </c>
      <c r="CA3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8" s="10">
        <f>tbl_MTG_Set[[#This Row],[Collector Singles CardMarket Profit BotBox]]/tbl_MTG_Set[[#This Row],[Collector Booster Cost]]</f>
        <v/>
      </c>
      <c r="CC378" s="10">
        <f>tbl_MTG_Set[[#This Row],[Collector Singles CardMarket Profit BotBox]]&gt;0</f>
        <v/>
      </c>
      <c r="CD3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9" hidden="1" s="6">
      <c r="A379" t="n">
        <v>407</v>
      </c>
      <c r="B379" t="inlineStr">
        <is>
          <t>Theros Beyond Death THB</t>
        </is>
      </c>
      <c r="C379" t="n">
        <v>358</v>
      </c>
      <c r="D379" s="3" t="n">
        <v>43854</v>
      </c>
      <c r="E379" t="inlineStr">
        <is>
          <t>Standard Expansion</t>
        </is>
      </c>
      <c r="F379" t="inlineStr">
        <is>
          <t>en es fr de it pt ja ko ru 汉语 漢語</t>
        </is>
      </c>
      <c r="G379" t="n">
        <v>760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1">
        <f>tbl_MTG_Set[[#This Row],[Play Booster Sell Price CardMarket]]*tbl_MTG_Set[[#This Row],[Play Booster Expected Market Value MTG Stocks]]/tbl_MTG_Set[[#This Row],[Play Booster Sealed Market Value MTG Stocks]]</f>
        <v/>
      </c>
      <c r="BG3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9" s="11">
        <f>tbl_MTG_Set[[#This Row],[Play Singles CardMarket Profit MTG Stocks]]/tbl_MTG_Set[[#This Row],[Play Booster Cost]]</f>
        <v/>
      </c>
      <c r="BI379" s="11">
        <f>tbl_MTG_Set[[#This Row],[Play Singles CardMarket Profit MTG Stocks]]&gt;0</f>
        <v/>
      </c>
      <c r="BM379" s="10">
        <f>tbl_MTG_Set[[#This Row],[Play Booster Sell Price CardMarket]]*tbl_MTG_Set[[#This Row],[Play Booster Expected Market Value BotBox]]/tbl_MTG_Set[[#This Row],[Play Booster Sealed Market Value BotBox]]</f>
        <v/>
      </c>
      <c r="BN3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9" s="10">
        <f>tbl_MTG_Set[[#This Row],[Play Singles CardMarket Profit BotBox]]/tbl_MTG_Set[[#This Row],[Play Booster Cost]]</f>
        <v/>
      </c>
      <c r="BP379" s="10">
        <f>tbl_MTG_Set[[#This Row],[Play Singles CardMarket Profit BotBox]]&gt;0</f>
        <v/>
      </c>
      <c r="BQ379" s="10" t="n"/>
      <c r="BR379" s="10" t="n"/>
      <c r="BS379" s="10" t="n"/>
      <c r="BT3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9" s="19">
        <f>tbl_MTG_Set[[#This Row],[Collector Singles CardMarket Profit MTG Stocks]]/tbl_MTG_Set[[#This Row],[Collector Booster Cost]]</f>
        <v/>
      </c>
      <c r="BW379" s="10">
        <f>tbl_MTG_Set[[#This Row],[Collector Singles CardMarket Profit MTG Stocks]]&gt;0</f>
        <v/>
      </c>
      <c r="BX379" s="10" t="n"/>
      <c r="BY379" s="10" t="n"/>
      <c r="BZ379" s="10">
        <f>tbl_MTG_Set[[#This Row],[Collector Booster Sell Price CardMarket]]*tbl_MTG_Set[[#This Row],[Collector Booster Expected Market Value BotBox]]/tbl_MTG_Set[[#This Row],[Collector Booster Sealed Market Value BotBox]]</f>
        <v/>
      </c>
      <c r="CA3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9" s="10">
        <f>tbl_MTG_Set[[#This Row],[Collector Singles CardMarket Profit BotBox]]/tbl_MTG_Set[[#This Row],[Collector Booster Cost]]</f>
        <v/>
      </c>
      <c r="CC379" s="10">
        <f>tbl_MTG_Set[[#This Row],[Collector Singles CardMarket Profit BotBox]]&gt;0</f>
        <v/>
      </c>
      <c r="CD3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0" hidden="1" s="6">
      <c r="A380" t="n">
        <v>408</v>
      </c>
      <c r="B380" t="inlineStr">
        <is>
          <t>Theros Beyond Death Promos PTHB</t>
        </is>
      </c>
      <c r="C380" t="n">
        <v>137</v>
      </c>
      <c r="D380" s="3" t="n">
        <v>43854</v>
      </c>
      <c r="E380" t="inlineStr">
        <is>
          <t>Standard Expansion</t>
        </is>
      </c>
      <c r="F380" t="inlineStr">
        <is>
          <t>en es fr de it pt ja ko ru 汉语 漢語</t>
        </is>
      </c>
      <c r="G380" t="n">
        <v>762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1">
        <f>tbl_MTG_Set[[#This Row],[Play Booster Sell Price CardMarket]]*tbl_MTG_Set[[#This Row],[Play Booster Expected Market Value MTG Stocks]]/tbl_MTG_Set[[#This Row],[Play Booster Sealed Market Value MTG Stocks]]</f>
        <v/>
      </c>
      <c r="BG3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0" s="11">
        <f>tbl_MTG_Set[[#This Row],[Play Singles CardMarket Profit MTG Stocks]]/tbl_MTG_Set[[#This Row],[Play Booster Cost]]</f>
        <v/>
      </c>
      <c r="BI380" s="11">
        <f>tbl_MTG_Set[[#This Row],[Play Singles CardMarket Profit MTG Stocks]]&gt;0</f>
        <v/>
      </c>
      <c r="BM380" s="10">
        <f>tbl_MTG_Set[[#This Row],[Play Booster Sell Price CardMarket]]*tbl_MTG_Set[[#This Row],[Play Booster Expected Market Value BotBox]]/tbl_MTG_Set[[#This Row],[Play Booster Sealed Market Value BotBox]]</f>
        <v/>
      </c>
      <c r="BN3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0" s="10">
        <f>tbl_MTG_Set[[#This Row],[Play Singles CardMarket Profit BotBox]]/tbl_MTG_Set[[#This Row],[Play Booster Cost]]</f>
        <v/>
      </c>
      <c r="BP380" s="10">
        <f>tbl_MTG_Set[[#This Row],[Play Singles CardMarket Profit BotBox]]&gt;0</f>
        <v/>
      </c>
      <c r="BQ380" s="10" t="n"/>
      <c r="BR380" s="10" t="n"/>
      <c r="BS380" s="10" t="n"/>
      <c r="BT3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0" s="19">
        <f>tbl_MTG_Set[[#This Row],[Collector Singles CardMarket Profit MTG Stocks]]/tbl_MTG_Set[[#This Row],[Collector Booster Cost]]</f>
        <v/>
      </c>
      <c r="BW380" s="10">
        <f>tbl_MTG_Set[[#This Row],[Collector Singles CardMarket Profit MTG Stocks]]&gt;0</f>
        <v/>
      </c>
      <c r="BX380" s="10" t="n"/>
      <c r="BY380" s="10" t="n"/>
      <c r="BZ380" s="10">
        <f>tbl_MTG_Set[[#This Row],[Collector Booster Sell Price CardMarket]]*tbl_MTG_Set[[#This Row],[Collector Booster Expected Market Value BotBox]]/tbl_MTG_Set[[#This Row],[Collector Booster Sealed Market Value BotBox]]</f>
        <v/>
      </c>
      <c r="CA3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0" s="10">
        <f>tbl_MTG_Set[[#This Row],[Collector Singles CardMarket Profit BotBox]]/tbl_MTG_Set[[#This Row],[Collector Booster Cost]]</f>
        <v/>
      </c>
      <c r="CC380" s="10">
        <f>tbl_MTG_Set[[#This Row],[Collector Singles CardMarket Profit BotBox]]&gt;0</f>
        <v/>
      </c>
      <c r="CD3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1" hidden="1" s="6">
      <c r="A381" t="n">
        <v>409</v>
      </c>
      <c r="B381" t="inlineStr">
        <is>
          <t>Theros Beyond Death Tokens TTHB</t>
        </is>
      </c>
      <c r="C381" t="n">
        <v>14</v>
      </c>
      <c r="D381" s="3" t="n">
        <v>43854</v>
      </c>
      <c r="E381" t="inlineStr">
        <is>
          <t>Standard Expansion</t>
        </is>
      </c>
      <c r="F381" t="inlineStr">
        <is>
          <t>en es fr de it pt ja ko ru 汉语 漢語</t>
        </is>
      </c>
      <c r="G381" t="n">
        <v>764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1">
        <f>tbl_MTG_Set[[#This Row],[Play Booster Sell Price CardMarket]]*tbl_MTG_Set[[#This Row],[Play Booster Expected Market Value MTG Stocks]]/tbl_MTG_Set[[#This Row],[Play Booster Sealed Market Value MTG Stocks]]</f>
        <v/>
      </c>
      <c r="BG3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1" s="11">
        <f>tbl_MTG_Set[[#This Row],[Play Singles CardMarket Profit MTG Stocks]]/tbl_MTG_Set[[#This Row],[Play Booster Cost]]</f>
        <v/>
      </c>
      <c r="BI381" s="11">
        <f>tbl_MTG_Set[[#This Row],[Play Singles CardMarket Profit MTG Stocks]]&gt;0</f>
        <v/>
      </c>
      <c r="BM381" s="10">
        <f>tbl_MTG_Set[[#This Row],[Play Booster Sell Price CardMarket]]*tbl_MTG_Set[[#This Row],[Play Booster Expected Market Value BotBox]]/tbl_MTG_Set[[#This Row],[Play Booster Sealed Market Value BotBox]]</f>
        <v/>
      </c>
      <c r="BN3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1" s="10">
        <f>tbl_MTG_Set[[#This Row],[Play Singles CardMarket Profit BotBox]]/tbl_MTG_Set[[#This Row],[Play Booster Cost]]</f>
        <v/>
      </c>
      <c r="BP381" s="10">
        <f>tbl_MTG_Set[[#This Row],[Play Singles CardMarket Profit BotBox]]&gt;0</f>
        <v/>
      </c>
      <c r="BQ381" s="10" t="n"/>
      <c r="BR381" s="10" t="n"/>
      <c r="BS381" s="10" t="n"/>
      <c r="BT3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1" s="19">
        <f>tbl_MTG_Set[[#This Row],[Collector Singles CardMarket Profit MTG Stocks]]/tbl_MTG_Set[[#This Row],[Collector Booster Cost]]</f>
        <v/>
      </c>
      <c r="BW381" s="10">
        <f>tbl_MTG_Set[[#This Row],[Collector Singles CardMarket Profit MTG Stocks]]&gt;0</f>
        <v/>
      </c>
      <c r="BX381" s="10" t="n"/>
      <c r="BY381" s="10" t="n"/>
      <c r="BZ381" s="10">
        <f>tbl_MTG_Set[[#This Row],[Collector Booster Sell Price CardMarket]]*tbl_MTG_Set[[#This Row],[Collector Booster Expected Market Value BotBox]]/tbl_MTG_Set[[#This Row],[Collector Booster Sealed Market Value BotBox]]</f>
        <v/>
      </c>
      <c r="CA3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1" s="10">
        <f>tbl_MTG_Set[[#This Row],[Collector Singles CardMarket Profit BotBox]]/tbl_MTG_Set[[#This Row],[Collector Booster Cost]]</f>
        <v/>
      </c>
      <c r="CC381" s="10">
        <f>tbl_MTG_Set[[#This Row],[Collector Singles CardMarket Profit BotBox]]&gt;0</f>
        <v/>
      </c>
      <c r="CD3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2" hidden="1" s="6">
      <c r="A382" t="n">
        <v>410</v>
      </c>
      <c r="B382" t="inlineStr">
        <is>
          <t>MagicFest 2020 PF20</t>
        </is>
      </c>
      <c r="C382" t="n">
        <v>6</v>
      </c>
      <c r="D382" s="3" t="n">
        <v>43831</v>
      </c>
      <c r="F382" t="inlineStr">
        <is>
          <t>en es fr de it pt ja ko ru 汉语 漢語</t>
        </is>
      </c>
      <c r="G382" t="n">
        <v>766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1">
        <f>tbl_MTG_Set[[#This Row],[Play Booster Sell Price CardMarket]]*tbl_MTG_Set[[#This Row],[Play Booster Expected Market Value MTG Stocks]]/tbl_MTG_Set[[#This Row],[Play Booster Sealed Market Value MTG Stocks]]</f>
        <v/>
      </c>
      <c r="BG3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2" s="11">
        <f>tbl_MTG_Set[[#This Row],[Play Singles CardMarket Profit MTG Stocks]]/tbl_MTG_Set[[#This Row],[Play Booster Cost]]</f>
        <v/>
      </c>
      <c r="BI382" s="11">
        <f>tbl_MTG_Set[[#This Row],[Play Singles CardMarket Profit MTG Stocks]]&gt;0</f>
        <v/>
      </c>
      <c r="BM382" s="10">
        <f>tbl_MTG_Set[[#This Row],[Play Booster Sell Price CardMarket]]*tbl_MTG_Set[[#This Row],[Play Booster Expected Market Value BotBox]]/tbl_MTG_Set[[#This Row],[Play Booster Sealed Market Value BotBox]]</f>
        <v/>
      </c>
      <c r="BN3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2" s="10">
        <f>tbl_MTG_Set[[#This Row],[Play Singles CardMarket Profit BotBox]]/tbl_MTG_Set[[#This Row],[Play Booster Cost]]</f>
        <v/>
      </c>
      <c r="BP382" s="10">
        <f>tbl_MTG_Set[[#This Row],[Play Singles CardMarket Profit BotBox]]&gt;0</f>
        <v/>
      </c>
      <c r="BQ382" s="10" t="n"/>
      <c r="BR382" s="10" t="n"/>
      <c r="BS382" s="10" t="n"/>
      <c r="BT3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2" s="19">
        <f>tbl_MTG_Set[[#This Row],[Collector Singles CardMarket Profit MTG Stocks]]/tbl_MTG_Set[[#This Row],[Collector Booster Cost]]</f>
        <v/>
      </c>
      <c r="BW382" s="10">
        <f>tbl_MTG_Set[[#This Row],[Collector Singles CardMarket Profit MTG Stocks]]&gt;0</f>
        <v/>
      </c>
      <c r="BX382" s="10" t="n"/>
      <c r="BY382" s="10" t="n"/>
      <c r="BZ382" s="10">
        <f>tbl_MTG_Set[[#This Row],[Collector Booster Sell Price CardMarket]]*tbl_MTG_Set[[#This Row],[Collector Booster Expected Market Value BotBox]]/tbl_MTG_Set[[#This Row],[Collector Booster Sealed Market Value BotBox]]</f>
        <v/>
      </c>
      <c r="CA3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2" s="10">
        <f>tbl_MTG_Set[[#This Row],[Collector Singles CardMarket Profit BotBox]]/tbl_MTG_Set[[#This Row],[Collector Booster Cost]]</f>
        <v/>
      </c>
      <c r="CC382" s="10">
        <f>tbl_MTG_Set[[#This Row],[Collector Singles CardMarket Profit BotBox]]&gt;0</f>
        <v/>
      </c>
      <c r="CD3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3" hidden="1" s="6">
      <c r="A383" t="n">
        <v>411</v>
      </c>
      <c r="B383" t="inlineStr">
        <is>
          <t>Judge Gift Cards 2020 J20</t>
        </is>
      </c>
      <c r="C383" t="n">
        <v>10</v>
      </c>
      <c r="D383" s="3" t="n">
        <v>43831</v>
      </c>
      <c r="F383" t="inlineStr">
        <is>
          <t>en es fr de it pt ja ko ru 汉语 漢語</t>
        </is>
      </c>
      <c r="G383" t="n">
        <v>768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1">
        <f>tbl_MTG_Set[[#This Row],[Play Booster Sell Price CardMarket]]*tbl_MTG_Set[[#This Row],[Play Booster Expected Market Value MTG Stocks]]/tbl_MTG_Set[[#This Row],[Play Booster Sealed Market Value MTG Stocks]]</f>
        <v/>
      </c>
      <c r="BG3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3" s="11">
        <f>tbl_MTG_Set[[#This Row],[Play Singles CardMarket Profit MTG Stocks]]/tbl_MTG_Set[[#This Row],[Play Booster Cost]]</f>
        <v/>
      </c>
      <c r="BI383" s="11">
        <f>tbl_MTG_Set[[#This Row],[Play Singles CardMarket Profit MTG Stocks]]&gt;0</f>
        <v/>
      </c>
      <c r="BM383" s="10">
        <f>tbl_MTG_Set[[#This Row],[Play Booster Sell Price CardMarket]]*tbl_MTG_Set[[#This Row],[Play Booster Expected Market Value BotBox]]/tbl_MTG_Set[[#This Row],[Play Booster Sealed Market Value BotBox]]</f>
        <v/>
      </c>
      <c r="BN3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3" s="10">
        <f>tbl_MTG_Set[[#This Row],[Play Singles CardMarket Profit BotBox]]/tbl_MTG_Set[[#This Row],[Play Booster Cost]]</f>
        <v/>
      </c>
      <c r="BP383" s="10">
        <f>tbl_MTG_Set[[#This Row],[Play Singles CardMarket Profit BotBox]]&gt;0</f>
        <v/>
      </c>
      <c r="BQ383" s="10" t="n"/>
      <c r="BR383" s="10" t="n"/>
      <c r="BS383" s="10" t="n"/>
      <c r="BT3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3" s="19">
        <f>tbl_MTG_Set[[#This Row],[Collector Singles CardMarket Profit MTG Stocks]]/tbl_MTG_Set[[#This Row],[Collector Booster Cost]]</f>
        <v/>
      </c>
      <c r="BW383" s="10">
        <f>tbl_MTG_Set[[#This Row],[Collector Singles CardMarket Profit MTG Stocks]]&gt;0</f>
        <v/>
      </c>
      <c r="BX383" s="10" t="n"/>
      <c r="BY383" s="10" t="n"/>
      <c r="BZ383" s="10">
        <f>tbl_MTG_Set[[#This Row],[Collector Booster Sell Price CardMarket]]*tbl_MTG_Set[[#This Row],[Collector Booster Expected Market Value BotBox]]/tbl_MTG_Set[[#This Row],[Collector Booster Sealed Market Value BotBox]]</f>
        <v/>
      </c>
      <c r="CA3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3" s="10">
        <f>tbl_MTG_Set[[#This Row],[Collector Singles CardMarket Profit BotBox]]/tbl_MTG_Set[[#This Row],[Collector Booster Cost]]</f>
        <v/>
      </c>
      <c r="CC383" s="10">
        <f>tbl_MTG_Set[[#This Row],[Collector Singles CardMarket Profit BotBox]]&gt;0</f>
        <v/>
      </c>
      <c r="CD3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4" hidden="1" s="6">
      <c r="A384" t="n">
        <v>412</v>
      </c>
      <c r="B384" t="inlineStr">
        <is>
          <t>Secret Lair Drop SLD</t>
        </is>
      </c>
      <c r="C384" t="n">
        <v>2302</v>
      </c>
      <c r="D384" s="3" t="n">
        <v>43801</v>
      </c>
      <c r="F384" t="inlineStr">
        <is>
          <t>en es fr de it pt ja ko ru 汉语 漢語</t>
        </is>
      </c>
      <c r="G384" t="n">
        <v>770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1">
        <f>tbl_MTG_Set[[#This Row],[Play Booster Sell Price CardMarket]]*tbl_MTG_Set[[#This Row],[Play Booster Expected Market Value MTG Stocks]]/tbl_MTG_Set[[#This Row],[Play Booster Sealed Market Value MTG Stocks]]</f>
        <v/>
      </c>
      <c r="BG3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4" s="11">
        <f>tbl_MTG_Set[[#This Row],[Play Singles CardMarket Profit MTG Stocks]]/tbl_MTG_Set[[#This Row],[Play Booster Cost]]</f>
        <v/>
      </c>
      <c r="BI384" s="11">
        <f>tbl_MTG_Set[[#This Row],[Play Singles CardMarket Profit MTG Stocks]]&gt;0</f>
        <v/>
      </c>
      <c r="BM384" s="10">
        <f>tbl_MTG_Set[[#This Row],[Play Booster Sell Price CardMarket]]*tbl_MTG_Set[[#This Row],[Play Booster Expected Market Value BotBox]]/tbl_MTG_Set[[#This Row],[Play Booster Sealed Market Value BotBox]]</f>
        <v/>
      </c>
      <c r="BN3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4" s="10">
        <f>tbl_MTG_Set[[#This Row],[Play Singles CardMarket Profit BotBox]]/tbl_MTG_Set[[#This Row],[Play Booster Cost]]</f>
        <v/>
      </c>
      <c r="BP384" s="10">
        <f>tbl_MTG_Set[[#This Row],[Play Singles CardMarket Profit BotBox]]&gt;0</f>
        <v/>
      </c>
      <c r="BQ384" s="10" t="n"/>
      <c r="BR384" s="10" t="n"/>
      <c r="BS384" s="10" t="n"/>
      <c r="BT3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4" s="19">
        <f>tbl_MTG_Set[[#This Row],[Collector Singles CardMarket Profit MTG Stocks]]/tbl_MTG_Set[[#This Row],[Collector Booster Cost]]</f>
        <v/>
      </c>
      <c r="BW384" s="10">
        <f>tbl_MTG_Set[[#This Row],[Collector Singles CardMarket Profit MTG Stocks]]&gt;0</f>
        <v/>
      </c>
      <c r="BX384" s="10" t="n"/>
      <c r="BY384" s="10" t="n"/>
      <c r="BZ384" s="10">
        <f>tbl_MTG_Set[[#This Row],[Collector Booster Sell Price CardMarket]]*tbl_MTG_Set[[#This Row],[Collector Booster Expected Market Value BotBox]]/tbl_MTG_Set[[#This Row],[Collector Booster Sealed Market Value BotBox]]</f>
        <v/>
      </c>
      <c r="CA3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4" s="10">
        <f>tbl_MTG_Set[[#This Row],[Collector Singles CardMarket Profit BotBox]]/tbl_MTG_Set[[#This Row],[Collector Booster Cost]]</f>
        <v/>
      </c>
      <c r="CC384" s="10">
        <f>tbl_MTG_Set[[#This Row],[Collector Singles CardMarket Profit BotBox]]&gt;0</f>
        <v/>
      </c>
      <c r="CD3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5" hidden="1" s="6">
      <c r="A385" t="n">
        <v>413</v>
      </c>
      <c r="B385" t="inlineStr">
        <is>
          <t>Secret Lair Showcase Planes PSSC</t>
        </is>
      </c>
      <c r="C385" t="n">
        <v>10</v>
      </c>
      <c r="D385" s="3" t="n">
        <v>45709</v>
      </c>
      <c r="F385" t="inlineStr">
        <is>
          <t>en es fr de it pt ja ko ru 汉语 漢語</t>
        </is>
      </c>
      <c r="G385" t="n">
        <v>772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1">
        <f>tbl_MTG_Set[[#This Row],[Play Booster Sell Price CardMarket]]*tbl_MTG_Set[[#This Row],[Play Booster Expected Market Value MTG Stocks]]/tbl_MTG_Set[[#This Row],[Play Booster Sealed Market Value MTG Stocks]]</f>
        <v/>
      </c>
      <c r="BG3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5" s="11">
        <f>tbl_MTG_Set[[#This Row],[Play Singles CardMarket Profit MTG Stocks]]/tbl_MTG_Set[[#This Row],[Play Booster Cost]]</f>
        <v/>
      </c>
      <c r="BI385" s="11">
        <f>tbl_MTG_Set[[#This Row],[Play Singles CardMarket Profit MTG Stocks]]&gt;0</f>
        <v/>
      </c>
      <c r="BM385" s="10">
        <f>tbl_MTG_Set[[#This Row],[Play Booster Sell Price CardMarket]]*tbl_MTG_Set[[#This Row],[Play Booster Expected Market Value BotBox]]/tbl_MTG_Set[[#This Row],[Play Booster Sealed Market Value BotBox]]</f>
        <v/>
      </c>
      <c r="BN3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5" s="10">
        <f>tbl_MTG_Set[[#This Row],[Play Singles CardMarket Profit BotBox]]/tbl_MTG_Set[[#This Row],[Play Booster Cost]]</f>
        <v/>
      </c>
      <c r="BP385" s="10">
        <f>tbl_MTG_Set[[#This Row],[Play Singles CardMarket Profit BotBox]]&gt;0</f>
        <v/>
      </c>
      <c r="BQ385" s="10" t="n"/>
      <c r="BR385" s="10" t="n"/>
      <c r="BS385" s="10" t="n"/>
      <c r="BT3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5" s="19">
        <f>tbl_MTG_Set[[#This Row],[Collector Singles CardMarket Profit MTG Stocks]]/tbl_MTG_Set[[#This Row],[Collector Booster Cost]]</f>
        <v/>
      </c>
      <c r="BW385" s="10">
        <f>tbl_MTG_Set[[#This Row],[Collector Singles CardMarket Profit MTG Stocks]]&gt;0</f>
        <v/>
      </c>
      <c r="BX385" s="10" t="n"/>
      <c r="BY385" s="10" t="n"/>
      <c r="BZ385" s="10">
        <f>tbl_MTG_Set[[#This Row],[Collector Booster Sell Price CardMarket]]*tbl_MTG_Set[[#This Row],[Collector Booster Expected Market Value BotBox]]/tbl_MTG_Set[[#This Row],[Collector Booster Sealed Market Value BotBox]]</f>
        <v/>
      </c>
      <c r="CA3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5" s="10">
        <f>tbl_MTG_Set[[#This Row],[Collector Singles CardMarket Profit BotBox]]/tbl_MTG_Set[[#This Row],[Collector Booster Cost]]</f>
        <v/>
      </c>
      <c r="CC385" s="10">
        <f>tbl_MTG_Set[[#This Row],[Collector Singles CardMarket Profit BotBox]]&gt;0</f>
        <v/>
      </c>
      <c r="CD3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6" hidden="1" s="6">
      <c r="A386" t="n">
        <v>414</v>
      </c>
      <c r="B386" t="inlineStr">
        <is>
          <t>Secret Lair Promo SLP</t>
        </is>
      </c>
      <c r="C386" t="n">
        <v>47</v>
      </c>
      <c r="D386" s="3" t="n">
        <v>44974</v>
      </c>
      <c r="F386" t="inlineStr">
        <is>
          <t>en es fr de it pt ja ko ru 汉语 漢語</t>
        </is>
      </c>
      <c r="G386" t="n">
        <v>774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1">
        <f>tbl_MTG_Set[[#This Row],[Play Booster Sell Price CardMarket]]*tbl_MTG_Set[[#This Row],[Play Booster Expected Market Value MTG Stocks]]/tbl_MTG_Set[[#This Row],[Play Booster Sealed Market Value MTG Stocks]]</f>
        <v/>
      </c>
      <c r="BG3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6" s="11">
        <f>tbl_MTG_Set[[#This Row],[Play Singles CardMarket Profit MTG Stocks]]/tbl_MTG_Set[[#This Row],[Play Booster Cost]]</f>
        <v/>
      </c>
      <c r="BI386" s="11">
        <f>tbl_MTG_Set[[#This Row],[Play Singles CardMarket Profit MTG Stocks]]&gt;0</f>
        <v/>
      </c>
      <c r="BM386" s="10">
        <f>tbl_MTG_Set[[#This Row],[Play Booster Sell Price CardMarket]]*tbl_MTG_Set[[#This Row],[Play Booster Expected Market Value BotBox]]/tbl_MTG_Set[[#This Row],[Play Booster Sealed Market Value BotBox]]</f>
        <v/>
      </c>
      <c r="BN3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6" s="10">
        <f>tbl_MTG_Set[[#This Row],[Play Singles CardMarket Profit BotBox]]/tbl_MTG_Set[[#This Row],[Play Booster Cost]]</f>
        <v/>
      </c>
      <c r="BP386" s="10">
        <f>tbl_MTG_Set[[#This Row],[Play Singles CardMarket Profit BotBox]]&gt;0</f>
        <v/>
      </c>
      <c r="BQ386" s="10" t="n"/>
      <c r="BR386" s="10" t="n"/>
      <c r="BS386" s="10" t="n"/>
      <c r="BT3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6" s="19">
        <f>tbl_MTG_Set[[#This Row],[Collector Singles CardMarket Profit MTG Stocks]]/tbl_MTG_Set[[#This Row],[Collector Booster Cost]]</f>
        <v/>
      </c>
      <c r="BW386" s="10">
        <f>tbl_MTG_Set[[#This Row],[Collector Singles CardMarket Profit MTG Stocks]]&gt;0</f>
        <v/>
      </c>
      <c r="BX386" s="10" t="n"/>
      <c r="BY386" s="10" t="n"/>
      <c r="BZ386" s="10">
        <f>tbl_MTG_Set[[#This Row],[Collector Booster Sell Price CardMarket]]*tbl_MTG_Set[[#This Row],[Collector Booster Expected Market Value BotBox]]/tbl_MTG_Set[[#This Row],[Collector Booster Sealed Market Value BotBox]]</f>
        <v/>
      </c>
      <c r="CA3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6" s="10">
        <f>tbl_MTG_Set[[#This Row],[Collector Singles CardMarket Profit BotBox]]/tbl_MTG_Set[[#This Row],[Collector Booster Cost]]</f>
        <v/>
      </c>
      <c r="CC386" s="10">
        <f>tbl_MTG_Set[[#This Row],[Collector Singles CardMarket Profit BotBox]]&gt;0</f>
        <v/>
      </c>
      <c r="CD3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7" hidden="1" s="6">
      <c r="A387" t="n">
        <v>415</v>
      </c>
      <c r="B387" t="inlineStr">
        <is>
          <t>Secret Lair Countdown SLC</t>
        </is>
      </c>
      <c r="C387" t="n">
        <v>84</v>
      </c>
      <c r="D387" s="3" t="n">
        <v>44866</v>
      </c>
      <c r="F387" t="inlineStr">
        <is>
          <t>en es fr de it pt ja ko ru 汉语 漢語</t>
        </is>
      </c>
      <c r="G387" t="n">
        <v>776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1">
        <f>tbl_MTG_Set[[#This Row],[Play Booster Sell Price CardMarket]]*tbl_MTG_Set[[#This Row],[Play Booster Expected Market Value MTG Stocks]]/tbl_MTG_Set[[#This Row],[Play Booster Sealed Market Value MTG Stocks]]</f>
        <v/>
      </c>
      <c r="BG3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7" s="11">
        <f>tbl_MTG_Set[[#This Row],[Play Singles CardMarket Profit MTG Stocks]]/tbl_MTG_Set[[#This Row],[Play Booster Cost]]</f>
        <v/>
      </c>
      <c r="BI387" s="11">
        <f>tbl_MTG_Set[[#This Row],[Play Singles CardMarket Profit MTG Stocks]]&gt;0</f>
        <v/>
      </c>
      <c r="BM387" s="10">
        <f>tbl_MTG_Set[[#This Row],[Play Booster Sell Price CardMarket]]*tbl_MTG_Set[[#This Row],[Play Booster Expected Market Value BotBox]]/tbl_MTG_Set[[#This Row],[Play Booster Sealed Market Value BotBox]]</f>
        <v/>
      </c>
      <c r="BN3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7" s="10">
        <f>tbl_MTG_Set[[#This Row],[Play Singles CardMarket Profit BotBox]]/tbl_MTG_Set[[#This Row],[Play Booster Cost]]</f>
        <v/>
      </c>
      <c r="BP387" s="10">
        <f>tbl_MTG_Set[[#This Row],[Play Singles CardMarket Profit BotBox]]&gt;0</f>
        <v/>
      </c>
      <c r="BQ387" s="10" t="n"/>
      <c r="BR387" s="10" t="n"/>
      <c r="BS387" s="10" t="n"/>
      <c r="BT3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7" s="19">
        <f>tbl_MTG_Set[[#This Row],[Collector Singles CardMarket Profit MTG Stocks]]/tbl_MTG_Set[[#This Row],[Collector Booster Cost]]</f>
        <v/>
      </c>
      <c r="BW387" s="10">
        <f>tbl_MTG_Set[[#This Row],[Collector Singles CardMarket Profit MTG Stocks]]&gt;0</f>
        <v/>
      </c>
      <c r="BX387" s="10" t="n"/>
      <c r="BY387" s="10" t="n"/>
      <c r="BZ387" s="10">
        <f>tbl_MTG_Set[[#This Row],[Collector Booster Sell Price CardMarket]]*tbl_MTG_Set[[#This Row],[Collector Booster Expected Market Value BotBox]]/tbl_MTG_Set[[#This Row],[Collector Booster Sealed Market Value BotBox]]</f>
        <v/>
      </c>
      <c r="CA3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7" s="10">
        <f>tbl_MTG_Set[[#This Row],[Collector Singles CardMarket Profit BotBox]]/tbl_MTG_Set[[#This Row],[Collector Booster Cost]]</f>
        <v/>
      </c>
      <c r="CC387" s="10">
        <f>tbl_MTG_Set[[#This Row],[Collector Singles CardMarket Profit BotBox]]&gt;0</f>
        <v/>
      </c>
      <c r="CD3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8" hidden="1" s="6">
      <c r="A388" t="n">
        <v>416</v>
      </c>
      <c r="B388" t="inlineStr">
        <is>
          <t>Universes Within SLX</t>
        </is>
      </c>
      <c r="C388" t="n">
        <v>30</v>
      </c>
      <c r="D388" s="3" t="n">
        <v>44623</v>
      </c>
      <c r="F388" t="inlineStr">
        <is>
          <t>en es fr de it pt ja ko ru 汉语 漢語</t>
        </is>
      </c>
      <c r="G388" t="n">
        <v>778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1">
        <f>tbl_MTG_Set[[#This Row],[Play Booster Sell Price CardMarket]]*tbl_MTG_Set[[#This Row],[Play Booster Expected Market Value MTG Stocks]]/tbl_MTG_Set[[#This Row],[Play Booster Sealed Market Value MTG Stocks]]</f>
        <v/>
      </c>
      <c r="BG3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8" s="11">
        <f>tbl_MTG_Set[[#This Row],[Play Singles CardMarket Profit MTG Stocks]]/tbl_MTG_Set[[#This Row],[Play Booster Cost]]</f>
        <v/>
      </c>
      <c r="BI388" s="11">
        <f>tbl_MTG_Set[[#This Row],[Play Singles CardMarket Profit MTG Stocks]]&gt;0</f>
        <v/>
      </c>
      <c r="BM388" s="10">
        <f>tbl_MTG_Set[[#This Row],[Play Booster Sell Price CardMarket]]*tbl_MTG_Set[[#This Row],[Play Booster Expected Market Value BotBox]]/tbl_MTG_Set[[#This Row],[Play Booster Sealed Market Value BotBox]]</f>
        <v/>
      </c>
      <c r="BN3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8" s="10">
        <f>tbl_MTG_Set[[#This Row],[Play Singles CardMarket Profit BotBox]]/tbl_MTG_Set[[#This Row],[Play Booster Cost]]</f>
        <v/>
      </c>
      <c r="BP388" s="10">
        <f>tbl_MTG_Set[[#This Row],[Play Singles CardMarket Profit BotBox]]&gt;0</f>
        <v/>
      </c>
      <c r="BQ388" s="10" t="n"/>
      <c r="BR388" s="10" t="n"/>
      <c r="BS388" s="10" t="n"/>
      <c r="BT3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8" s="19">
        <f>tbl_MTG_Set[[#This Row],[Collector Singles CardMarket Profit MTG Stocks]]/tbl_MTG_Set[[#This Row],[Collector Booster Cost]]</f>
        <v/>
      </c>
      <c r="BW388" s="10">
        <f>tbl_MTG_Set[[#This Row],[Collector Singles CardMarket Profit MTG Stocks]]&gt;0</f>
        <v/>
      </c>
      <c r="BX388" s="10" t="n"/>
      <c r="BY388" s="10" t="n"/>
      <c r="BZ388" s="10">
        <f>tbl_MTG_Set[[#This Row],[Collector Booster Sell Price CardMarket]]*tbl_MTG_Set[[#This Row],[Collector Booster Expected Market Value BotBox]]/tbl_MTG_Set[[#This Row],[Collector Booster Sealed Market Value BotBox]]</f>
        <v/>
      </c>
      <c r="CA3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8" s="10">
        <f>tbl_MTG_Set[[#This Row],[Collector Singles CardMarket Profit BotBox]]/tbl_MTG_Set[[#This Row],[Collector Booster Cost]]</f>
        <v/>
      </c>
      <c r="CC388" s="10">
        <f>tbl_MTG_Set[[#This Row],[Collector Singles CardMarket Profit BotBox]]&gt;0</f>
        <v/>
      </c>
      <c r="CD3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9" hidden="1" s="6">
      <c r="A389" t="n">
        <v>417</v>
      </c>
      <c r="B389" t="inlineStr">
        <is>
          <t>Secret Lair: Ultimate Edition SLU</t>
        </is>
      </c>
      <c r="C389" t="n">
        <v>16</v>
      </c>
      <c r="D389" s="3" t="n">
        <v>43980</v>
      </c>
      <c r="F389" t="inlineStr">
        <is>
          <t>en es fr de it pt ja ko ru 汉语 漢語</t>
        </is>
      </c>
      <c r="G389" t="n">
        <v>780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1">
        <f>tbl_MTG_Set[[#This Row],[Play Booster Sell Price CardMarket]]*tbl_MTG_Set[[#This Row],[Play Booster Expected Market Value MTG Stocks]]/tbl_MTG_Set[[#This Row],[Play Booster Sealed Market Value MTG Stocks]]</f>
        <v/>
      </c>
      <c r="BG3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9" s="11">
        <f>tbl_MTG_Set[[#This Row],[Play Singles CardMarket Profit MTG Stocks]]/tbl_MTG_Set[[#This Row],[Play Booster Cost]]</f>
        <v/>
      </c>
      <c r="BI389" s="11">
        <f>tbl_MTG_Set[[#This Row],[Play Singles CardMarket Profit MTG Stocks]]&gt;0</f>
        <v/>
      </c>
      <c r="BM389" s="10">
        <f>tbl_MTG_Set[[#This Row],[Play Booster Sell Price CardMarket]]*tbl_MTG_Set[[#This Row],[Play Booster Expected Market Value BotBox]]/tbl_MTG_Set[[#This Row],[Play Booster Sealed Market Value BotBox]]</f>
        <v/>
      </c>
      <c r="BN3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9" s="10">
        <f>tbl_MTG_Set[[#This Row],[Play Singles CardMarket Profit BotBox]]/tbl_MTG_Set[[#This Row],[Play Booster Cost]]</f>
        <v/>
      </c>
      <c r="BP389" s="10">
        <f>tbl_MTG_Set[[#This Row],[Play Singles CardMarket Profit BotBox]]&gt;0</f>
        <v/>
      </c>
      <c r="BQ389" s="10" t="n"/>
      <c r="BR389" s="10" t="n"/>
      <c r="BS389" s="10" t="n"/>
      <c r="BT3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9" s="19">
        <f>tbl_MTG_Set[[#This Row],[Collector Singles CardMarket Profit MTG Stocks]]/tbl_MTG_Set[[#This Row],[Collector Booster Cost]]</f>
        <v/>
      </c>
      <c r="BW389" s="10">
        <f>tbl_MTG_Set[[#This Row],[Collector Singles CardMarket Profit MTG Stocks]]&gt;0</f>
        <v/>
      </c>
      <c r="BX389" s="10" t="n"/>
      <c r="BY389" s="10" t="n"/>
      <c r="BZ389" s="10">
        <f>tbl_MTG_Set[[#This Row],[Collector Booster Sell Price CardMarket]]*tbl_MTG_Set[[#This Row],[Collector Booster Expected Market Value BotBox]]/tbl_MTG_Set[[#This Row],[Collector Booster Sealed Market Value BotBox]]</f>
        <v/>
      </c>
      <c r="CA3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9" s="10">
        <f>tbl_MTG_Set[[#This Row],[Collector Singles CardMarket Profit BotBox]]/tbl_MTG_Set[[#This Row],[Collector Booster Cost]]</f>
        <v/>
      </c>
      <c r="CC389" s="10">
        <f>tbl_MTG_Set[[#This Row],[Collector Singles CardMarket Profit BotBox]]&gt;0</f>
        <v/>
      </c>
      <c r="CD3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0" hidden="1" s="6">
      <c r="A390" t="n">
        <v>418</v>
      </c>
      <c r="B390" t="inlineStr">
        <is>
          <t>Historic Anthology 1 HA1</t>
        </is>
      </c>
      <c r="C390" t="n">
        <v>20</v>
      </c>
      <c r="D390" s="3" t="n">
        <v>43790</v>
      </c>
      <c r="F390" t="inlineStr">
        <is>
          <t>en es fr de it pt ja ko ru 汉语 漢語</t>
        </is>
      </c>
      <c r="G390" t="n">
        <v>782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1">
        <f>tbl_MTG_Set[[#This Row],[Play Booster Sell Price CardMarket]]*tbl_MTG_Set[[#This Row],[Play Booster Expected Market Value MTG Stocks]]/tbl_MTG_Set[[#This Row],[Play Booster Sealed Market Value MTG Stocks]]</f>
        <v/>
      </c>
      <c r="BG3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0" s="11">
        <f>tbl_MTG_Set[[#This Row],[Play Singles CardMarket Profit MTG Stocks]]/tbl_MTG_Set[[#This Row],[Play Booster Cost]]</f>
        <v/>
      </c>
      <c r="BI390" s="11">
        <f>tbl_MTG_Set[[#This Row],[Play Singles CardMarket Profit MTG Stocks]]&gt;0</f>
        <v/>
      </c>
      <c r="BM390" s="10">
        <f>tbl_MTG_Set[[#This Row],[Play Booster Sell Price CardMarket]]*tbl_MTG_Set[[#This Row],[Play Booster Expected Market Value BotBox]]/tbl_MTG_Set[[#This Row],[Play Booster Sealed Market Value BotBox]]</f>
        <v/>
      </c>
      <c r="BN3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0" s="10">
        <f>tbl_MTG_Set[[#This Row],[Play Singles CardMarket Profit BotBox]]/tbl_MTG_Set[[#This Row],[Play Booster Cost]]</f>
        <v/>
      </c>
      <c r="BP390" s="10">
        <f>tbl_MTG_Set[[#This Row],[Play Singles CardMarket Profit BotBox]]&gt;0</f>
        <v/>
      </c>
      <c r="BQ390" s="10" t="n"/>
      <c r="BR390" s="10" t="n"/>
      <c r="BS390" s="10" t="n"/>
      <c r="BT3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0" s="19">
        <f>tbl_MTG_Set[[#This Row],[Collector Singles CardMarket Profit MTG Stocks]]/tbl_MTG_Set[[#This Row],[Collector Booster Cost]]</f>
        <v/>
      </c>
      <c r="BW390" s="10">
        <f>tbl_MTG_Set[[#This Row],[Collector Singles CardMarket Profit MTG Stocks]]&gt;0</f>
        <v/>
      </c>
      <c r="BX390" s="10" t="n"/>
      <c r="BY390" s="10" t="n"/>
      <c r="BZ390" s="10">
        <f>tbl_MTG_Set[[#This Row],[Collector Booster Sell Price CardMarket]]*tbl_MTG_Set[[#This Row],[Collector Booster Expected Market Value BotBox]]/tbl_MTG_Set[[#This Row],[Collector Booster Sealed Market Value BotBox]]</f>
        <v/>
      </c>
      <c r="CA3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0" s="10">
        <f>tbl_MTG_Set[[#This Row],[Collector Singles CardMarket Profit BotBox]]/tbl_MTG_Set[[#This Row],[Collector Booster Cost]]</f>
        <v/>
      </c>
      <c r="CC390" s="10">
        <f>tbl_MTG_Set[[#This Row],[Collector Singles CardMarket Profit BotBox]]&gt;0</f>
        <v/>
      </c>
      <c r="CD3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1" hidden="1" s="6">
      <c r="A391" t="n">
        <v>419</v>
      </c>
      <c r="B391" t="inlineStr">
        <is>
          <t>Game Night 2019 GN2</t>
        </is>
      </c>
      <c r="C391" t="n">
        <v>64</v>
      </c>
      <c r="D391" s="3" t="n">
        <v>43784</v>
      </c>
      <c r="F391" t="inlineStr">
        <is>
          <t>en es fr de it pt ja ko ru 汉语 漢語</t>
        </is>
      </c>
      <c r="G391" t="n">
        <v>784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1">
        <f>tbl_MTG_Set[[#This Row],[Play Booster Sell Price CardMarket]]*tbl_MTG_Set[[#This Row],[Play Booster Expected Market Value MTG Stocks]]/tbl_MTG_Set[[#This Row],[Play Booster Sealed Market Value MTG Stocks]]</f>
        <v/>
      </c>
      <c r="BG3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1" s="11">
        <f>tbl_MTG_Set[[#This Row],[Play Singles CardMarket Profit MTG Stocks]]/tbl_MTG_Set[[#This Row],[Play Booster Cost]]</f>
        <v/>
      </c>
      <c r="BI391" s="11">
        <f>tbl_MTG_Set[[#This Row],[Play Singles CardMarket Profit MTG Stocks]]&gt;0</f>
        <v/>
      </c>
      <c r="BM391" s="10">
        <f>tbl_MTG_Set[[#This Row],[Play Booster Sell Price CardMarket]]*tbl_MTG_Set[[#This Row],[Play Booster Expected Market Value BotBox]]/tbl_MTG_Set[[#This Row],[Play Booster Sealed Market Value BotBox]]</f>
        <v/>
      </c>
      <c r="BN3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1" s="10">
        <f>tbl_MTG_Set[[#This Row],[Play Singles CardMarket Profit BotBox]]/tbl_MTG_Set[[#This Row],[Play Booster Cost]]</f>
        <v/>
      </c>
      <c r="BP391" s="10">
        <f>tbl_MTG_Set[[#This Row],[Play Singles CardMarket Profit BotBox]]&gt;0</f>
        <v/>
      </c>
      <c r="BQ391" s="10" t="n"/>
      <c r="BR391" s="10" t="n"/>
      <c r="BS391" s="10" t="n"/>
      <c r="BT3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1" s="19">
        <f>tbl_MTG_Set[[#This Row],[Collector Singles CardMarket Profit MTG Stocks]]/tbl_MTG_Set[[#This Row],[Collector Booster Cost]]</f>
        <v/>
      </c>
      <c r="BW391" s="10">
        <f>tbl_MTG_Set[[#This Row],[Collector Singles CardMarket Profit MTG Stocks]]&gt;0</f>
        <v/>
      </c>
      <c r="BX391" s="10" t="n"/>
      <c r="BY391" s="10" t="n"/>
      <c r="BZ391" s="10">
        <f>tbl_MTG_Set[[#This Row],[Collector Booster Sell Price CardMarket]]*tbl_MTG_Set[[#This Row],[Collector Booster Expected Market Value BotBox]]/tbl_MTG_Set[[#This Row],[Collector Booster Sealed Market Value BotBox]]</f>
        <v/>
      </c>
      <c r="CA3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1" s="10">
        <f>tbl_MTG_Set[[#This Row],[Collector Singles CardMarket Profit BotBox]]/tbl_MTG_Set[[#This Row],[Collector Booster Cost]]</f>
        <v/>
      </c>
      <c r="CC391" s="10">
        <f>tbl_MTG_Set[[#This Row],[Collector Singles CardMarket Profit BotBox]]&gt;0</f>
        <v/>
      </c>
      <c r="CD3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2" hidden="1" s="6">
      <c r="A392" t="n">
        <v>420</v>
      </c>
      <c r="B392" t="inlineStr">
        <is>
          <t>Game Night 2019 Tokens TGN2</t>
        </is>
      </c>
      <c r="C392" t="n">
        <v>3</v>
      </c>
      <c r="D392" s="3" t="n">
        <v>43784</v>
      </c>
      <c r="F392" t="inlineStr">
        <is>
          <t>en es fr de it pt ja ko ru 汉语 漢語</t>
        </is>
      </c>
      <c r="G392" t="n">
        <v>786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1">
        <f>tbl_MTG_Set[[#This Row],[Play Booster Sell Price CardMarket]]*tbl_MTG_Set[[#This Row],[Play Booster Expected Market Value MTG Stocks]]/tbl_MTG_Set[[#This Row],[Play Booster Sealed Market Value MTG Stocks]]</f>
        <v/>
      </c>
      <c r="BG3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2" s="11">
        <f>tbl_MTG_Set[[#This Row],[Play Singles CardMarket Profit MTG Stocks]]/tbl_MTG_Set[[#This Row],[Play Booster Cost]]</f>
        <v/>
      </c>
      <c r="BI392" s="11">
        <f>tbl_MTG_Set[[#This Row],[Play Singles CardMarket Profit MTG Stocks]]&gt;0</f>
        <v/>
      </c>
      <c r="BM392" s="10">
        <f>tbl_MTG_Set[[#This Row],[Play Booster Sell Price CardMarket]]*tbl_MTG_Set[[#This Row],[Play Booster Expected Market Value BotBox]]/tbl_MTG_Set[[#This Row],[Play Booster Sealed Market Value BotBox]]</f>
        <v/>
      </c>
      <c r="BN3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2" s="10">
        <f>tbl_MTG_Set[[#This Row],[Play Singles CardMarket Profit BotBox]]/tbl_MTG_Set[[#This Row],[Play Booster Cost]]</f>
        <v/>
      </c>
      <c r="BP392" s="10">
        <f>tbl_MTG_Set[[#This Row],[Play Singles CardMarket Profit BotBox]]&gt;0</f>
        <v/>
      </c>
      <c r="BQ392" s="10" t="n"/>
      <c r="BR392" s="10" t="n"/>
      <c r="BS392" s="10" t="n"/>
      <c r="BT3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2" s="19">
        <f>tbl_MTG_Set[[#This Row],[Collector Singles CardMarket Profit MTG Stocks]]/tbl_MTG_Set[[#This Row],[Collector Booster Cost]]</f>
        <v/>
      </c>
      <c r="BW392" s="10">
        <f>tbl_MTG_Set[[#This Row],[Collector Singles CardMarket Profit MTG Stocks]]&gt;0</f>
        <v/>
      </c>
      <c r="BX392" s="10" t="n"/>
      <c r="BY392" s="10" t="n"/>
      <c r="BZ392" s="10">
        <f>tbl_MTG_Set[[#This Row],[Collector Booster Sell Price CardMarket]]*tbl_MTG_Set[[#This Row],[Collector Booster Expected Market Value BotBox]]/tbl_MTG_Set[[#This Row],[Collector Booster Sealed Market Value BotBox]]</f>
        <v/>
      </c>
      <c r="CA3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2" s="10">
        <f>tbl_MTG_Set[[#This Row],[Collector Singles CardMarket Profit BotBox]]/tbl_MTG_Set[[#This Row],[Collector Booster Cost]]</f>
        <v/>
      </c>
      <c r="CC392" s="10">
        <f>tbl_MTG_Set[[#This Row],[Collector Singles CardMarket Profit BotBox]]&gt;0</f>
        <v/>
      </c>
      <c r="CD3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3" hidden="1" s="6">
      <c r="A393" t="n">
        <v>421</v>
      </c>
      <c r="B393" t="inlineStr">
        <is>
          <t>Mystery Booster Playtest Cards 2019 CMB1</t>
        </is>
      </c>
      <c r="C393" t="n">
        <v>121</v>
      </c>
      <c r="D393" s="3" t="n">
        <v>43776</v>
      </c>
      <c r="F393" t="inlineStr">
        <is>
          <t>en es fr de it pt ja ko ru 汉语 漢語</t>
        </is>
      </c>
      <c r="G393" t="n">
        <v>788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1">
        <f>tbl_MTG_Set[[#This Row],[Play Booster Sell Price CardMarket]]*tbl_MTG_Set[[#This Row],[Play Booster Expected Market Value MTG Stocks]]/tbl_MTG_Set[[#This Row],[Play Booster Sealed Market Value MTG Stocks]]</f>
        <v/>
      </c>
      <c r="BG3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3" s="11">
        <f>tbl_MTG_Set[[#This Row],[Play Singles CardMarket Profit MTG Stocks]]/tbl_MTG_Set[[#This Row],[Play Booster Cost]]</f>
        <v/>
      </c>
      <c r="BI393" s="11">
        <f>tbl_MTG_Set[[#This Row],[Play Singles CardMarket Profit MTG Stocks]]&gt;0</f>
        <v/>
      </c>
      <c r="BM393" s="10">
        <f>tbl_MTG_Set[[#This Row],[Play Booster Sell Price CardMarket]]*tbl_MTG_Set[[#This Row],[Play Booster Expected Market Value BotBox]]/tbl_MTG_Set[[#This Row],[Play Booster Sealed Market Value BotBox]]</f>
        <v/>
      </c>
      <c r="BN3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3" s="10">
        <f>tbl_MTG_Set[[#This Row],[Play Singles CardMarket Profit BotBox]]/tbl_MTG_Set[[#This Row],[Play Booster Cost]]</f>
        <v/>
      </c>
      <c r="BP393" s="10">
        <f>tbl_MTG_Set[[#This Row],[Play Singles CardMarket Profit BotBox]]&gt;0</f>
        <v/>
      </c>
      <c r="BQ393" s="10" t="n"/>
      <c r="BR393" s="10" t="n"/>
      <c r="BS393" s="10" t="n"/>
      <c r="BT3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3" s="19">
        <f>tbl_MTG_Set[[#This Row],[Collector Singles CardMarket Profit MTG Stocks]]/tbl_MTG_Set[[#This Row],[Collector Booster Cost]]</f>
        <v/>
      </c>
      <c r="BW393" s="10">
        <f>tbl_MTG_Set[[#This Row],[Collector Singles CardMarket Profit MTG Stocks]]&gt;0</f>
        <v/>
      </c>
      <c r="BX393" s="10" t="n"/>
      <c r="BY393" s="10" t="n"/>
      <c r="BZ393" s="10">
        <f>tbl_MTG_Set[[#This Row],[Collector Booster Sell Price CardMarket]]*tbl_MTG_Set[[#This Row],[Collector Booster Expected Market Value BotBox]]/tbl_MTG_Set[[#This Row],[Collector Booster Sealed Market Value BotBox]]</f>
        <v/>
      </c>
      <c r="CA3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3" s="10">
        <f>tbl_MTG_Set[[#This Row],[Collector Singles CardMarket Profit BotBox]]/tbl_MTG_Set[[#This Row],[Collector Booster Cost]]</f>
        <v/>
      </c>
      <c r="CC393" s="10">
        <f>tbl_MTG_Set[[#This Row],[Collector Singles CardMarket Profit BotBox]]&gt;0</f>
        <v/>
      </c>
      <c r="CD3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4" hidden="1" s="6">
      <c r="A394" t="n">
        <v>422</v>
      </c>
      <c r="B394" t="inlineStr">
        <is>
          <t>Ponies: The Galloping PTG</t>
        </is>
      </c>
      <c r="C394" t="n">
        <v>3</v>
      </c>
      <c r="D394" s="3" t="n">
        <v>43760</v>
      </c>
      <c r="F394" t="inlineStr">
        <is>
          <t>en es fr de it pt ja ko ru 汉语 漢語</t>
        </is>
      </c>
      <c r="G394" t="n">
        <v>790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1">
        <f>tbl_MTG_Set[[#This Row],[Play Booster Sell Price CardMarket]]*tbl_MTG_Set[[#This Row],[Play Booster Expected Market Value MTG Stocks]]/tbl_MTG_Set[[#This Row],[Play Booster Sealed Market Value MTG Stocks]]</f>
        <v/>
      </c>
      <c r="BG3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4" s="11">
        <f>tbl_MTG_Set[[#This Row],[Play Singles CardMarket Profit MTG Stocks]]/tbl_MTG_Set[[#This Row],[Play Booster Cost]]</f>
        <v/>
      </c>
      <c r="BI394" s="11">
        <f>tbl_MTG_Set[[#This Row],[Play Singles CardMarket Profit MTG Stocks]]&gt;0</f>
        <v/>
      </c>
      <c r="BM394" s="10">
        <f>tbl_MTG_Set[[#This Row],[Play Booster Sell Price CardMarket]]*tbl_MTG_Set[[#This Row],[Play Booster Expected Market Value BotBox]]/tbl_MTG_Set[[#This Row],[Play Booster Sealed Market Value BotBox]]</f>
        <v/>
      </c>
      <c r="BN3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4" s="10">
        <f>tbl_MTG_Set[[#This Row],[Play Singles CardMarket Profit BotBox]]/tbl_MTG_Set[[#This Row],[Play Booster Cost]]</f>
        <v/>
      </c>
      <c r="BP394" s="10">
        <f>tbl_MTG_Set[[#This Row],[Play Singles CardMarket Profit BotBox]]&gt;0</f>
        <v/>
      </c>
      <c r="BQ394" s="10" t="n"/>
      <c r="BR394" s="10" t="n"/>
      <c r="BS394" s="10" t="n"/>
      <c r="BT3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4" s="19">
        <f>tbl_MTG_Set[[#This Row],[Collector Singles CardMarket Profit MTG Stocks]]/tbl_MTG_Set[[#This Row],[Collector Booster Cost]]</f>
        <v/>
      </c>
      <c r="BW394" s="10">
        <f>tbl_MTG_Set[[#This Row],[Collector Singles CardMarket Profit MTG Stocks]]&gt;0</f>
        <v/>
      </c>
      <c r="BX394" s="10" t="n"/>
      <c r="BY394" s="10" t="n"/>
      <c r="BZ394" s="10">
        <f>tbl_MTG_Set[[#This Row],[Collector Booster Sell Price CardMarket]]*tbl_MTG_Set[[#This Row],[Collector Booster Expected Market Value BotBox]]/tbl_MTG_Set[[#This Row],[Collector Booster Sealed Market Value BotBox]]</f>
        <v/>
      </c>
      <c r="CA3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4" s="10">
        <f>tbl_MTG_Set[[#This Row],[Collector Singles CardMarket Profit BotBox]]/tbl_MTG_Set[[#This Row],[Collector Booster Cost]]</f>
        <v/>
      </c>
      <c r="CC394" s="10">
        <f>tbl_MTG_Set[[#This Row],[Collector Singles CardMarket Profit BotBox]]&gt;0</f>
        <v/>
      </c>
      <c r="CD3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5" hidden="1" s="6">
      <c r="A395" t="n">
        <v>424</v>
      </c>
      <c r="B395" t="inlineStr">
        <is>
          <t>Throne of Eldraine Promos PELD</t>
        </is>
      </c>
      <c r="C395" t="n">
        <v>138</v>
      </c>
      <c r="D395" s="3" t="n">
        <v>43742</v>
      </c>
      <c r="E395" t="inlineStr">
        <is>
          <t>Standard Expansion</t>
        </is>
      </c>
      <c r="F395" t="inlineStr">
        <is>
          <t>en es fr de it pt ja ko ru 汉语 漢語</t>
        </is>
      </c>
      <c r="G395" t="n">
        <v>794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1">
        <f>tbl_MTG_Set[[#This Row],[Play Booster Sell Price CardMarket]]*tbl_MTG_Set[[#This Row],[Play Booster Expected Market Value MTG Stocks]]/tbl_MTG_Set[[#This Row],[Play Booster Sealed Market Value MTG Stocks]]</f>
        <v/>
      </c>
      <c r="BG3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5" s="11">
        <f>tbl_MTG_Set[[#This Row],[Play Singles CardMarket Profit MTG Stocks]]/tbl_MTG_Set[[#This Row],[Play Booster Cost]]</f>
        <v/>
      </c>
      <c r="BI395" s="11">
        <f>tbl_MTG_Set[[#This Row],[Play Singles CardMarket Profit MTG Stocks]]&gt;0</f>
        <v/>
      </c>
      <c r="BM395" s="10">
        <f>tbl_MTG_Set[[#This Row],[Play Booster Sell Price CardMarket]]*tbl_MTG_Set[[#This Row],[Play Booster Expected Market Value BotBox]]/tbl_MTG_Set[[#This Row],[Play Booster Sealed Market Value BotBox]]</f>
        <v/>
      </c>
      <c r="BN3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5" s="10">
        <f>tbl_MTG_Set[[#This Row],[Play Singles CardMarket Profit BotBox]]/tbl_MTG_Set[[#This Row],[Play Booster Cost]]</f>
        <v/>
      </c>
      <c r="BP395" s="10">
        <f>tbl_MTG_Set[[#This Row],[Play Singles CardMarket Profit BotBox]]&gt;0</f>
        <v/>
      </c>
      <c r="BQ395" s="10" t="n"/>
      <c r="BR395" s="10" t="n"/>
      <c r="BS395" s="10" t="n"/>
      <c r="BT3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5" s="19">
        <f>tbl_MTG_Set[[#This Row],[Collector Singles CardMarket Profit MTG Stocks]]/tbl_MTG_Set[[#This Row],[Collector Booster Cost]]</f>
        <v/>
      </c>
      <c r="BW395" s="10">
        <f>tbl_MTG_Set[[#This Row],[Collector Singles CardMarket Profit MTG Stocks]]&gt;0</f>
        <v/>
      </c>
      <c r="BX395" s="10" t="n"/>
      <c r="BY395" s="10" t="n"/>
      <c r="BZ395" s="10">
        <f>tbl_MTG_Set[[#This Row],[Collector Booster Sell Price CardMarket]]*tbl_MTG_Set[[#This Row],[Collector Booster Expected Market Value BotBox]]/tbl_MTG_Set[[#This Row],[Collector Booster Sealed Market Value BotBox]]</f>
        <v/>
      </c>
      <c r="CA3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5" s="10">
        <f>tbl_MTG_Set[[#This Row],[Collector Singles CardMarket Profit BotBox]]/tbl_MTG_Set[[#This Row],[Collector Booster Cost]]</f>
        <v/>
      </c>
      <c r="CC395" s="10">
        <f>tbl_MTG_Set[[#This Row],[Collector Singles CardMarket Profit BotBox]]&gt;0</f>
        <v/>
      </c>
      <c r="CD3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6" hidden="1" s="6">
      <c r="A396" t="n">
        <v>425</v>
      </c>
      <c r="B396" t="inlineStr">
        <is>
          <t>Throne of Eldraine Tokens TELD</t>
        </is>
      </c>
      <c r="C396" t="n">
        <v>20</v>
      </c>
      <c r="D396" s="3" t="n">
        <v>43742</v>
      </c>
      <c r="E396" t="inlineStr">
        <is>
          <t>Standard Expansion</t>
        </is>
      </c>
      <c r="F396" t="inlineStr">
        <is>
          <t>en es fr de it pt ja ko ru 汉语 漢語</t>
        </is>
      </c>
      <c r="G396" t="n">
        <v>796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1">
        <f>tbl_MTG_Set[[#This Row],[Play Booster Sell Price CardMarket]]*tbl_MTG_Set[[#This Row],[Play Booster Expected Market Value MTG Stocks]]/tbl_MTG_Set[[#This Row],[Play Booster Sealed Market Value MTG Stocks]]</f>
        <v/>
      </c>
      <c r="BG3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6" s="11">
        <f>tbl_MTG_Set[[#This Row],[Play Singles CardMarket Profit MTG Stocks]]/tbl_MTG_Set[[#This Row],[Play Booster Cost]]</f>
        <v/>
      </c>
      <c r="BI396" s="11">
        <f>tbl_MTG_Set[[#This Row],[Play Singles CardMarket Profit MTG Stocks]]&gt;0</f>
        <v/>
      </c>
      <c r="BM396" s="10">
        <f>tbl_MTG_Set[[#This Row],[Play Booster Sell Price CardMarket]]*tbl_MTG_Set[[#This Row],[Play Booster Expected Market Value BotBox]]/tbl_MTG_Set[[#This Row],[Play Booster Sealed Market Value BotBox]]</f>
        <v/>
      </c>
      <c r="BN3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6" s="10">
        <f>tbl_MTG_Set[[#This Row],[Play Singles CardMarket Profit BotBox]]/tbl_MTG_Set[[#This Row],[Play Booster Cost]]</f>
        <v/>
      </c>
      <c r="BP396" s="10">
        <f>tbl_MTG_Set[[#This Row],[Play Singles CardMarket Profit BotBox]]&gt;0</f>
        <v/>
      </c>
      <c r="BQ396" s="10" t="n"/>
      <c r="BR396" s="10" t="n"/>
      <c r="BS396" s="10" t="n"/>
      <c r="BT3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6" s="19">
        <f>tbl_MTG_Set[[#This Row],[Collector Singles CardMarket Profit MTG Stocks]]/tbl_MTG_Set[[#This Row],[Collector Booster Cost]]</f>
        <v/>
      </c>
      <c r="BW396" s="10">
        <f>tbl_MTG_Set[[#This Row],[Collector Singles CardMarket Profit MTG Stocks]]&gt;0</f>
        <v/>
      </c>
      <c r="BX396" s="10" t="n"/>
      <c r="BY396" s="10" t="n"/>
      <c r="BZ396" s="10">
        <f>tbl_MTG_Set[[#This Row],[Collector Booster Sell Price CardMarket]]*tbl_MTG_Set[[#This Row],[Collector Booster Expected Market Value BotBox]]/tbl_MTG_Set[[#This Row],[Collector Booster Sealed Market Value BotBox]]</f>
        <v/>
      </c>
      <c r="CA3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6" s="10">
        <f>tbl_MTG_Set[[#This Row],[Collector Singles CardMarket Profit BotBox]]/tbl_MTG_Set[[#This Row],[Collector Booster Cost]]</f>
        <v/>
      </c>
      <c r="CC396" s="10">
        <f>tbl_MTG_Set[[#This Row],[Collector Singles CardMarket Profit BotBox]]&gt;0</f>
        <v/>
      </c>
      <c r="CD3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7" hidden="1" s="6">
      <c r="A397" t="n">
        <v>426</v>
      </c>
      <c r="B397" t="inlineStr">
        <is>
          <t>Planeswalker Championship Promos PWCS</t>
        </is>
      </c>
      <c r="C397" t="n">
        <v>42</v>
      </c>
      <c r="D397" s="3" t="n">
        <v>43739</v>
      </c>
      <c r="F397" t="inlineStr">
        <is>
          <t>en es fr de it pt ja ko ru 汉语 漢語</t>
        </is>
      </c>
      <c r="G397" t="n">
        <v>798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1">
        <f>tbl_MTG_Set[[#This Row],[Play Booster Sell Price CardMarket]]*tbl_MTG_Set[[#This Row],[Play Booster Expected Market Value MTG Stocks]]/tbl_MTG_Set[[#This Row],[Play Booster Sealed Market Value MTG Stocks]]</f>
        <v/>
      </c>
      <c r="BG3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7" s="11">
        <f>tbl_MTG_Set[[#This Row],[Play Singles CardMarket Profit MTG Stocks]]/tbl_MTG_Set[[#This Row],[Play Booster Cost]]</f>
        <v/>
      </c>
      <c r="BI397" s="11">
        <f>tbl_MTG_Set[[#This Row],[Play Singles CardMarket Profit MTG Stocks]]&gt;0</f>
        <v/>
      </c>
      <c r="BM397" s="10">
        <f>tbl_MTG_Set[[#This Row],[Play Booster Sell Price CardMarket]]*tbl_MTG_Set[[#This Row],[Play Booster Expected Market Value BotBox]]/tbl_MTG_Set[[#This Row],[Play Booster Sealed Market Value BotBox]]</f>
        <v/>
      </c>
      <c r="BN3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7" s="10">
        <f>tbl_MTG_Set[[#This Row],[Play Singles CardMarket Profit BotBox]]/tbl_MTG_Set[[#This Row],[Play Booster Cost]]</f>
        <v/>
      </c>
      <c r="BP397" s="10">
        <f>tbl_MTG_Set[[#This Row],[Play Singles CardMarket Profit BotBox]]&gt;0</f>
        <v/>
      </c>
      <c r="BQ397" s="10" t="n"/>
      <c r="BR397" s="10" t="n"/>
      <c r="BS397" s="10" t="n"/>
      <c r="BT3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7" s="19">
        <f>tbl_MTG_Set[[#This Row],[Collector Singles CardMarket Profit MTG Stocks]]/tbl_MTG_Set[[#This Row],[Collector Booster Cost]]</f>
        <v/>
      </c>
      <c r="BW397" s="10">
        <f>tbl_MTG_Set[[#This Row],[Collector Singles CardMarket Profit MTG Stocks]]&gt;0</f>
        <v/>
      </c>
      <c r="BX397" s="10" t="n"/>
      <c r="BY397" s="10" t="n"/>
      <c r="BZ397" s="10">
        <f>tbl_MTG_Set[[#This Row],[Collector Booster Sell Price CardMarket]]*tbl_MTG_Set[[#This Row],[Collector Booster Expected Market Value BotBox]]/tbl_MTG_Set[[#This Row],[Collector Booster Sealed Market Value BotBox]]</f>
        <v/>
      </c>
      <c r="CA3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7" s="10">
        <f>tbl_MTG_Set[[#This Row],[Collector Singles CardMarket Profit BotBox]]/tbl_MTG_Set[[#This Row],[Collector Booster Cost]]</f>
        <v/>
      </c>
      <c r="CC397" s="10">
        <f>tbl_MTG_Set[[#This Row],[Collector Singles CardMarket Profit BotBox]]&gt;0</f>
        <v/>
      </c>
      <c r="CD3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8" hidden="1" s="6">
      <c r="A398" t="n">
        <v>427</v>
      </c>
      <c r="B398" t="inlineStr">
        <is>
          <t>Grixis Cube GRIXIS</t>
        </is>
      </c>
      <c r="C398" t="n">
        <v>540</v>
      </c>
      <c r="D398" s="3" t="n">
        <v>43705</v>
      </c>
      <c r="F398" t="n">
        <v>0</v>
      </c>
      <c r="G398" t="n">
        <v>800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1">
        <f>tbl_MTG_Set[[#This Row],[Play Booster Sell Price CardMarket]]*tbl_MTG_Set[[#This Row],[Play Booster Expected Market Value MTG Stocks]]/tbl_MTG_Set[[#This Row],[Play Booster Sealed Market Value MTG Stocks]]</f>
        <v/>
      </c>
      <c r="BG3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8" s="11">
        <f>tbl_MTG_Set[[#This Row],[Play Singles CardMarket Profit MTG Stocks]]/tbl_MTG_Set[[#This Row],[Play Booster Cost]]</f>
        <v/>
      </c>
      <c r="BI398" s="11">
        <f>tbl_MTG_Set[[#This Row],[Play Singles CardMarket Profit MTG Stocks]]&gt;0</f>
        <v/>
      </c>
      <c r="BM398" s="10">
        <f>tbl_MTG_Set[[#This Row],[Play Booster Sell Price CardMarket]]*tbl_MTG_Set[[#This Row],[Play Booster Expected Market Value BotBox]]/tbl_MTG_Set[[#This Row],[Play Booster Sealed Market Value BotBox]]</f>
        <v/>
      </c>
      <c r="BN3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8" s="10">
        <f>tbl_MTG_Set[[#This Row],[Play Singles CardMarket Profit BotBox]]/tbl_MTG_Set[[#This Row],[Play Booster Cost]]</f>
        <v/>
      </c>
      <c r="BP398" s="10">
        <f>tbl_MTG_Set[[#This Row],[Play Singles CardMarket Profit BotBox]]&gt;0</f>
        <v/>
      </c>
      <c r="BQ398" s="10" t="n"/>
      <c r="BR398" s="10" t="n"/>
      <c r="BS398" s="10" t="n"/>
      <c r="BT3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8" s="19">
        <f>tbl_MTG_Set[[#This Row],[Collector Singles CardMarket Profit MTG Stocks]]/tbl_MTG_Set[[#This Row],[Collector Booster Cost]]</f>
        <v/>
      </c>
      <c r="BW398" s="10">
        <f>tbl_MTG_Set[[#This Row],[Collector Singles CardMarket Profit MTG Stocks]]&gt;0</f>
        <v/>
      </c>
      <c r="BX398" s="10" t="n"/>
      <c r="BY398" s="10" t="n"/>
      <c r="BZ398" s="10">
        <f>tbl_MTG_Set[[#This Row],[Collector Booster Sell Price CardMarket]]*tbl_MTG_Set[[#This Row],[Collector Booster Expected Market Value BotBox]]/tbl_MTG_Set[[#This Row],[Collector Booster Sealed Market Value BotBox]]</f>
        <v/>
      </c>
      <c r="CA3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8" s="10">
        <f>tbl_MTG_Set[[#This Row],[Collector Singles CardMarket Profit BotBox]]/tbl_MTG_Set[[#This Row],[Collector Booster Cost]]</f>
        <v/>
      </c>
      <c r="CC398" s="10">
        <f>tbl_MTG_Set[[#This Row],[Collector Singles CardMarket Profit BotBox]]&gt;0</f>
        <v/>
      </c>
      <c r="CD3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9" hidden="1" s="6">
      <c r="A399" t="n">
        <v>428</v>
      </c>
      <c r="B399" t="inlineStr">
        <is>
          <t>Commander 2019 C19</t>
        </is>
      </c>
      <c r="C399" t="n">
        <v>302</v>
      </c>
      <c r="D399" s="3" t="n">
        <v>43700</v>
      </c>
      <c r="F399" t="inlineStr">
        <is>
          <t>en es fr de it pt ja ko ru 汉语 漢語</t>
        </is>
      </c>
      <c r="G399" t="n">
        <v>802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1">
        <f>tbl_MTG_Set[[#This Row],[Play Booster Sell Price CardMarket]]*tbl_MTG_Set[[#This Row],[Play Booster Expected Market Value MTG Stocks]]/tbl_MTG_Set[[#This Row],[Play Booster Sealed Market Value MTG Stocks]]</f>
        <v/>
      </c>
      <c r="BG3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9" s="11">
        <f>tbl_MTG_Set[[#This Row],[Play Singles CardMarket Profit MTG Stocks]]/tbl_MTG_Set[[#This Row],[Play Booster Cost]]</f>
        <v/>
      </c>
      <c r="BI399" s="11">
        <f>tbl_MTG_Set[[#This Row],[Play Singles CardMarket Profit MTG Stocks]]&gt;0</f>
        <v/>
      </c>
      <c r="BM399" s="10">
        <f>tbl_MTG_Set[[#This Row],[Play Booster Sell Price CardMarket]]*tbl_MTG_Set[[#This Row],[Play Booster Expected Market Value BotBox]]/tbl_MTG_Set[[#This Row],[Play Booster Sealed Market Value BotBox]]</f>
        <v/>
      </c>
      <c r="BN3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9" s="10">
        <f>tbl_MTG_Set[[#This Row],[Play Singles CardMarket Profit BotBox]]/tbl_MTG_Set[[#This Row],[Play Booster Cost]]</f>
        <v/>
      </c>
      <c r="BP399" s="10">
        <f>tbl_MTG_Set[[#This Row],[Play Singles CardMarket Profit BotBox]]&gt;0</f>
        <v/>
      </c>
      <c r="BQ399" s="10" t="n"/>
      <c r="BR399" s="10" t="n"/>
      <c r="BS399" s="10" t="n"/>
      <c r="BT3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9" s="19">
        <f>tbl_MTG_Set[[#This Row],[Collector Singles CardMarket Profit MTG Stocks]]/tbl_MTG_Set[[#This Row],[Collector Booster Cost]]</f>
        <v/>
      </c>
      <c r="BW399" s="10">
        <f>tbl_MTG_Set[[#This Row],[Collector Singles CardMarket Profit MTG Stocks]]&gt;0</f>
        <v/>
      </c>
      <c r="BX399" s="10" t="n"/>
      <c r="BY399" s="10" t="n"/>
      <c r="BZ399" s="10">
        <f>tbl_MTG_Set[[#This Row],[Collector Booster Sell Price CardMarket]]*tbl_MTG_Set[[#This Row],[Collector Booster Expected Market Value BotBox]]/tbl_MTG_Set[[#This Row],[Collector Booster Sealed Market Value BotBox]]</f>
        <v/>
      </c>
      <c r="CA3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9" s="10">
        <f>tbl_MTG_Set[[#This Row],[Collector Singles CardMarket Profit BotBox]]/tbl_MTG_Set[[#This Row],[Collector Booster Cost]]</f>
        <v/>
      </c>
      <c r="CC399" s="10">
        <f>tbl_MTG_Set[[#This Row],[Collector Singles CardMarket Profit BotBox]]&gt;0</f>
        <v/>
      </c>
      <c r="CD3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0" hidden="1" s="6">
      <c r="A400" t="n">
        <v>429</v>
      </c>
      <c r="B400" t="inlineStr">
        <is>
          <t>Commander 2019 Tokens TC19</t>
        </is>
      </c>
      <c r="C400" t="n">
        <v>29</v>
      </c>
      <c r="D400" s="3" t="n">
        <v>43678</v>
      </c>
      <c r="F400" t="inlineStr">
        <is>
          <t>en es fr de it pt ja ko ru 汉语 漢語</t>
        </is>
      </c>
      <c r="G400" t="n">
        <v>804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1">
        <f>tbl_MTG_Set[[#This Row],[Play Booster Sell Price CardMarket]]*tbl_MTG_Set[[#This Row],[Play Booster Expected Market Value MTG Stocks]]/tbl_MTG_Set[[#This Row],[Play Booster Sealed Market Value MTG Stocks]]</f>
        <v/>
      </c>
      <c r="BG4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0" s="11">
        <f>tbl_MTG_Set[[#This Row],[Play Singles CardMarket Profit MTG Stocks]]/tbl_MTG_Set[[#This Row],[Play Booster Cost]]</f>
        <v/>
      </c>
      <c r="BI400" s="11">
        <f>tbl_MTG_Set[[#This Row],[Play Singles CardMarket Profit MTG Stocks]]&gt;0</f>
        <v/>
      </c>
      <c r="BM400" s="10">
        <f>tbl_MTG_Set[[#This Row],[Play Booster Sell Price CardMarket]]*tbl_MTG_Set[[#This Row],[Play Booster Expected Market Value BotBox]]/tbl_MTG_Set[[#This Row],[Play Booster Sealed Market Value BotBox]]</f>
        <v/>
      </c>
      <c r="BN4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0" s="10">
        <f>tbl_MTG_Set[[#This Row],[Play Singles CardMarket Profit BotBox]]/tbl_MTG_Set[[#This Row],[Play Booster Cost]]</f>
        <v/>
      </c>
      <c r="BP400" s="10">
        <f>tbl_MTG_Set[[#This Row],[Play Singles CardMarket Profit BotBox]]&gt;0</f>
        <v/>
      </c>
      <c r="BQ400" s="10" t="n"/>
      <c r="BR400" s="10" t="n"/>
      <c r="BS400" s="10" t="n"/>
      <c r="BT4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0" s="19">
        <f>tbl_MTG_Set[[#This Row],[Collector Singles CardMarket Profit MTG Stocks]]/tbl_MTG_Set[[#This Row],[Collector Booster Cost]]</f>
        <v/>
      </c>
      <c r="BW400" s="10">
        <f>tbl_MTG_Set[[#This Row],[Collector Singles CardMarket Profit MTG Stocks]]&gt;0</f>
        <v/>
      </c>
      <c r="BX400" s="10" t="n"/>
      <c r="BY400" s="10" t="n"/>
      <c r="BZ400" s="10">
        <f>tbl_MTG_Set[[#This Row],[Collector Booster Sell Price CardMarket]]*tbl_MTG_Set[[#This Row],[Collector Booster Expected Market Value BotBox]]/tbl_MTG_Set[[#This Row],[Collector Booster Sealed Market Value BotBox]]</f>
        <v/>
      </c>
      <c r="CA4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0" s="10">
        <f>tbl_MTG_Set[[#This Row],[Collector Singles CardMarket Profit BotBox]]/tbl_MTG_Set[[#This Row],[Collector Booster Cost]]</f>
        <v/>
      </c>
      <c r="CC400" s="10">
        <f>tbl_MTG_Set[[#This Row],[Collector Singles CardMarket Profit BotBox]]&gt;0</f>
        <v/>
      </c>
      <c r="CD4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1" hidden="1" s="6">
      <c r="A401" t="n">
        <v>430</v>
      </c>
      <c r="B401" t="inlineStr">
        <is>
          <t>Commander 2019 Oversized OC19</t>
        </is>
      </c>
      <c r="C401" t="n">
        <v>4</v>
      </c>
      <c r="D401" s="3" t="n">
        <v>43708</v>
      </c>
      <c r="F401" t="inlineStr">
        <is>
          <t>en es fr de it pt ja ko ru 汉语 漢語</t>
        </is>
      </c>
      <c r="G401" t="n">
        <v>806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1">
        <f>tbl_MTG_Set[[#This Row],[Play Booster Sell Price CardMarket]]*tbl_MTG_Set[[#This Row],[Play Booster Expected Market Value MTG Stocks]]/tbl_MTG_Set[[#This Row],[Play Booster Sealed Market Value MTG Stocks]]</f>
        <v/>
      </c>
      <c r="BG4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1" s="11">
        <f>tbl_MTG_Set[[#This Row],[Play Singles CardMarket Profit MTG Stocks]]/tbl_MTG_Set[[#This Row],[Play Booster Cost]]</f>
        <v/>
      </c>
      <c r="BI401" s="11">
        <f>tbl_MTG_Set[[#This Row],[Play Singles CardMarket Profit MTG Stocks]]&gt;0</f>
        <v/>
      </c>
      <c r="BM401" s="10">
        <f>tbl_MTG_Set[[#This Row],[Play Booster Sell Price CardMarket]]*tbl_MTG_Set[[#This Row],[Play Booster Expected Market Value BotBox]]/tbl_MTG_Set[[#This Row],[Play Booster Sealed Market Value BotBox]]</f>
        <v/>
      </c>
      <c r="BN4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1" s="10">
        <f>tbl_MTG_Set[[#This Row],[Play Singles CardMarket Profit BotBox]]/tbl_MTG_Set[[#This Row],[Play Booster Cost]]</f>
        <v/>
      </c>
      <c r="BP401" s="10">
        <f>tbl_MTG_Set[[#This Row],[Play Singles CardMarket Profit BotBox]]&gt;0</f>
        <v/>
      </c>
      <c r="BQ401" s="10" t="n"/>
      <c r="BR401" s="10" t="n"/>
      <c r="BS401" s="10" t="n"/>
      <c r="BT4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1" s="19">
        <f>tbl_MTG_Set[[#This Row],[Collector Singles CardMarket Profit MTG Stocks]]/tbl_MTG_Set[[#This Row],[Collector Booster Cost]]</f>
        <v/>
      </c>
      <c r="BW401" s="10">
        <f>tbl_MTG_Set[[#This Row],[Collector Singles CardMarket Profit MTG Stocks]]&gt;0</f>
        <v/>
      </c>
      <c r="BX401" s="10" t="n"/>
      <c r="BY401" s="10" t="n"/>
      <c r="BZ401" s="10">
        <f>tbl_MTG_Set[[#This Row],[Collector Booster Sell Price CardMarket]]*tbl_MTG_Set[[#This Row],[Collector Booster Expected Market Value BotBox]]/tbl_MTG_Set[[#This Row],[Collector Booster Sealed Market Value BotBox]]</f>
        <v/>
      </c>
      <c r="CA4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1" s="10">
        <f>tbl_MTG_Set[[#This Row],[Collector Singles CardMarket Profit BotBox]]/tbl_MTG_Set[[#This Row],[Collector Booster Cost]]</f>
        <v/>
      </c>
      <c r="CC401" s="10">
        <f>tbl_MTG_Set[[#This Row],[Collector Singles CardMarket Profit BotBox]]&gt;0</f>
        <v/>
      </c>
      <c r="CD4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2" hidden="1" s="6">
      <c r="A402" t="n">
        <v>431</v>
      </c>
      <c r="B402" t="inlineStr">
        <is>
          <t>2018 Heroes of the Realm PH18</t>
        </is>
      </c>
      <c r="C402" t="n">
        <v>5</v>
      </c>
      <c r="D402" s="3" t="n">
        <v>43678</v>
      </c>
      <c r="F402" t="inlineStr">
        <is>
          <t>en es fr de it pt ja ko ru 汉语 漢語</t>
        </is>
      </c>
      <c r="G402" t="n">
        <v>808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1">
        <f>tbl_MTG_Set[[#This Row],[Play Booster Sell Price CardMarket]]*tbl_MTG_Set[[#This Row],[Play Booster Expected Market Value MTG Stocks]]/tbl_MTG_Set[[#This Row],[Play Booster Sealed Market Value MTG Stocks]]</f>
        <v/>
      </c>
      <c r="BG4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2" s="11">
        <f>tbl_MTG_Set[[#This Row],[Play Singles CardMarket Profit MTG Stocks]]/tbl_MTG_Set[[#This Row],[Play Booster Cost]]</f>
        <v/>
      </c>
      <c r="BI402" s="11">
        <f>tbl_MTG_Set[[#This Row],[Play Singles CardMarket Profit MTG Stocks]]&gt;0</f>
        <v/>
      </c>
      <c r="BM402" s="10">
        <f>tbl_MTG_Set[[#This Row],[Play Booster Sell Price CardMarket]]*tbl_MTG_Set[[#This Row],[Play Booster Expected Market Value BotBox]]/tbl_MTG_Set[[#This Row],[Play Booster Sealed Market Value BotBox]]</f>
        <v/>
      </c>
      <c r="BN4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2" s="10">
        <f>tbl_MTG_Set[[#This Row],[Play Singles CardMarket Profit BotBox]]/tbl_MTG_Set[[#This Row],[Play Booster Cost]]</f>
        <v/>
      </c>
      <c r="BP402" s="10">
        <f>tbl_MTG_Set[[#This Row],[Play Singles CardMarket Profit BotBox]]&gt;0</f>
        <v/>
      </c>
      <c r="BQ402" s="10" t="n"/>
      <c r="BR402" s="10" t="n"/>
      <c r="BS402" s="10" t="n"/>
      <c r="BT4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2" s="19">
        <f>tbl_MTG_Set[[#This Row],[Collector Singles CardMarket Profit MTG Stocks]]/tbl_MTG_Set[[#This Row],[Collector Booster Cost]]</f>
        <v/>
      </c>
      <c r="BW402" s="10">
        <f>tbl_MTG_Set[[#This Row],[Collector Singles CardMarket Profit MTG Stocks]]&gt;0</f>
        <v/>
      </c>
      <c r="BX402" s="10" t="n"/>
      <c r="BY402" s="10" t="n"/>
      <c r="BZ402" s="10">
        <f>tbl_MTG_Set[[#This Row],[Collector Booster Sell Price CardMarket]]*tbl_MTG_Set[[#This Row],[Collector Booster Expected Market Value BotBox]]/tbl_MTG_Set[[#This Row],[Collector Booster Sealed Market Value BotBox]]</f>
        <v/>
      </c>
      <c r="CA4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2" s="10">
        <f>tbl_MTG_Set[[#This Row],[Collector Singles CardMarket Profit BotBox]]/tbl_MTG_Set[[#This Row],[Collector Booster Cost]]</f>
        <v/>
      </c>
      <c r="CC402" s="10">
        <f>tbl_MTG_Set[[#This Row],[Collector Singles CardMarket Profit BotBox]]&gt;0</f>
        <v/>
      </c>
      <c r="CD4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3" hidden="1" s="6">
      <c r="A403" t="n">
        <v>432</v>
      </c>
      <c r="B403" t="inlineStr">
        <is>
          <t>San Diego Comic-Con 2019 PS19</t>
        </is>
      </c>
      <c r="C403" t="n">
        <v>5</v>
      </c>
      <c r="D403" s="3" t="n">
        <v>43664</v>
      </c>
      <c r="F403" t="inlineStr">
        <is>
          <t>en es fr de it pt ja ko ru 汉语 漢語</t>
        </is>
      </c>
      <c r="G403" t="n">
        <v>810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1">
        <f>tbl_MTG_Set[[#This Row],[Play Booster Sell Price CardMarket]]*tbl_MTG_Set[[#This Row],[Play Booster Expected Market Value MTG Stocks]]/tbl_MTG_Set[[#This Row],[Play Booster Sealed Market Value MTG Stocks]]</f>
        <v/>
      </c>
      <c r="BG4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3" s="11">
        <f>tbl_MTG_Set[[#This Row],[Play Singles CardMarket Profit MTG Stocks]]/tbl_MTG_Set[[#This Row],[Play Booster Cost]]</f>
        <v/>
      </c>
      <c r="BI403" s="11">
        <f>tbl_MTG_Set[[#This Row],[Play Singles CardMarket Profit MTG Stocks]]&gt;0</f>
        <v/>
      </c>
      <c r="BM403" s="10">
        <f>tbl_MTG_Set[[#This Row],[Play Booster Sell Price CardMarket]]*tbl_MTG_Set[[#This Row],[Play Booster Expected Market Value BotBox]]/tbl_MTG_Set[[#This Row],[Play Booster Sealed Market Value BotBox]]</f>
        <v/>
      </c>
      <c r="BN4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3" s="10">
        <f>tbl_MTG_Set[[#This Row],[Play Singles CardMarket Profit BotBox]]/tbl_MTG_Set[[#This Row],[Play Booster Cost]]</f>
        <v/>
      </c>
      <c r="BP403" s="10">
        <f>tbl_MTG_Set[[#This Row],[Play Singles CardMarket Profit BotBox]]&gt;0</f>
        <v/>
      </c>
      <c r="BQ403" s="10" t="n"/>
      <c r="BR403" s="10" t="n"/>
      <c r="BS403" s="10" t="n"/>
      <c r="BT4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3" s="19">
        <f>tbl_MTG_Set[[#This Row],[Collector Singles CardMarket Profit MTG Stocks]]/tbl_MTG_Set[[#This Row],[Collector Booster Cost]]</f>
        <v/>
      </c>
      <c r="BW403" s="10">
        <f>tbl_MTG_Set[[#This Row],[Collector Singles CardMarket Profit MTG Stocks]]&gt;0</f>
        <v/>
      </c>
      <c r="BX403" s="10" t="n"/>
      <c r="BY403" s="10" t="n"/>
      <c r="BZ403" s="10">
        <f>tbl_MTG_Set[[#This Row],[Collector Booster Sell Price CardMarket]]*tbl_MTG_Set[[#This Row],[Collector Booster Expected Market Value BotBox]]/tbl_MTG_Set[[#This Row],[Collector Booster Sealed Market Value BotBox]]</f>
        <v/>
      </c>
      <c r="CA4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3" s="10">
        <f>tbl_MTG_Set[[#This Row],[Collector Singles CardMarket Profit BotBox]]/tbl_MTG_Set[[#This Row],[Collector Booster Cost]]</f>
        <v/>
      </c>
      <c r="CC403" s="10">
        <f>tbl_MTG_Set[[#This Row],[Collector Singles CardMarket Profit BotBox]]&gt;0</f>
        <v/>
      </c>
      <c r="CD4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4" hidden="1" s="6">
      <c r="A404" t="n">
        <v>433</v>
      </c>
      <c r="B404" t="inlineStr">
        <is>
          <t>Core Set 2020 M20</t>
        </is>
      </c>
      <c r="C404" t="n">
        <v>346</v>
      </c>
      <c r="D404" s="3" t="n">
        <v>43658</v>
      </c>
      <c r="F404" t="inlineStr">
        <is>
          <t>en es fr de it pt ja ko ru 汉语 漢語</t>
        </is>
      </c>
      <c r="G404" t="n">
        <v>812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1">
        <f>tbl_MTG_Set[[#This Row],[Play Booster Sell Price CardMarket]]*tbl_MTG_Set[[#This Row],[Play Booster Expected Market Value MTG Stocks]]/tbl_MTG_Set[[#This Row],[Play Booster Sealed Market Value MTG Stocks]]</f>
        <v/>
      </c>
      <c r="BG4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4" s="11">
        <f>tbl_MTG_Set[[#This Row],[Play Singles CardMarket Profit MTG Stocks]]/tbl_MTG_Set[[#This Row],[Play Booster Cost]]</f>
        <v/>
      </c>
      <c r="BI404" s="11">
        <f>tbl_MTG_Set[[#This Row],[Play Singles CardMarket Profit MTG Stocks]]&gt;0</f>
        <v/>
      </c>
      <c r="BM404" s="10">
        <f>tbl_MTG_Set[[#This Row],[Play Booster Sell Price CardMarket]]*tbl_MTG_Set[[#This Row],[Play Booster Expected Market Value BotBox]]/tbl_MTG_Set[[#This Row],[Play Booster Sealed Market Value BotBox]]</f>
        <v/>
      </c>
      <c r="BN4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4" s="10">
        <f>tbl_MTG_Set[[#This Row],[Play Singles CardMarket Profit BotBox]]/tbl_MTG_Set[[#This Row],[Play Booster Cost]]</f>
        <v/>
      </c>
      <c r="BP404" s="10">
        <f>tbl_MTG_Set[[#This Row],[Play Singles CardMarket Profit BotBox]]&gt;0</f>
        <v/>
      </c>
      <c r="BQ404" s="10" t="n"/>
      <c r="BR404" s="10" t="n"/>
      <c r="BS404" s="10" t="n"/>
      <c r="BT4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4" s="19">
        <f>tbl_MTG_Set[[#This Row],[Collector Singles CardMarket Profit MTG Stocks]]/tbl_MTG_Set[[#This Row],[Collector Booster Cost]]</f>
        <v/>
      </c>
      <c r="BW404" s="10">
        <f>tbl_MTG_Set[[#This Row],[Collector Singles CardMarket Profit MTG Stocks]]&gt;0</f>
        <v/>
      </c>
      <c r="BX404" s="10" t="n"/>
      <c r="BY404" s="10" t="n"/>
      <c r="BZ404" s="10">
        <f>tbl_MTG_Set[[#This Row],[Collector Booster Sell Price CardMarket]]*tbl_MTG_Set[[#This Row],[Collector Booster Expected Market Value BotBox]]/tbl_MTG_Set[[#This Row],[Collector Booster Sealed Market Value BotBox]]</f>
        <v/>
      </c>
      <c r="CA4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4" s="10">
        <f>tbl_MTG_Set[[#This Row],[Collector Singles CardMarket Profit BotBox]]/tbl_MTG_Set[[#This Row],[Collector Booster Cost]]</f>
        <v/>
      </c>
      <c r="CC404" s="10">
        <f>tbl_MTG_Set[[#This Row],[Collector Singles CardMarket Profit BotBox]]&gt;0</f>
        <v/>
      </c>
      <c r="CD4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5" hidden="1" s="6">
      <c r="A405" t="n">
        <v>434</v>
      </c>
      <c r="B405" t="inlineStr">
        <is>
          <t>Core Set 2020 Promos PM20</t>
        </is>
      </c>
      <c r="C405" t="n">
        <v>144</v>
      </c>
      <c r="D405" s="3" t="n">
        <v>43658</v>
      </c>
      <c r="F405" t="inlineStr">
        <is>
          <t>en es fr de it pt ja ko ru 汉语 漢語</t>
        </is>
      </c>
      <c r="G405" t="n">
        <v>814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1">
        <f>tbl_MTG_Set[[#This Row],[Play Booster Sell Price CardMarket]]*tbl_MTG_Set[[#This Row],[Play Booster Expected Market Value MTG Stocks]]/tbl_MTG_Set[[#This Row],[Play Booster Sealed Market Value MTG Stocks]]</f>
        <v/>
      </c>
      <c r="BG4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5" s="11">
        <f>tbl_MTG_Set[[#This Row],[Play Singles CardMarket Profit MTG Stocks]]/tbl_MTG_Set[[#This Row],[Play Booster Cost]]</f>
        <v/>
      </c>
      <c r="BI405" s="11">
        <f>tbl_MTG_Set[[#This Row],[Play Singles CardMarket Profit MTG Stocks]]&gt;0</f>
        <v/>
      </c>
      <c r="BM405" s="10">
        <f>tbl_MTG_Set[[#This Row],[Play Booster Sell Price CardMarket]]*tbl_MTG_Set[[#This Row],[Play Booster Expected Market Value BotBox]]/tbl_MTG_Set[[#This Row],[Play Booster Sealed Market Value BotBox]]</f>
        <v/>
      </c>
      <c r="BN4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5" s="10">
        <f>tbl_MTG_Set[[#This Row],[Play Singles CardMarket Profit BotBox]]/tbl_MTG_Set[[#This Row],[Play Booster Cost]]</f>
        <v/>
      </c>
      <c r="BP405" s="10">
        <f>tbl_MTG_Set[[#This Row],[Play Singles CardMarket Profit BotBox]]&gt;0</f>
        <v/>
      </c>
      <c r="BQ405" s="10" t="n"/>
      <c r="BR405" s="10" t="n"/>
      <c r="BS405" s="10" t="n"/>
      <c r="BT4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5" s="19">
        <f>tbl_MTG_Set[[#This Row],[Collector Singles CardMarket Profit MTG Stocks]]/tbl_MTG_Set[[#This Row],[Collector Booster Cost]]</f>
        <v/>
      </c>
      <c r="BW405" s="10">
        <f>tbl_MTG_Set[[#This Row],[Collector Singles CardMarket Profit MTG Stocks]]&gt;0</f>
        <v/>
      </c>
      <c r="BX405" s="10" t="n"/>
      <c r="BY405" s="10" t="n"/>
      <c r="BZ405" s="10">
        <f>tbl_MTG_Set[[#This Row],[Collector Booster Sell Price CardMarket]]*tbl_MTG_Set[[#This Row],[Collector Booster Expected Market Value BotBox]]/tbl_MTG_Set[[#This Row],[Collector Booster Sealed Market Value BotBox]]</f>
        <v/>
      </c>
      <c r="CA4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5" s="10">
        <f>tbl_MTG_Set[[#This Row],[Collector Singles CardMarket Profit BotBox]]/tbl_MTG_Set[[#This Row],[Collector Booster Cost]]</f>
        <v/>
      </c>
      <c r="CC405" s="10">
        <f>tbl_MTG_Set[[#This Row],[Collector Singles CardMarket Profit BotBox]]&gt;0</f>
        <v/>
      </c>
      <c r="CD4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6" hidden="1" s="6">
      <c r="A406" t="n">
        <v>435</v>
      </c>
      <c r="B406" t="inlineStr">
        <is>
          <t>Core Set 2020 Tokens TM20</t>
        </is>
      </c>
      <c r="C406" t="n">
        <v>12</v>
      </c>
      <c r="D406" s="3" t="n">
        <v>43658</v>
      </c>
      <c r="F406" t="inlineStr">
        <is>
          <t>en es fr de it pt ja ko ru 汉语 漢語</t>
        </is>
      </c>
      <c r="G406" t="n">
        <v>816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1">
        <f>tbl_MTG_Set[[#This Row],[Play Booster Sell Price CardMarket]]*tbl_MTG_Set[[#This Row],[Play Booster Expected Market Value MTG Stocks]]/tbl_MTG_Set[[#This Row],[Play Booster Sealed Market Value MTG Stocks]]</f>
        <v/>
      </c>
      <c r="BG4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6" s="11">
        <f>tbl_MTG_Set[[#This Row],[Play Singles CardMarket Profit MTG Stocks]]/tbl_MTG_Set[[#This Row],[Play Booster Cost]]</f>
        <v/>
      </c>
      <c r="BI406" s="11">
        <f>tbl_MTG_Set[[#This Row],[Play Singles CardMarket Profit MTG Stocks]]&gt;0</f>
        <v/>
      </c>
      <c r="BM406" s="10">
        <f>tbl_MTG_Set[[#This Row],[Play Booster Sell Price CardMarket]]*tbl_MTG_Set[[#This Row],[Play Booster Expected Market Value BotBox]]/tbl_MTG_Set[[#This Row],[Play Booster Sealed Market Value BotBox]]</f>
        <v/>
      </c>
      <c r="BN4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6" s="10">
        <f>tbl_MTG_Set[[#This Row],[Play Singles CardMarket Profit BotBox]]/tbl_MTG_Set[[#This Row],[Play Booster Cost]]</f>
        <v/>
      </c>
      <c r="BP406" s="10">
        <f>tbl_MTG_Set[[#This Row],[Play Singles CardMarket Profit BotBox]]&gt;0</f>
        <v/>
      </c>
      <c r="BQ406" s="10" t="n"/>
      <c r="BR406" s="10" t="n"/>
      <c r="BS406" s="10" t="n"/>
      <c r="BT4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6" s="19">
        <f>tbl_MTG_Set[[#This Row],[Collector Singles CardMarket Profit MTG Stocks]]/tbl_MTG_Set[[#This Row],[Collector Booster Cost]]</f>
        <v/>
      </c>
      <c r="BW406" s="10">
        <f>tbl_MTG_Set[[#This Row],[Collector Singles CardMarket Profit MTG Stocks]]&gt;0</f>
        <v/>
      </c>
      <c r="BX406" s="10" t="n"/>
      <c r="BY406" s="10" t="n"/>
      <c r="BZ406" s="10">
        <f>tbl_MTG_Set[[#This Row],[Collector Booster Sell Price CardMarket]]*tbl_MTG_Set[[#This Row],[Collector Booster Expected Market Value BotBox]]/tbl_MTG_Set[[#This Row],[Collector Booster Sealed Market Value BotBox]]</f>
        <v/>
      </c>
      <c r="CA4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6" s="10">
        <f>tbl_MTG_Set[[#This Row],[Collector Singles CardMarket Profit BotBox]]/tbl_MTG_Set[[#This Row],[Collector Booster Cost]]</f>
        <v/>
      </c>
      <c r="CC406" s="10">
        <f>tbl_MTG_Set[[#This Row],[Collector Singles CardMarket Profit BotBox]]&gt;0</f>
        <v/>
      </c>
      <c r="CD4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7" hidden="1" s="6">
      <c r="A407" t="n">
        <v>436</v>
      </c>
      <c r="B407" t="inlineStr">
        <is>
          <t>M20 Promo Packs PPP1</t>
        </is>
      </c>
      <c r="C407" t="n">
        <v>5</v>
      </c>
      <c r="D407" s="3" t="n">
        <v>43658</v>
      </c>
      <c r="F407" t="inlineStr">
        <is>
          <t>en es fr de it pt ja ko ru 汉语 漢語</t>
        </is>
      </c>
      <c r="G407" t="n">
        <v>818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1">
        <f>tbl_MTG_Set[[#This Row],[Play Booster Sell Price CardMarket]]*tbl_MTG_Set[[#This Row],[Play Booster Expected Market Value MTG Stocks]]/tbl_MTG_Set[[#This Row],[Play Booster Sealed Market Value MTG Stocks]]</f>
        <v/>
      </c>
      <c r="BG4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7" s="11">
        <f>tbl_MTG_Set[[#This Row],[Play Singles CardMarket Profit MTG Stocks]]/tbl_MTG_Set[[#This Row],[Play Booster Cost]]</f>
        <v/>
      </c>
      <c r="BI407" s="11">
        <f>tbl_MTG_Set[[#This Row],[Play Singles CardMarket Profit MTG Stocks]]&gt;0</f>
        <v/>
      </c>
      <c r="BM407" s="10">
        <f>tbl_MTG_Set[[#This Row],[Play Booster Sell Price CardMarket]]*tbl_MTG_Set[[#This Row],[Play Booster Expected Market Value BotBox]]/tbl_MTG_Set[[#This Row],[Play Booster Sealed Market Value BotBox]]</f>
        <v/>
      </c>
      <c r="BN4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7" s="10">
        <f>tbl_MTG_Set[[#This Row],[Play Singles CardMarket Profit BotBox]]/tbl_MTG_Set[[#This Row],[Play Booster Cost]]</f>
        <v/>
      </c>
      <c r="BP407" s="10">
        <f>tbl_MTG_Set[[#This Row],[Play Singles CardMarket Profit BotBox]]&gt;0</f>
        <v/>
      </c>
      <c r="BQ407" s="10" t="n"/>
      <c r="BR407" s="10" t="n"/>
      <c r="BS407" s="10" t="n"/>
      <c r="BT4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7" s="19">
        <f>tbl_MTG_Set[[#This Row],[Collector Singles CardMarket Profit MTG Stocks]]/tbl_MTG_Set[[#This Row],[Collector Booster Cost]]</f>
        <v/>
      </c>
      <c r="BW407" s="10">
        <f>tbl_MTG_Set[[#This Row],[Collector Singles CardMarket Profit MTG Stocks]]&gt;0</f>
        <v/>
      </c>
      <c r="BX407" s="10" t="n"/>
      <c r="BY407" s="10" t="n"/>
      <c r="BZ407" s="10">
        <f>tbl_MTG_Set[[#This Row],[Collector Booster Sell Price CardMarket]]*tbl_MTG_Set[[#This Row],[Collector Booster Expected Market Value BotBox]]/tbl_MTG_Set[[#This Row],[Collector Booster Sealed Market Value BotBox]]</f>
        <v/>
      </c>
      <c r="CA4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7" s="10">
        <f>tbl_MTG_Set[[#This Row],[Collector Singles CardMarket Profit BotBox]]/tbl_MTG_Set[[#This Row],[Collector Booster Cost]]</f>
        <v/>
      </c>
      <c r="CC407" s="10">
        <f>tbl_MTG_Set[[#This Row],[Collector Singles CardMarket Profit BotBox]]&gt;0</f>
        <v/>
      </c>
      <c r="CD4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8" hidden="1" s="6">
      <c r="A408" t="n">
        <v>437</v>
      </c>
      <c r="B408" t="inlineStr">
        <is>
          <t>Signature Spellbook: Gideon SS2</t>
        </is>
      </c>
      <c r="C408" t="n">
        <v>8</v>
      </c>
      <c r="D408" s="3" t="n">
        <v>43644</v>
      </c>
      <c r="F408" t="inlineStr">
        <is>
          <t>en es fr de it pt ja ko ru 汉语 漢語</t>
        </is>
      </c>
      <c r="G408" t="n">
        <v>820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1">
        <f>tbl_MTG_Set[[#This Row],[Play Booster Sell Price CardMarket]]*tbl_MTG_Set[[#This Row],[Play Booster Expected Market Value MTG Stocks]]/tbl_MTG_Set[[#This Row],[Play Booster Sealed Market Value MTG Stocks]]</f>
        <v/>
      </c>
      <c r="BG4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8" s="11">
        <f>tbl_MTG_Set[[#This Row],[Play Singles CardMarket Profit MTG Stocks]]/tbl_MTG_Set[[#This Row],[Play Booster Cost]]</f>
        <v/>
      </c>
      <c r="BI408" s="11">
        <f>tbl_MTG_Set[[#This Row],[Play Singles CardMarket Profit MTG Stocks]]&gt;0</f>
        <v/>
      </c>
      <c r="BM408" s="10">
        <f>tbl_MTG_Set[[#This Row],[Play Booster Sell Price CardMarket]]*tbl_MTG_Set[[#This Row],[Play Booster Expected Market Value BotBox]]/tbl_MTG_Set[[#This Row],[Play Booster Sealed Market Value BotBox]]</f>
        <v/>
      </c>
      <c r="BN4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8" s="10">
        <f>tbl_MTG_Set[[#This Row],[Play Singles CardMarket Profit BotBox]]/tbl_MTG_Set[[#This Row],[Play Booster Cost]]</f>
        <v/>
      </c>
      <c r="BP408" s="10">
        <f>tbl_MTG_Set[[#This Row],[Play Singles CardMarket Profit BotBox]]&gt;0</f>
        <v/>
      </c>
      <c r="BQ408" s="10" t="n"/>
      <c r="BR408" s="10" t="n"/>
      <c r="BS408" s="10" t="n"/>
      <c r="BT4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8" s="19">
        <f>tbl_MTG_Set[[#This Row],[Collector Singles CardMarket Profit MTG Stocks]]/tbl_MTG_Set[[#This Row],[Collector Booster Cost]]</f>
        <v/>
      </c>
      <c r="BW408" s="10">
        <f>tbl_MTG_Set[[#This Row],[Collector Singles CardMarket Profit MTG Stocks]]&gt;0</f>
        <v/>
      </c>
      <c r="BX408" s="10" t="n"/>
      <c r="BY408" s="10" t="n"/>
      <c r="BZ408" s="10">
        <f>tbl_MTG_Set[[#This Row],[Collector Booster Sell Price CardMarket]]*tbl_MTG_Set[[#This Row],[Collector Booster Expected Market Value BotBox]]/tbl_MTG_Set[[#This Row],[Collector Booster Sealed Market Value BotBox]]</f>
        <v/>
      </c>
      <c r="CA4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8" s="10">
        <f>tbl_MTG_Set[[#This Row],[Collector Singles CardMarket Profit BotBox]]/tbl_MTG_Set[[#This Row],[Collector Booster Cost]]</f>
        <v/>
      </c>
      <c r="CC408" s="10">
        <f>tbl_MTG_Set[[#This Row],[Collector Singles CardMarket Profit BotBox]]&gt;0</f>
        <v/>
      </c>
      <c r="CD4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9" hidden="1" s="6">
      <c r="A409" t="n">
        <v>438</v>
      </c>
      <c r="B409" t="inlineStr">
        <is>
          <t>Modern Horizons MH1</t>
        </is>
      </c>
      <c r="C409" t="n">
        <v>255</v>
      </c>
      <c r="D409" s="3" t="n">
        <v>43630</v>
      </c>
      <c r="F409" t="inlineStr">
        <is>
          <t>en es fr de it pt ja ko ru 汉语 漢語</t>
        </is>
      </c>
      <c r="G409" t="n">
        <v>822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1">
        <f>tbl_MTG_Set[[#This Row],[Play Booster Sell Price CardMarket]]*tbl_MTG_Set[[#This Row],[Play Booster Expected Market Value MTG Stocks]]/tbl_MTG_Set[[#This Row],[Play Booster Sealed Market Value MTG Stocks]]</f>
        <v/>
      </c>
      <c r="BG4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9" s="11">
        <f>tbl_MTG_Set[[#This Row],[Play Singles CardMarket Profit MTG Stocks]]/tbl_MTG_Set[[#This Row],[Play Booster Cost]]</f>
        <v/>
      </c>
      <c r="BI409" s="11">
        <f>tbl_MTG_Set[[#This Row],[Play Singles CardMarket Profit MTG Stocks]]&gt;0</f>
        <v/>
      </c>
      <c r="BM409" s="10">
        <f>tbl_MTG_Set[[#This Row],[Play Booster Sell Price CardMarket]]*tbl_MTG_Set[[#This Row],[Play Booster Expected Market Value BotBox]]/tbl_MTG_Set[[#This Row],[Play Booster Sealed Market Value BotBox]]</f>
        <v/>
      </c>
      <c r="BN4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9" s="10">
        <f>tbl_MTG_Set[[#This Row],[Play Singles CardMarket Profit BotBox]]/tbl_MTG_Set[[#This Row],[Play Booster Cost]]</f>
        <v/>
      </c>
      <c r="BP409" s="10">
        <f>tbl_MTG_Set[[#This Row],[Play Singles CardMarket Profit BotBox]]&gt;0</f>
        <v/>
      </c>
      <c r="BQ409" s="10" t="n"/>
      <c r="BR409" s="10" t="n"/>
      <c r="BS409" s="10" t="n"/>
      <c r="BT4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9" s="19">
        <f>tbl_MTG_Set[[#This Row],[Collector Singles CardMarket Profit MTG Stocks]]/tbl_MTG_Set[[#This Row],[Collector Booster Cost]]</f>
        <v/>
      </c>
      <c r="BW409" s="10">
        <f>tbl_MTG_Set[[#This Row],[Collector Singles CardMarket Profit MTG Stocks]]&gt;0</f>
        <v/>
      </c>
      <c r="BX409" s="10" t="n"/>
      <c r="BY409" s="10" t="n"/>
      <c r="BZ409" s="10">
        <f>tbl_MTG_Set[[#This Row],[Collector Booster Sell Price CardMarket]]*tbl_MTG_Set[[#This Row],[Collector Booster Expected Market Value BotBox]]/tbl_MTG_Set[[#This Row],[Collector Booster Sealed Market Value BotBox]]</f>
        <v/>
      </c>
      <c r="CA4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9" s="10">
        <f>tbl_MTG_Set[[#This Row],[Collector Singles CardMarket Profit BotBox]]/tbl_MTG_Set[[#This Row],[Collector Booster Cost]]</f>
        <v/>
      </c>
      <c r="CC409" s="10">
        <f>tbl_MTG_Set[[#This Row],[Collector Singles CardMarket Profit BotBox]]&gt;0</f>
        <v/>
      </c>
      <c r="CD4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0" hidden="1" s="6">
      <c r="A410" t="n">
        <v>439</v>
      </c>
      <c r="B410" t="inlineStr">
        <is>
          <t>Modern Horizons Promos PMH1</t>
        </is>
      </c>
      <c r="C410" t="n">
        <v>2</v>
      </c>
      <c r="D410" s="3" t="n">
        <v>43630</v>
      </c>
      <c r="F410" t="inlineStr">
        <is>
          <t>en es fr de it pt ja ko ru 汉语 漢語</t>
        </is>
      </c>
      <c r="G410" t="n">
        <v>824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1">
        <f>tbl_MTG_Set[[#This Row],[Play Booster Sell Price CardMarket]]*tbl_MTG_Set[[#This Row],[Play Booster Expected Market Value MTG Stocks]]/tbl_MTG_Set[[#This Row],[Play Booster Sealed Market Value MTG Stocks]]</f>
        <v/>
      </c>
      <c r="BG4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0" s="11">
        <f>tbl_MTG_Set[[#This Row],[Play Singles CardMarket Profit MTG Stocks]]/tbl_MTG_Set[[#This Row],[Play Booster Cost]]</f>
        <v/>
      </c>
      <c r="BI410" s="11">
        <f>tbl_MTG_Set[[#This Row],[Play Singles CardMarket Profit MTG Stocks]]&gt;0</f>
        <v/>
      </c>
      <c r="BM410" s="10">
        <f>tbl_MTG_Set[[#This Row],[Play Booster Sell Price CardMarket]]*tbl_MTG_Set[[#This Row],[Play Booster Expected Market Value BotBox]]/tbl_MTG_Set[[#This Row],[Play Booster Sealed Market Value BotBox]]</f>
        <v/>
      </c>
      <c r="BN4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0" s="10">
        <f>tbl_MTG_Set[[#This Row],[Play Singles CardMarket Profit BotBox]]/tbl_MTG_Set[[#This Row],[Play Booster Cost]]</f>
        <v/>
      </c>
      <c r="BP410" s="10">
        <f>tbl_MTG_Set[[#This Row],[Play Singles CardMarket Profit BotBox]]&gt;0</f>
        <v/>
      </c>
      <c r="BQ410" s="10" t="n"/>
      <c r="BR410" s="10" t="n"/>
      <c r="BS410" s="10" t="n"/>
      <c r="BT4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0" s="19">
        <f>tbl_MTG_Set[[#This Row],[Collector Singles CardMarket Profit MTG Stocks]]/tbl_MTG_Set[[#This Row],[Collector Booster Cost]]</f>
        <v/>
      </c>
      <c r="BW410" s="10">
        <f>tbl_MTG_Set[[#This Row],[Collector Singles CardMarket Profit MTG Stocks]]&gt;0</f>
        <v/>
      </c>
      <c r="BX410" s="10" t="n"/>
      <c r="BY410" s="10" t="n"/>
      <c r="BZ410" s="10">
        <f>tbl_MTG_Set[[#This Row],[Collector Booster Sell Price CardMarket]]*tbl_MTG_Set[[#This Row],[Collector Booster Expected Market Value BotBox]]/tbl_MTG_Set[[#This Row],[Collector Booster Sealed Market Value BotBox]]</f>
        <v/>
      </c>
      <c r="CA4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0" s="10">
        <f>tbl_MTG_Set[[#This Row],[Collector Singles CardMarket Profit BotBox]]/tbl_MTG_Set[[#This Row],[Collector Booster Cost]]</f>
        <v/>
      </c>
      <c r="CC410" s="10">
        <f>tbl_MTG_Set[[#This Row],[Collector Singles CardMarket Profit BotBox]]&gt;0</f>
        <v/>
      </c>
      <c r="CD4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1" hidden="1" s="6">
      <c r="A411" t="n">
        <v>440</v>
      </c>
      <c r="B411" t="inlineStr">
        <is>
          <t>Modern Horizons Tokens TMH1</t>
        </is>
      </c>
      <c r="C411" t="n">
        <v>21</v>
      </c>
      <c r="D411" s="3" t="n">
        <v>43615</v>
      </c>
      <c r="F411" t="inlineStr">
        <is>
          <t>en es fr de it pt ja ko ru 汉语 漢語</t>
        </is>
      </c>
      <c r="G411" t="n">
        <v>826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1">
        <f>tbl_MTG_Set[[#This Row],[Play Booster Sell Price CardMarket]]*tbl_MTG_Set[[#This Row],[Play Booster Expected Market Value MTG Stocks]]/tbl_MTG_Set[[#This Row],[Play Booster Sealed Market Value MTG Stocks]]</f>
        <v/>
      </c>
      <c r="BG4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1" s="11">
        <f>tbl_MTG_Set[[#This Row],[Play Singles CardMarket Profit MTG Stocks]]/tbl_MTG_Set[[#This Row],[Play Booster Cost]]</f>
        <v/>
      </c>
      <c r="BI411" s="11">
        <f>tbl_MTG_Set[[#This Row],[Play Singles CardMarket Profit MTG Stocks]]&gt;0</f>
        <v/>
      </c>
      <c r="BM411" s="10">
        <f>tbl_MTG_Set[[#This Row],[Play Booster Sell Price CardMarket]]*tbl_MTG_Set[[#This Row],[Play Booster Expected Market Value BotBox]]/tbl_MTG_Set[[#This Row],[Play Booster Sealed Market Value BotBox]]</f>
        <v/>
      </c>
      <c r="BN4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1" s="10">
        <f>tbl_MTG_Set[[#This Row],[Play Singles CardMarket Profit BotBox]]/tbl_MTG_Set[[#This Row],[Play Booster Cost]]</f>
        <v/>
      </c>
      <c r="BP411" s="10">
        <f>tbl_MTG_Set[[#This Row],[Play Singles CardMarket Profit BotBox]]&gt;0</f>
        <v/>
      </c>
      <c r="BQ411" s="10" t="n"/>
      <c r="BR411" s="10" t="n"/>
      <c r="BS411" s="10" t="n"/>
      <c r="BT4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1" s="19">
        <f>tbl_MTG_Set[[#This Row],[Collector Singles CardMarket Profit MTG Stocks]]/tbl_MTG_Set[[#This Row],[Collector Booster Cost]]</f>
        <v/>
      </c>
      <c r="BW411" s="10">
        <f>tbl_MTG_Set[[#This Row],[Collector Singles CardMarket Profit MTG Stocks]]&gt;0</f>
        <v/>
      </c>
      <c r="BX411" s="10" t="n"/>
      <c r="BY411" s="10" t="n"/>
      <c r="BZ411" s="10">
        <f>tbl_MTG_Set[[#This Row],[Collector Booster Sell Price CardMarket]]*tbl_MTG_Set[[#This Row],[Collector Booster Expected Market Value BotBox]]/tbl_MTG_Set[[#This Row],[Collector Booster Sealed Market Value BotBox]]</f>
        <v/>
      </c>
      <c r="CA4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1" s="10">
        <f>tbl_MTG_Set[[#This Row],[Collector Singles CardMarket Profit BotBox]]/tbl_MTG_Set[[#This Row],[Collector Booster Cost]]</f>
        <v/>
      </c>
      <c r="CC411" s="10">
        <f>tbl_MTG_Set[[#This Row],[Collector Singles CardMarket Profit BotBox]]&gt;0</f>
        <v/>
      </c>
      <c r="CD4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2" hidden="1" s="6">
      <c r="A412" t="n">
        <v>441</v>
      </c>
      <c r="B412" t="inlineStr">
        <is>
          <t>Modern Horizons Art Series AMH1</t>
        </is>
      </c>
      <c r="C412" t="n">
        <v>54</v>
      </c>
      <c r="D412" s="3" t="n">
        <v>43621</v>
      </c>
      <c r="F412" t="inlineStr">
        <is>
          <t>en es fr de it pt ja ko ru 汉语 漢語</t>
        </is>
      </c>
      <c r="G412" t="n">
        <v>828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1">
        <f>tbl_MTG_Set[[#This Row],[Play Booster Sell Price CardMarket]]*tbl_MTG_Set[[#This Row],[Play Booster Expected Market Value MTG Stocks]]/tbl_MTG_Set[[#This Row],[Play Booster Sealed Market Value MTG Stocks]]</f>
        <v/>
      </c>
      <c r="BG4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2" s="11">
        <f>tbl_MTG_Set[[#This Row],[Play Singles CardMarket Profit MTG Stocks]]/tbl_MTG_Set[[#This Row],[Play Booster Cost]]</f>
        <v/>
      </c>
      <c r="BI412" s="11">
        <f>tbl_MTG_Set[[#This Row],[Play Singles CardMarket Profit MTG Stocks]]&gt;0</f>
        <v/>
      </c>
      <c r="BM412" s="10">
        <f>tbl_MTG_Set[[#This Row],[Play Booster Sell Price CardMarket]]*tbl_MTG_Set[[#This Row],[Play Booster Expected Market Value BotBox]]/tbl_MTG_Set[[#This Row],[Play Booster Sealed Market Value BotBox]]</f>
        <v/>
      </c>
      <c r="BN4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2" s="10">
        <f>tbl_MTG_Set[[#This Row],[Play Singles CardMarket Profit BotBox]]/tbl_MTG_Set[[#This Row],[Play Booster Cost]]</f>
        <v/>
      </c>
      <c r="BP412" s="10">
        <f>tbl_MTG_Set[[#This Row],[Play Singles CardMarket Profit BotBox]]&gt;0</f>
        <v/>
      </c>
      <c r="BQ412" s="10" t="n"/>
      <c r="BR412" s="10" t="n"/>
      <c r="BS412" s="10" t="n"/>
      <c r="BT4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2" s="19">
        <f>tbl_MTG_Set[[#This Row],[Collector Singles CardMarket Profit MTG Stocks]]/tbl_MTG_Set[[#This Row],[Collector Booster Cost]]</f>
        <v/>
      </c>
      <c r="BW412" s="10">
        <f>tbl_MTG_Set[[#This Row],[Collector Singles CardMarket Profit MTG Stocks]]&gt;0</f>
        <v/>
      </c>
      <c r="BX412" s="10" t="n"/>
      <c r="BY412" s="10" t="n"/>
      <c r="BZ412" s="10">
        <f>tbl_MTG_Set[[#This Row],[Collector Booster Sell Price CardMarket]]*tbl_MTG_Set[[#This Row],[Collector Booster Expected Market Value BotBox]]/tbl_MTG_Set[[#This Row],[Collector Booster Sealed Market Value BotBox]]</f>
        <v/>
      </c>
      <c r="CA4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2" s="10">
        <f>tbl_MTG_Set[[#This Row],[Collector Singles CardMarket Profit BotBox]]/tbl_MTG_Set[[#This Row],[Collector Booster Cost]]</f>
        <v/>
      </c>
      <c r="CC412" s="10">
        <f>tbl_MTG_Set[[#This Row],[Collector Singles CardMarket Profit BotBox]]&gt;0</f>
        <v/>
      </c>
      <c r="CD4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3" hidden="1" s="6">
      <c r="A413" t="n">
        <v>443</v>
      </c>
      <c r="B413" t="inlineStr">
        <is>
          <t>War of the Spark Promos PWAR</t>
        </is>
      </c>
      <c r="C413" t="n">
        <v>176</v>
      </c>
      <c r="D413" s="3" t="n">
        <v>43588</v>
      </c>
      <c r="E413" t="inlineStr">
        <is>
          <t>Standard Expansion</t>
        </is>
      </c>
      <c r="F413" t="inlineStr">
        <is>
          <t>en es fr de it pt ja ko ru 汉语 漢語</t>
        </is>
      </c>
      <c r="G413" t="n">
        <v>832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1">
        <f>tbl_MTG_Set[[#This Row],[Play Booster Sell Price CardMarket]]*tbl_MTG_Set[[#This Row],[Play Booster Expected Market Value MTG Stocks]]/tbl_MTG_Set[[#This Row],[Play Booster Sealed Market Value MTG Stocks]]</f>
        <v/>
      </c>
      <c r="BG4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3" s="11">
        <f>tbl_MTG_Set[[#This Row],[Play Singles CardMarket Profit MTG Stocks]]/tbl_MTG_Set[[#This Row],[Play Booster Cost]]</f>
        <v/>
      </c>
      <c r="BI413" s="11">
        <f>tbl_MTG_Set[[#This Row],[Play Singles CardMarket Profit MTG Stocks]]&gt;0</f>
        <v/>
      </c>
      <c r="BM413" s="10">
        <f>tbl_MTG_Set[[#This Row],[Play Booster Sell Price CardMarket]]*tbl_MTG_Set[[#This Row],[Play Booster Expected Market Value BotBox]]/tbl_MTG_Set[[#This Row],[Play Booster Sealed Market Value BotBox]]</f>
        <v/>
      </c>
      <c r="BN4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3" s="10">
        <f>tbl_MTG_Set[[#This Row],[Play Singles CardMarket Profit BotBox]]/tbl_MTG_Set[[#This Row],[Play Booster Cost]]</f>
        <v/>
      </c>
      <c r="BP413" s="10">
        <f>tbl_MTG_Set[[#This Row],[Play Singles CardMarket Profit BotBox]]&gt;0</f>
        <v/>
      </c>
      <c r="BQ413" s="10" t="n"/>
      <c r="BR413" s="10" t="n"/>
      <c r="BS413" s="10" t="n"/>
      <c r="BT4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3" s="19">
        <f>tbl_MTG_Set[[#This Row],[Collector Singles CardMarket Profit MTG Stocks]]/tbl_MTG_Set[[#This Row],[Collector Booster Cost]]</f>
        <v/>
      </c>
      <c r="BW413" s="10">
        <f>tbl_MTG_Set[[#This Row],[Collector Singles CardMarket Profit MTG Stocks]]&gt;0</f>
        <v/>
      </c>
      <c r="BX413" s="10" t="n"/>
      <c r="BY413" s="10" t="n"/>
      <c r="BZ413" s="10">
        <f>tbl_MTG_Set[[#This Row],[Collector Booster Sell Price CardMarket]]*tbl_MTG_Set[[#This Row],[Collector Booster Expected Market Value BotBox]]/tbl_MTG_Set[[#This Row],[Collector Booster Sealed Market Value BotBox]]</f>
        <v/>
      </c>
      <c r="CA4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3" s="10">
        <f>tbl_MTG_Set[[#This Row],[Collector Singles CardMarket Profit BotBox]]/tbl_MTG_Set[[#This Row],[Collector Booster Cost]]</f>
        <v/>
      </c>
      <c r="CC413" s="10">
        <f>tbl_MTG_Set[[#This Row],[Collector Singles CardMarket Profit BotBox]]&gt;0</f>
        <v/>
      </c>
      <c r="CD4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4" hidden="1" s="6">
      <c r="A414" t="n">
        <v>444</v>
      </c>
      <c r="B414" t="inlineStr">
        <is>
          <t>War of the Spark Tokens TWAR</t>
        </is>
      </c>
      <c r="C414" t="n">
        <v>19</v>
      </c>
      <c r="D414" s="3" t="n">
        <v>43588</v>
      </c>
      <c r="E414" t="inlineStr">
        <is>
          <t>Standard Expansion</t>
        </is>
      </c>
      <c r="F414" t="inlineStr">
        <is>
          <t>en es fr de it pt ja ko ru 汉语 漢語</t>
        </is>
      </c>
      <c r="G414" t="n">
        <v>834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1">
        <f>tbl_MTG_Set[[#This Row],[Play Booster Sell Price CardMarket]]*tbl_MTG_Set[[#This Row],[Play Booster Expected Market Value MTG Stocks]]/tbl_MTG_Set[[#This Row],[Play Booster Sealed Market Value MTG Stocks]]</f>
        <v/>
      </c>
      <c r="BG4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4" s="11">
        <f>tbl_MTG_Set[[#This Row],[Play Singles CardMarket Profit MTG Stocks]]/tbl_MTG_Set[[#This Row],[Play Booster Cost]]</f>
        <v/>
      </c>
      <c r="BI414" s="11">
        <f>tbl_MTG_Set[[#This Row],[Play Singles CardMarket Profit MTG Stocks]]&gt;0</f>
        <v/>
      </c>
      <c r="BM414" s="10">
        <f>tbl_MTG_Set[[#This Row],[Play Booster Sell Price CardMarket]]*tbl_MTG_Set[[#This Row],[Play Booster Expected Market Value BotBox]]/tbl_MTG_Set[[#This Row],[Play Booster Sealed Market Value BotBox]]</f>
        <v/>
      </c>
      <c r="BN4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4" s="10">
        <f>tbl_MTG_Set[[#This Row],[Play Singles CardMarket Profit BotBox]]/tbl_MTG_Set[[#This Row],[Play Booster Cost]]</f>
        <v/>
      </c>
      <c r="BP414" s="10">
        <f>tbl_MTG_Set[[#This Row],[Play Singles CardMarket Profit BotBox]]&gt;0</f>
        <v/>
      </c>
      <c r="BQ414" s="10" t="n"/>
      <c r="BR414" s="10" t="n"/>
      <c r="BS414" s="10" t="n"/>
      <c r="BT4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4" s="19">
        <f>tbl_MTG_Set[[#This Row],[Collector Singles CardMarket Profit MTG Stocks]]/tbl_MTG_Set[[#This Row],[Collector Booster Cost]]</f>
        <v/>
      </c>
      <c r="BW414" s="10">
        <f>tbl_MTG_Set[[#This Row],[Collector Singles CardMarket Profit MTG Stocks]]&gt;0</f>
        <v/>
      </c>
      <c r="BX414" s="10" t="n"/>
      <c r="BY414" s="10" t="n"/>
      <c r="BZ414" s="10">
        <f>tbl_MTG_Set[[#This Row],[Collector Booster Sell Price CardMarket]]*tbl_MTG_Set[[#This Row],[Collector Booster Expected Market Value BotBox]]/tbl_MTG_Set[[#This Row],[Collector Booster Sealed Market Value BotBox]]</f>
        <v/>
      </c>
      <c r="CA4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4" s="10">
        <f>tbl_MTG_Set[[#This Row],[Collector Singles CardMarket Profit BotBox]]/tbl_MTG_Set[[#This Row],[Collector Booster Cost]]</f>
        <v/>
      </c>
      <c r="CC414" s="10">
        <f>tbl_MTG_Set[[#This Row],[Collector Singles CardMarket Profit BotBox]]&gt;0</f>
        <v/>
      </c>
      <c r="CD4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5" hidden="1" s="6">
      <c r="A415" t="n">
        <v>445</v>
      </c>
      <c r="B415" t="inlineStr">
        <is>
          <t>Judge Gift Cards 2019 J19</t>
        </is>
      </c>
      <c r="C415" t="n">
        <v>8</v>
      </c>
      <c r="D415" s="3" t="n">
        <v>43565</v>
      </c>
      <c r="F415" t="inlineStr">
        <is>
          <t>en es fr de it pt ja ko ru 汉语 漢語</t>
        </is>
      </c>
      <c r="G415" t="n">
        <v>836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1">
        <f>tbl_MTG_Set[[#This Row],[Play Booster Sell Price CardMarket]]*tbl_MTG_Set[[#This Row],[Play Booster Expected Market Value MTG Stocks]]/tbl_MTG_Set[[#This Row],[Play Booster Sealed Market Value MTG Stocks]]</f>
        <v/>
      </c>
      <c r="BG4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5" s="11">
        <f>tbl_MTG_Set[[#This Row],[Play Singles CardMarket Profit MTG Stocks]]/tbl_MTG_Set[[#This Row],[Play Booster Cost]]</f>
        <v/>
      </c>
      <c r="BI415" s="11">
        <f>tbl_MTG_Set[[#This Row],[Play Singles CardMarket Profit MTG Stocks]]&gt;0</f>
        <v/>
      </c>
      <c r="BM415" s="10">
        <f>tbl_MTG_Set[[#This Row],[Play Booster Sell Price CardMarket]]*tbl_MTG_Set[[#This Row],[Play Booster Expected Market Value BotBox]]/tbl_MTG_Set[[#This Row],[Play Booster Sealed Market Value BotBox]]</f>
        <v/>
      </c>
      <c r="BN4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5" s="10">
        <f>tbl_MTG_Set[[#This Row],[Play Singles CardMarket Profit BotBox]]/tbl_MTG_Set[[#This Row],[Play Booster Cost]]</f>
        <v/>
      </c>
      <c r="BP415" s="10">
        <f>tbl_MTG_Set[[#This Row],[Play Singles CardMarket Profit BotBox]]&gt;0</f>
        <v/>
      </c>
      <c r="BQ415" s="10" t="n"/>
      <c r="BR415" s="10" t="n"/>
      <c r="BS415" s="10" t="n"/>
      <c r="BT4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5" s="19">
        <f>tbl_MTG_Set[[#This Row],[Collector Singles CardMarket Profit MTG Stocks]]/tbl_MTG_Set[[#This Row],[Collector Booster Cost]]</f>
        <v/>
      </c>
      <c r="BW415" s="10">
        <f>tbl_MTG_Set[[#This Row],[Collector Singles CardMarket Profit MTG Stocks]]&gt;0</f>
        <v/>
      </c>
      <c r="BX415" s="10" t="n"/>
      <c r="BY415" s="10" t="n"/>
      <c r="BZ415" s="10">
        <f>tbl_MTG_Set[[#This Row],[Collector Booster Sell Price CardMarket]]*tbl_MTG_Set[[#This Row],[Collector Booster Expected Market Value BotBox]]/tbl_MTG_Set[[#This Row],[Collector Booster Sealed Market Value BotBox]]</f>
        <v/>
      </c>
      <c r="CA4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5" s="10">
        <f>tbl_MTG_Set[[#This Row],[Collector Singles CardMarket Profit BotBox]]/tbl_MTG_Set[[#This Row],[Collector Booster Cost]]</f>
        <v/>
      </c>
      <c r="CC415" s="10">
        <f>tbl_MTG_Set[[#This Row],[Collector Singles CardMarket Profit BotBox]]&gt;0</f>
        <v/>
      </c>
      <c r="CD4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6" hidden="1" s="6">
      <c r="A416" t="n">
        <v>446</v>
      </c>
      <c r="B416" t="inlineStr">
        <is>
          <t>RNA Guild Kit GK2</t>
        </is>
      </c>
      <c r="C416" t="n">
        <v>133</v>
      </c>
      <c r="D416" s="3" t="n">
        <v>43511</v>
      </c>
      <c r="F416" t="inlineStr">
        <is>
          <t>en es fr de it pt ja ko ru 汉语 漢語</t>
        </is>
      </c>
      <c r="G416" t="n">
        <v>838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1">
        <f>tbl_MTG_Set[[#This Row],[Play Booster Sell Price CardMarket]]*tbl_MTG_Set[[#This Row],[Play Booster Expected Market Value MTG Stocks]]/tbl_MTG_Set[[#This Row],[Play Booster Sealed Market Value MTG Stocks]]</f>
        <v/>
      </c>
      <c r="BG4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6" s="11">
        <f>tbl_MTG_Set[[#This Row],[Play Singles CardMarket Profit MTG Stocks]]/tbl_MTG_Set[[#This Row],[Play Booster Cost]]</f>
        <v/>
      </c>
      <c r="BI416" s="11">
        <f>tbl_MTG_Set[[#This Row],[Play Singles CardMarket Profit MTG Stocks]]&gt;0</f>
        <v/>
      </c>
      <c r="BM416" s="10">
        <f>tbl_MTG_Set[[#This Row],[Play Booster Sell Price CardMarket]]*tbl_MTG_Set[[#This Row],[Play Booster Expected Market Value BotBox]]/tbl_MTG_Set[[#This Row],[Play Booster Sealed Market Value BotBox]]</f>
        <v/>
      </c>
      <c r="BN4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6" s="10">
        <f>tbl_MTG_Set[[#This Row],[Play Singles CardMarket Profit BotBox]]/tbl_MTG_Set[[#This Row],[Play Booster Cost]]</f>
        <v/>
      </c>
      <c r="BP416" s="10">
        <f>tbl_MTG_Set[[#This Row],[Play Singles CardMarket Profit BotBox]]&gt;0</f>
        <v/>
      </c>
      <c r="BQ416" s="10" t="n"/>
      <c r="BR416" s="10" t="n"/>
      <c r="BS416" s="10" t="n"/>
      <c r="BT4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6" s="19">
        <f>tbl_MTG_Set[[#This Row],[Collector Singles CardMarket Profit MTG Stocks]]/tbl_MTG_Set[[#This Row],[Collector Booster Cost]]</f>
        <v/>
      </c>
      <c r="BW416" s="10">
        <f>tbl_MTG_Set[[#This Row],[Collector Singles CardMarket Profit MTG Stocks]]&gt;0</f>
        <v/>
      </c>
      <c r="BX416" s="10" t="n"/>
      <c r="BY416" s="10" t="n"/>
      <c r="BZ416" s="10">
        <f>tbl_MTG_Set[[#This Row],[Collector Booster Sell Price CardMarket]]*tbl_MTG_Set[[#This Row],[Collector Booster Expected Market Value BotBox]]/tbl_MTG_Set[[#This Row],[Collector Booster Sealed Market Value BotBox]]</f>
        <v/>
      </c>
      <c r="CA4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6" s="10">
        <f>tbl_MTG_Set[[#This Row],[Collector Singles CardMarket Profit BotBox]]/tbl_MTG_Set[[#This Row],[Collector Booster Cost]]</f>
        <v/>
      </c>
      <c r="CC416" s="10">
        <f>tbl_MTG_Set[[#This Row],[Collector Singles CardMarket Profit BotBox]]&gt;0</f>
        <v/>
      </c>
      <c r="CD4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7" hidden="1" s="6">
      <c r="A417" t="n">
        <v>447</v>
      </c>
      <c r="B417" t="inlineStr">
        <is>
          <t>RNA Guild Kit Tokens TGK2</t>
        </is>
      </c>
      <c r="C417" t="n">
        <v>9</v>
      </c>
      <c r="D417" s="3" t="n">
        <v>43511</v>
      </c>
      <c r="F417" t="inlineStr">
        <is>
          <t>en es fr de it pt ja ko ru 汉语 漢語</t>
        </is>
      </c>
      <c r="G417" t="n">
        <v>840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1">
        <f>tbl_MTG_Set[[#This Row],[Play Booster Sell Price CardMarket]]*tbl_MTG_Set[[#This Row],[Play Booster Expected Market Value MTG Stocks]]/tbl_MTG_Set[[#This Row],[Play Booster Sealed Market Value MTG Stocks]]</f>
        <v/>
      </c>
      <c r="BG4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7" s="11">
        <f>tbl_MTG_Set[[#This Row],[Play Singles CardMarket Profit MTG Stocks]]/tbl_MTG_Set[[#This Row],[Play Booster Cost]]</f>
        <v/>
      </c>
      <c r="BI417" s="11">
        <f>tbl_MTG_Set[[#This Row],[Play Singles CardMarket Profit MTG Stocks]]&gt;0</f>
        <v/>
      </c>
      <c r="BM417" s="10">
        <f>tbl_MTG_Set[[#This Row],[Play Booster Sell Price CardMarket]]*tbl_MTG_Set[[#This Row],[Play Booster Expected Market Value BotBox]]/tbl_MTG_Set[[#This Row],[Play Booster Sealed Market Value BotBox]]</f>
        <v/>
      </c>
      <c r="BN4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7" s="10">
        <f>tbl_MTG_Set[[#This Row],[Play Singles CardMarket Profit BotBox]]/tbl_MTG_Set[[#This Row],[Play Booster Cost]]</f>
        <v/>
      </c>
      <c r="BP417" s="10">
        <f>tbl_MTG_Set[[#This Row],[Play Singles CardMarket Profit BotBox]]&gt;0</f>
        <v/>
      </c>
      <c r="BQ417" s="10" t="n"/>
      <c r="BR417" s="10" t="n"/>
      <c r="BS417" s="10" t="n"/>
      <c r="BT4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7" s="19">
        <f>tbl_MTG_Set[[#This Row],[Collector Singles CardMarket Profit MTG Stocks]]/tbl_MTG_Set[[#This Row],[Collector Booster Cost]]</f>
        <v/>
      </c>
      <c r="BW417" s="10">
        <f>tbl_MTG_Set[[#This Row],[Collector Singles CardMarket Profit MTG Stocks]]&gt;0</f>
        <v/>
      </c>
      <c r="BX417" s="10" t="n"/>
      <c r="BY417" s="10" t="n"/>
      <c r="BZ417" s="10">
        <f>tbl_MTG_Set[[#This Row],[Collector Booster Sell Price CardMarket]]*tbl_MTG_Set[[#This Row],[Collector Booster Expected Market Value BotBox]]/tbl_MTG_Set[[#This Row],[Collector Booster Sealed Market Value BotBox]]</f>
        <v/>
      </c>
      <c r="CA4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7" s="10">
        <f>tbl_MTG_Set[[#This Row],[Collector Singles CardMarket Profit BotBox]]/tbl_MTG_Set[[#This Row],[Collector Booster Cost]]</f>
        <v/>
      </c>
      <c r="CC417" s="10">
        <f>tbl_MTG_Set[[#This Row],[Collector Singles CardMarket Profit BotBox]]&gt;0</f>
        <v/>
      </c>
      <c r="CD4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8" hidden="1" s="6">
      <c r="A418" t="n">
        <v>448</v>
      </c>
      <c r="B418" t="inlineStr">
        <is>
          <t>Ravnica Allegiance RNA</t>
        </is>
      </c>
      <c r="C418" t="n">
        <v>273</v>
      </c>
      <c r="D418" s="3" t="n">
        <v>43490</v>
      </c>
      <c r="F418" t="inlineStr">
        <is>
          <t>en es fr de it pt ja ko ru 汉语 漢語</t>
        </is>
      </c>
      <c r="G418" t="n">
        <v>842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1">
        <f>tbl_MTG_Set[[#This Row],[Play Booster Sell Price CardMarket]]*tbl_MTG_Set[[#This Row],[Play Booster Expected Market Value MTG Stocks]]/tbl_MTG_Set[[#This Row],[Play Booster Sealed Market Value MTG Stocks]]</f>
        <v/>
      </c>
      <c r="BG4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8" s="11">
        <f>tbl_MTG_Set[[#This Row],[Play Singles CardMarket Profit MTG Stocks]]/tbl_MTG_Set[[#This Row],[Play Booster Cost]]</f>
        <v/>
      </c>
      <c r="BI418" s="11">
        <f>tbl_MTG_Set[[#This Row],[Play Singles CardMarket Profit MTG Stocks]]&gt;0</f>
        <v/>
      </c>
      <c r="BM418" s="10">
        <f>tbl_MTG_Set[[#This Row],[Play Booster Sell Price CardMarket]]*tbl_MTG_Set[[#This Row],[Play Booster Expected Market Value BotBox]]/tbl_MTG_Set[[#This Row],[Play Booster Sealed Market Value BotBox]]</f>
        <v/>
      </c>
      <c r="BN4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8" s="10">
        <f>tbl_MTG_Set[[#This Row],[Play Singles CardMarket Profit BotBox]]/tbl_MTG_Set[[#This Row],[Play Booster Cost]]</f>
        <v/>
      </c>
      <c r="BP418" s="10">
        <f>tbl_MTG_Set[[#This Row],[Play Singles CardMarket Profit BotBox]]&gt;0</f>
        <v/>
      </c>
      <c r="BQ418" s="10" t="n"/>
      <c r="BR418" s="10" t="n"/>
      <c r="BS418" s="10" t="n"/>
      <c r="BT4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8" s="19">
        <f>tbl_MTG_Set[[#This Row],[Collector Singles CardMarket Profit MTG Stocks]]/tbl_MTG_Set[[#This Row],[Collector Booster Cost]]</f>
        <v/>
      </c>
      <c r="BW418" s="10">
        <f>tbl_MTG_Set[[#This Row],[Collector Singles CardMarket Profit MTG Stocks]]&gt;0</f>
        <v/>
      </c>
      <c r="BX418" s="10" t="n"/>
      <c r="BY418" s="10" t="n"/>
      <c r="BZ418" s="10">
        <f>tbl_MTG_Set[[#This Row],[Collector Booster Sell Price CardMarket]]*tbl_MTG_Set[[#This Row],[Collector Booster Expected Market Value BotBox]]/tbl_MTG_Set[[#This Row],[Collector Booster Sealed Market Value BotBox]]</f>
        <v/>
      </c>
      <c r="CA4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8" s="10">
        <f>tbl_MTG_Set[[#This Row],[Collector Singles CardMarket Profit BotBox]]/tbl_MTG_Set[[#This Row],[Collector Booster Cost]]</f>
        <v/>
      </c>
      <c r="CC418" s="10">
        <f>tbl_MTG_Set[[#This Row],[Collector Singles CardMarket Profit BotBox]]&gt;0</f>
        <v/>
      </c>
      <c r="CD4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9" hidden="1" s="6">
      <c r="A419" t="n">
        <v>449</v>
      </c>
      <c r="B419" t="inlineStr">
        <is>
          <t>Ravnica Allegiance Promos PRNA</t>
        </is>
      </c>
      <c r="C419" t="n">
        <v>81</v>
      </c>
      <c r="D419" s="3" t="n">
        <v>43490</v>
      </c>
      <c r="F419" t="inlineStr">
        <is>
          <t>en es fr de it pt ja ko ru 汉语 漢語</t>
        </is>
      </c>
      <c r="G419" t="n">
        <v>844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1">
        <f>tbl_MTG_Set[[#This Row],[Play Booster Sell Price CardMarket]]*tbl_MTG_Set[[#This Row],[Play Booster Expected Market Value MTG Stocks]]/tbl_MTG_Set[[#This Row],[Play Booster Sealed Market Value MTG Stocks]]</f>
        <v/>
      </c>
      <c r="BG4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9" s="11">
        <f>tbl_MTG_Set[[#This Row],[Play Singles CardMarket Profit MTG Stocks]]/tbl_MTG_Set[[#This Row],[Play Booster Cost]]</f>
        <v/>
      </c>
      <c r="BI419" s="11">
        <f>tbl_MTG_Set[[#This Row],[Play Singles CardMarket Profit MTG Stocks]]&gt;0</f>
        <v/>
      </c>
      <c r="BM419" s="10">
        <f>tbl_MTG_Set[[#This Row],[Play Booster Sell Price CardMarket]]*tbl_MTG_Set[[#This Row],[Play Booster Expected Market Value BotBox]]/tbl_MTG_Set[[#This Row],[Play Booster Sealed Market Value BotBox]]</f>
        <v/>
      </c>
      <c r="BN4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9" s="10">
        <f>tbl_MTG_Set[[#This Row],[Play Singles CardMarket Profit BotBox]]/tbl_MTG_Set[[#This Row],[Play Booster Cost]]</f>
        <v/>
      </c>
      <c r="BP419" s="10">
        <f>tbl_MTG_Set[[#This Row],[Play Singles CardMarket Profit BotBox]]&gt;0</f>
        <v/>
      </c>
      <c r="BQ419" s="10" t="n"/>
      <c r="BR419" s="10" t="n"/>
      <c r="BS419" s="10" t="n"/>
      <c r="BT4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9" s="19">
        <f>tbl_MTG_Set[[#This Row],[Collector Singles CardMarket Profit MTG Stocks]]/tbl_MTG_Set[[#This Row],[Collector Booster Cost]]</f>
        <v/>
      </c>
      <c r="BW419" s="10">
        <f>tbl_MTG_Set[[#This Row],[Collector Singles CardMarket Profit MTG Stocks]]&gt;0</f>
        <v/>
      </c>
      <c r="BX419" s="10" t="n"/>
      <c r="BY419" s="10" t="n"/>
      <c r="BZ419" s="10">
        <f>tbl_MTG_Set[[#This Row],[Collector Booster Sell Price CardMarket]]*tbl_MTG_Set[[#This Row],[Collector Booster Expected Market Value BotBox]]/tbl_MTG_Set[[#This Row],[Collector Booster Sealed Market Value BotBox]]</f>
        <v/>
      </c>
      <c r="CA4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9" s="10">
        <f>tbl_MTG_Set[[#This Row],[Collector Singles CardMarket Profit BotBox]]/tbl_MTG_Set[[#This Row],[Collector Booster Cost]]</f>
        <v/>
      </c>
      <c r="CC419" s="10">
        <f>tbl_MTG_Set[[#This Row],[Collector Singles CardMarket Profit BotBox]]&gt;0</f>
        <v/>
      </c>
      <c r="CD4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0" hidden="1" s="6">
      <c r="A420" t="n">
        <v>450</v>
      </c>
      <c r="B420" t="inlineStr">
        <is>
          <t>Ravnica Allegiance Tokens TRNA</t>
        </is>
      </c>
      <c r="C420" t="n">
        <v>13</v>
      </c>
      <c r="D420" s="3" t="n">
        <v>43490</v>
      </c>
      <c r="F420" t="inlineStr">
        <is>
          <t>en es fr de it pt ja ko ru 汉语 漢語</t>
        </is>
      </c>
      <c r="G420" t="n">
        <v>846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1">
        <f>tbl_MTG_Set[[#This Row],[Play Booster Sell Price CardMarket]]*tbl_MTG_Set[[#This Row],[Play Booster Expected Market Value MTG Stocks]]/tbl_MTG_Set[[#This Row],[Play Booster Sealed Market Value MTG Stocks]]</f>
        <v/>
      </c>
      <c r="BG4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0" s="11">
        <f>tbl_MTG_Set[[#This Row],[Play Singles CardMarket Profit MTG Stocks]]/tbl_MTG_Set[[#This Row],[Play Booster Cost]]</f>
        <v/>
      </c>
      <c r="BI420" s="11">
        <f>tbl_MTG_Set[[#This Row],[Play Singles CardMarket Profit MTG Stocks]]&gt;0</f>
        <v/>
      </c>
      <c r="BM420" s="10">
        <f>tbl_MTG_Set[[#This Row],[Play Booster Sell Price CardMarket]]*tbl_MTG_Set[[#This Row],[Play Booster Expected Market Value BotBox]]/tbl_MTG_Set[[#This Row],[Play Booster Sealed Market Value BotBox]]</f>
        <v/>
      </c>
      <c r="BN4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0" s="10">
        <f>tbl_MTG_Set[[#This Row],[Play Singles CardMarket Profit BotBox]]/tbl_MTG_Set[[#This Row],[Play Booster Cost]]</f>
        <v/>
      </c>
      <c r="BP420" s="10">
        <f>tbl_MTG_Set[[#This Row],[Play Singles CardMarket Profit BotBox]]&gt;0</f>
        <v/>
      </c>
      <c r="BQ420" s="10" t="n"/>
      <c r="BR420" s="10" t="n"/>
      <c r="BS420" s="10" t="n"/>
      <c r="BT4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0" s="19">
        <f>tbl_MTG_Set[[#This Row],[Collector Singles CardMarket Profit MTG Stocks]]/tbl_MTG_Set[[#This Row],[Collector Booster Cost]]</f>
        <v/>
      </c>
      <c r="BW420" s="10">
        <f>tbl_MTG_Set[[#This Row],[Collector Singles CardMarket Profit MTG Stocks]]&gt;0</f>
        <v/>
      </c>
      <c r="BX420" s="10" t="n"/>
      <c r="BY420" s="10" t="n"/>
      <c r="BZ420" s="10">
        <f>tbl_MTG_Set[[#This Row],[Collector Booster Sell Price CardMarket]]*tbl_MTG_Set[[#This Row],[Collector Booster Expected Market Value BotBox]]/tbl_MTG_Set[[#This Row],[Collector Booster Sealed Market Value BotBox]]</f>
        <v/>
      </c>
      <c r="CA4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0" s="10">
        <f>tbl_MTG_Set[[#This Row],[Collector Singles CardMarket Profit BotBox]]/tbl_MTG_Set[[#This Row],[Collector Booster Cost]]</f>
        <v/>
      </c>
      <c r="CC420" s="10">
        <f>tbl_MTG_Set[[#This Row],[Collector Singles CardMarket Profit BotBox]]&gt;0</f>
        <v/>
      </c>
      <c r="CD4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1" hidden="1" s="6">
      <c r="A421" t="n">
        <v>451</v>
      </c>
      <c r="B421" t="inlineStr">
        <is>
          <t>RNA Ravnica Weekend PRW2</t>
        </is>
      </c>
      <c r="C421" t="n">
        <v>10</v>
      </c>
      <c r="D421" s="3" t="n">
        <v>43512</v>
      </c>
      <c r="F421" t="inlineStr">
        <is>
          <t>en es fr de it pt ja ko ru 汉语 漢語</t>
        </is>
      </c>
      <c r="G421" t="n">
        <v>848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1">
        <f>tbl_MTG_Set[[#This Row],[Play Booster Sell Price CardMarket]]*tbl_MTG_Set[[#This Row],[Play Booster Expected Market Value MTG Stocks]]/tbl_MTG_Set[[#This Row],[Play Booster Sealed Market Value MTG Stocks]]</f>
        <v/>
      </c>
      <c r="BG4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1" s="11">
        <f>tbl_MTG_Set[[#This Row],[Play Singles CardMarket Profit MTG Stocks]]/tbl_MTG_Set[[#This Row],[Play Booster Cost]]</f>
        <v/>
      </c>
      <c r="BI421" s="11">
        <f>tbl_MTG_Set[[#This Row],[Play Singles CardMarket Profit MTG Stocks]]&gt;0</f>
        <v/>
      </c>
      <c r="BM421" s="10">
        <f>tbl_MTG_Set[[#This Row],[Play Booster Sell Price CardMarket]]*tbl_MTG_Set[[#This Row],[Play Booster Expected Market Value BotBox]]/tbl_MTG_Set[[#This Row],[Play Booster Sealed Market Value BotBox]]</f>
        <v/>
      </c>
      <c r="BN4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1" s="10">
        <f>tbl_MTG_Set[[#This Row],[Play Singles CardMarket Profit BotBox]]/tbl_MTG_Set[[#This Row],[Play Booster Cost]]</f>
        <v/>
      </c>
      <c r="BP421" s="10">
        <f>tbl_MTG_Set[[#This Row],[Play Singles CardMarket Profit BotBox]]&gt;0</f>
        <v/>
      </c>
      <c r="BQ421" s="10" t="n"/>
      <c r="BR421" s="10" t="n"/>
      <c r="BS421" s="10" t="n"/>
      <c r="BT4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1" s="19">
        <f>tbl_MTG_Set[[#This Row],[Collector Singles CardMarket Profit MTG Stocks]]/tbl_MTG_Set[[#This Row],[Collector Booster Cost]]</f>
        <v/>
      </c>
      <c r="BW421" s="10">
        <f>tbl_MTG_Set[[#This Row],[Collector Singles CardMarket Profit MTG Stocks]]&gt;0</f>
        <v/>
      </c>
      <c r="BX421" s="10" t="n"/>
      <c r="BY421" s="10" t="n"/>
      <c r="BZ421" s="10">
        <f>tbl_MTG_Set[[#This Row],[Collector Booster Sell Price CardMarket]]*tbl_MTG_Set[[#This Row],[Collector Booster Expected Market Value BotBox]]/tbl_MTG_Set[[#This Row],[Collector Booster Sealed Market Value BotBox]]</f>
        <v/>
      </c>
      <c r="CA4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1" s="10">
        <f>tbl_MTG_Set[[#This Row],[Collector Singles CardMarket Profit BotBox]]/tbl_MTG_Set[[#This Row],[Collector Booster Cost]]</f>
        <v/>
      </c>
      <c r="CC421" s="10">
        <f>tbl_MTG_Set[[#This Row],[Collector Singles CardMarket Profit BotBox]]&gt;0</f>
        <v/>
      </c>
      <c r="CD4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2" hidden="1" s="6">
      <c r="A422" t="n">
        <v>452</v>
      </c>
      <c r="B422" t="inlineStr">
        <is>
          <t>MagicFest 2019 PF19</t>
        </is>
      </c>
      <c r="C422" t="n">
        <v>7</v>
      </c>
      <c r="D422" s="3" t="n">
        <v>43466</v>
      </c>
      <c r="F422" t="inlineStr">
        <is>
          <t>en es fr de it pt ja ko ru 汉语 漢語</t>
        </is>
      </c>
      <c r="G422" t="n">
        <v>850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1">
        <f>tbl_MTG_Set[[#This Row],[Play Booster Sell Price CardMarket]]*tbl_MTG_Set[[#This Row],[Play Booster Expected Market Value MTG Stocks]]/tbl_MTG_Set[[#This Row],[Play Booster Sealed Market Value MTG Stocks]]</f>
        <v/>
      </c>
      <c r="BG4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2" s="11">
        <f>tbl_MTG_Set[[#This Row],[Play Singles CardMarket Profit MTG Stocks]]/tbl_MTG_Set[[#This Row],[Play Booster Cost]]</f>
        <v/>
      </c>
      <c r="BI422" s="11">
        <f>tbl_MTG_Set[[#This Row],[Play Singles CardMarket Profit MTG Stocks]]&gt;0</f>
        <v/>
      </c>
      <c r="BM422" s="10">
        <f>tbl_MTG_Set[[#This Row],[Play Booster Sell Price CardMarket]]*tbl_MTG_Set[[#This Row],[Play Booster Expected Market Value BotBox]]/tbl_MTG_Set[[#This Row],[Play Booster Sealed Market Value BotBox]]</f>
        <v/>
      </c>
      <c r="BN4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2" s="10">
        <f>tbl_MTG_Set[[#This Row],[Play Singles CardMarket Profit BotBox]]/tbl_MTG_Set[[#This Row],[Play Booster Cost]]</f>
        <v/>
      </c>
      <c r="BP422" s="10">
        <f>tbl_MTG_Set[[#This Row],[Play Singles CardMarket Profit BotBox]]&gt;0</f>
        <v/>
      </c>
      <c r="BQ422" s="10" t="n"/>
      <c r="BR422" s="10" t="n"/>
      <c r="BS422" s="10" t="n"/>
      <c r="BT4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2" s="19">
        <f>tbl_MTG_Set[[#This Row],[Collector Singles CardMarket Profit MTG Stocks]]/tbl_MTG_Set[[#This Row],[Collector Booster Cost]]</f>
        <v/>
      </c>
      <c r="BW422" s="10">
        <f>tbl_MTG_Set[[#This Row],[Collector Singles CardMarket Profit MTG Stocks]]&gt;0</f>
        <v/>
      </c>
      <c r="BX422" s="10" t="n"/>
      <c r="BY422" s="10" t="n"/>
      <c r="BZ422" s="10">
        <f>tbl_MTG_Set[[#This Row],[Collector Booster Sell Price CardMarket]]*tbl_MTG_Set[[#This Row],[Collector Booster Expected Market Value BotBox]]/tbl_MTG_Set[[#This Row],[Collector Booster Sealed Market Value BotBox]]</f>
        <v/>
      </c>
      <c r="CA4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2" s="10">
        <f>tbl_MTG_Set[[#This Row],[Collector Singles CardMarket Profit BotBox]]/tbl_MTG_Set[[#This Row],[Collector Booster Cost]]</f>
        <v/>
      </c>
      <c r="CC422" s="10">
        <f>tbl_MTG_Set[[#This Row],[Collector Singles CardMarket Profit BotBox]]&gt;0</f>
        <v/>
      </c>
      <c r="CD4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3" hidden="1" s="6">
      <c r="A423" t="n">
        <v>453</v>
      </c>
      <c r="B423" t="inlineStr">
        <is>
          <t>Ultimate Masters UMA</t>
        </is>
      </c>
      <c r="C423" t="n">
        <v>254</v>
      </c>
      <c r="D423" s="3" t="n">
        <v>43441</v>
      </c>
      <c r="F423" t="inlineStr">
        <is>
          <t>en es fr de it pt ja ko ru 汉语 漢語</t>
        </is>
      </c>
      <c r="G423" t="n">
        <v>852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1">
        <f>tbl_MTG_Set[[#This Row],[Play Booster Sell Price CardMarket]]*tbl_MTG_Set[[#This Row],[Play Booster Expected Market Value MTG Stocks]]/tbl_MTG_Set[[#This Row],[Play Booster Sealed Market Value MTG Stocks]]</f>
        <v/>
      </c>
      <c r="BG4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3" s="11">
        <f>tbl_MTG_Set[[#This Row],[Play Singles CardMarket Profit MTG Stocks]]/tbl_MTG_Set[[#This Row],[Play Booster Cost]]</f>
        <v/>
      </c>
      <c r="BI423" s="11">
        <f>tbl_MTG_Set[[#This Row],[Play Singles CardMarket Profit MTG Stocks]]&gt;0</f>
        <v/>
      </c>
      <c r="BM423" s="10">
        <f>tbl_MTG_Set[[#This Row],[Play Booster Sell Price CardMarket]]*tbl_MTG_Set[[#This Row],[Play Booster Expected Market Value BotBox]]/tbl_MTG_Set[[#This Row],[Play Booster Sealed Market Value BotBox]]</f>
        <v/>
      </c>
      <c r="BN4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3" s="10">
        <f>tbl_MTG_Set[[#This Row],[Play Singles CardMarket Profit BotBox]]/tbl_MTG_Set[[#This Row],[Play Booster Cost]]</f>
        <v/>
      </c>
      <c r="BP423" s="10">
        <f>tbl_MTG_Set[[#This Row],[Play Singles CardMarket Profit BotBox]]&gt;0</f>
        <v/>
      </c>
      <c r="BQ423" s="10" t="n"/>
      <c r="BR423" s="10" t="n"/>
      <c r="BS423" s="10" t="n"/>
      <c r="BT4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3" s="19">
        <f>tbl_MTG_Set[[#This Row],[Collector Singles CardMarket Profit MTG Stocks]]/tbl_MTG_Set[[#This Row],[Collector Booster Cost]]</f>
        <v/>
      </c>
      <c r="BW423" s="10">
        <f>tbl_MTG_Set[[#This Row],[Collector Singles CardMarket Profit MTG Stocks]]&gt;0</f>
        <v/>
      </c>
      <c r="BX423" s="10" t="n"/>
      <c r="BY423" s="10" t="n"/>
      <c r="BZ423" s="10">
        <f>tbl_MTG_Set[[#This Row],[Collector Booster Sell Price CardMarket]]*tbl_MTG_Set[[#This Row],[Collector Booster Expected Market Value BotBox]]/tbl_MTG_Set[[#This Row],[Collector Booster Sealed Market Value BotBox]]</f>
        <v/>
      </c>
      <c r="CA4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3" s="10">
        <f>tbl_MTG_Set[[#This Row],[Collector Singles CardMarket Profit BotBox]]/tbl_MTG_Set[[#This Row],[Collector Booster Cost]]</f>
        <v/>
      </c>
      <c r="CC423" s="10">
        <f>tbl_MTG_Set[[#This Row],[Collector Singles CardMarket Profit BotBox]]&gt;0</f>
        <v/>
      </c>
      <c r="CD4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4" hidden="1" s="6">
      <c r="A424" t="n">
        <v>454</v>
      </c>
      <c r="B424" t="inlineStr">
        <is>
          <t>Ultimate Box Topper PUMA</t>
        </is>
      </c>
      <c r="C424" t="n">
        <v>40</v>
      </c>
      <c r="D424" s="3" t="n">
        <v>43441</v>
      </c>
      <c r="F424" t="inlineStr">
        <is>
          <t>en es fr de it pt ja ko ru 汉语 漢語</t>
        </is>
      </c>
      <c r="G424" t="n">
        <v>854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1">
        <f>tbl_MTG_Set[[#This Row],[Play Booster Sell Price CardMarket]]*tbl_MTG_Set[[#This Row],[Play Booster Expected Market Value MTG Stocks]]/tbl_MTG_Set[[#This Row],[Play Booster Sealed Market Value MTG Stocks]]</f>
        <v/>
      </c>
      <c r="BG4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4" s="11">
        <f>tbl_MTG_Set[[#This Row],[Play Singles CardMarket Profit MTG Stocks]]/tbl_MTG_Set[[#This Row],[Play Booster Cost]]</f>
        <v/>
      </c>
      <c r="BI424" s="11">
        <f>tbl_MTG_Set[[#This Row],[Play Singles CardMarket Profit MTG Stocks]]&gt;0</f>
        <v/>
      </c>
      <c r="BM424" s="10">
        <f>tbl_MTG_Set[[#This Row],[Play Booster Sell Price CardMarket]]*tbl_MTG_Set[[#This Row],[Play Booster Expected Market Value BotBox]]/tbl_MTG_Set[[#This Row],[Play Booster Sealed Market Value BotBox]]</f>
        <v/>
      </c>
      <c r="BN4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4" s="10">
        <f>tbl_MTG_Set[[#This Row],[Play Singles CardMarket Profit BotBox]]/tbl_MTG_Set[[#This Row],[Play Booster Cost]]</f>
        <v/>
      </c>
      <c r="BP424" s="10">
        <f>tbl_MTG_Set[[#This Row],[Play Singles CardMarket Profit BotBox]]&gt;0</f>
        <v/>
      </c>
      <c r="BQ424" s="10" t="n"/>
      <c r="BR424" s="10" t="n"/>
      <c r="BS424" s="10" t="n"/>
      <c r="BT4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4" s="19">
        <f>tbl_MTG_Set[[#This Row],[Collector Singles CardMarket Profit MTG Stocks]]/tbl_MTG_Set[[#This Row],[Collector Booster Cost]]</f>
        <v/>
      </c>
      <c r="BW424" s="10">
        <f>tbl_MTG_Set[[#This Row],[Collector Singles CardMarket Profit MTG Stocks]]&gt;0</f>
        <v/>
      </c>
      <c r="BX424" s="10" t="n"/>
      <c r="BY424" s="10" t="n"/>
      <c r="BZ424" s="10">
        <f>tbl_MTG_Set[[#This Row],[Collector Booster Sell Price CardMarket]]*tbl_MTG_Set[[#This Row],[Collector Booster Expected Market Value BotBox]]/tbl_MTG_Set[[#This Row],[Collector Booster Sealed Market Value BotBox]]</f>
        <v/>
      </c>
      <c r="CA4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4" s="10">
        <f>tbl_MTG_Set[[#This Row],[Collector Singles CardMarket Profit BotBox]]/tbl_MTG_Set[[#This Row],[Collector Booster Cost]]</f>
        <v/>
      </c>
      <c r="CC424" s="10">
        <f>tbl_MTG_Set[[#This Row],[Collector Singles CardMarket Profit BotBox]]&gt;0</f>
        <v/>
      </c>
      <c r="CD4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5" hidden="1" s="6">
      <c r="A425" t="n">
        <v>455</v>
      </c>
      <c r="B425" t="inlineStr">
        <is>
          <t>Ultimate Masters Tokens TUMA</t>
        </is>
      </c>
      <c r="C425" t="n">
        <v>16</v>
      </c>
      <c r="D425" s="3" t="n">
        <v>43441</v>
      </c>
      <c r="F425" t="inlineStr">
        <is>
          <t>en es fr de it pt ja ko ru 汉语 漢語</t>
        </is>
      </c>
      <c r="G425" t="n">
        <v>856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AG425" s="10" t="n"/>
      <c r="AH425" s="10" t="n"/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5" s="10" t="n"/>
      <c r="AS425" s="10" t="n"/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1">
        <f>tbl_MTG_Set[[#This Row],[Play Booster Sell Price CardMarket]]*tbl_MTG_Set[[#This Row],[Play Booster Expected Market Value MTG Stocks]]/tbl_MTG_Set[[#This Row],[Play Booster Sealed Market Value MTG Stocks]]</f>
        <v/>
      </c>
      <c r="BG4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5" s="11">
        <f>tbl_MTG_Set[[#This Row],[Play Singles CardMarket Profit MTG Stocks]]/tbl_MTG_Set[[#This Row],[Play Booster Cost]]</f>
        <v/>
      </c>
      <c r="BI425" s="11">
        <f>tbl_MTG_Set[[#This Row],[Play Singles CardMarket Profit MTG Stocks]]&gt;0</f>
        <v/>
      </c>
      <c r="BM425" s="10">
        <f>tbl_MTG_Set[[#This Row],[Play Booster Sell Price CardMarket]]*tbl_MTG_Set[[#This Row],[Play Booster Expected Market Value BotBox]]/tbl_MTG_Set[[#This Row],[Play Booster Sealed Market Value BotBox]]</f>
        <v/>
      </c>
      <c r="BN4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5" s="10">
        <f>tbl_MTG_Set[[#This Row],[Play Singles CardMarket Profit BotBox]]/tbl_MTG_Set[[#This Row],[Play Booster Cost]]</f>
        <v/>
      </c>
      <c r="BP425" s="10">
        <f>tbl_MTG_Set[[#This Row],[Play Singles CardMarket Profit BotBox]]&gt;0</f>
        <v/>
      </c>
      <c r="BQ425" s="10" t="n"/>
      <c r="BR425" s="10" t="n"/>
      <c r="BS425" s="10" t="n"/>
      <c r="BT4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5" s="19">
        <f>tbl_MTG_Set[[#This Row],[Collector Singles CardMarket Profit MTG Stocks]]/tbl_MTG_Set[[#This Row],[Collector Booster Cost]]</f>
        <v/>
      </c>
      <c r="BW425" s="10">
        <f>tbl_MTG_Set[[#This Row],[Collector Singles CardMarket Profit MTG Stocks]]&gt;0</f>
        <v/>
      </c>
      <c r="BX425" s="10" t="n"/>
      <c r="BY425" s="10" t="n"/>
      <c r="BZ425" s="10">
        <f>tbl_MTG_Set[[#This Row],[Collector Booster Sell Price CardMarket]]*tbl_MTG_Set[[#This Row],[Collector Booster Expected Market Value BotBox]]/tbl_MTG_Set[[#This Row],[Collector Booster Sealed Market Value BotBox]]</f>
        <v/>
      </c>
      <c r="CA4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5" s="10">
        <f>tbl_MTG_Set[[#This Row],[Collector Singles CardMarket Profit BotBox]]/tbl_MTG_Set[[#This Row],[Collector Booster Cost]]</f>
        <v/>
      </c>
      <c r="CC425" s="10">
        <f>tbl_MTG_Set[[#This Row],[Collector Singles CardMarket Profit BotBox]]&gt;0</f>
        <v/>
      </c>
      <c r="CD4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6" hidden="1" s="6">
      <c r="A426" t="n">
        <v>456</v>
      </c>
      <c r="B426" t="inlineStr">
        <is>
          <t>Game Night GNT</t>
        </is>
      </c>
      <c r="C426" t="n">
        <v>68</v>
      </c>
      <c r="D426" s="3" t="n">
        <v>43420</v>
      </c>
      <c r="F426" t="inlineStr">
        <is>
          <t>en es fr de it pt ja ko ru 汉语 漢語</t>
        </is>
      </c>
      <c r="G426" t="n">
        <v>858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1">
        <f>tbl_MTG_Set[[#This Row],[Play Booster Sell Price CardMarket]]*tbl_MTG_Set[[#This Row],[Play Booster Expected Market Value MTG Stocks]]/tbl_MTG_Set[[#This Row],[Play Booster Sealed Market Value MTG Stocks]]</f>
        <v/>
      </c>
      <c r="BG4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6" s="11">
        <f>tbl_MTG_Set[[#This Row],[Play Singles CardMarket Profit MTG Stocks]]/tbl_MTG_Set[[#This Row],[Play Booster Cost]]</f>
        <v/>
      </c>
      <c r="BI426" s="11">
        <f>tbl_MTG_Set[[#This Row],[Play Singles CardMarket Profit MTG Stocks]]&gt;0</f>
        <v/>
      </c>
      <c r="BM426" s="10">
        <f>tbl_MTG_Set[[#This Row],[Play Booster Sell Price CardMarket]]*tbl_MTG_Set[[#This Row],[Play Booster Expected Market Value BotBox]]/tbl_MTG_Set[[#This Row],[Play Booster Sealed Market Value BotBox]]</f>
        <v/>
      </c>
      <c r="BN4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6" s="10">
        <f>tbl_MTG_Set[[#This Row],[Play Singles CardMarket Profit BotBox]]/tbl_MTG_Set[[#This Row],[Play Booster Cost]]</f>
        <v/>
      </c>
      <c r="BP426" s="10">
        <f>tbl_MTG_Set[[#This Row],[Play Singles CardMarket Profit BotBox]]&gt;0</f>
        <v/>
      </c>
      <c r="BQ426" s="10" t="n"/>
      <c r="BR426" s="10" t="n"/>
      <c r="BS426" s="10" t="n"/>
      <c r="BT4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6" s="19">
        <f>tbl_MTG_Set[[#This Row],[Collector Singles CardMarket Profit MTG Stocks]]/tbl_MTG_Set[[#This Row],[Collector Booster Cost]]</f>
        <v/>
      </c>
      <c r="BW426" s="10">
        <f>tbl_MTG_Set[[#This Row],[Collector Singles CardMarket Profit MTG Stocks]]&gt;0</f>
        <v/>
      </c>
      <c r="BX426" s="10" t="n"/>
      <c r="BY426" s="10" t="n"/>
      <c r="BZ426" s="10">
        <f>tbl_MTG_Set[[#This Row],[Collector Booster Sell Price CardMarket]]*tbl_MTG_Set[[#This Row],[Collector Booster Expected Market Value BotBox]]/tbl_MTG_Set[[#This Row],[Collector Booster Sealed Market Value BotBox]]</f>
        <v/>
      </c>
      <c r="CA4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6" s="10">
        <f>tbl_MTG_Set[[#This Row],[Collector Singles CardMarket Profit BotBox]]/tbl_MTG_Set[[#This Row],[Collector Booster Cost]]</f>
        <v/>
      </c>
      <c r="CC426" s="10">
        <f>tbl_MTG_Set[[#This Row],[Collector Singles CardMarket Profit BotBox]]&gt;0</f>
        <v/>
      </c>
      <c r="CD4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7" hidden="1" s="6">
      <c r="A427" t="n">
        <v>457</v>
      </c>
      <c r="B427" t="inlineStr">
        <is>
          <t>GRN Guild Kit GK1</t>
        </is>
      </c>
      <c r="C427" t="n">
        <v>127</v>
      </c>
      <c r="D427" s="3" t="n">
        <v>43406</v>
      </c>
      <c r="F427" t="inlineStr">
        <is>
          <t>en es fr de it pt ja ko ru 汉语 漢語</t>
        </is>
      </c>
      <c r="G427" t="n">
        <v>860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1">
        <f>tbl_MTG_Set[[#This Row],[Play Booster Sell Price CardMarket]]*tbl_MTG_Set[[#This Row],[Play Booster Expected Market Value MTG Stocks]]/tbl_MTG_Set[[#This Row],[Play Booster Sealed Market Value MTG Stocks]]</f>
        <v/>
      </c>
      <c r="BG4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7" s="11">
        <f>tbl_MTG_Set[[#This Row],[Play Singles CardMarket Profit MTG Stocks]]/tbl_MTG_Set[[#This Row],[Play Booster Cost]]</f>
        <v/>
      </c>
      <c r="BI427" s="11">
        <f>tbl_MTG_Set[[#This Row],[Play Singles CardMarket Profit MTG Stocks]]&gt;0</f>
        <v/>
      </c>
      <c r="BM427" s="10">
        <f>tbl_MTG_Set[[#This Row],[Play Booster Sell Price CardMarket]]*tbl_MTG_Set[[#This Row],[Play Booster Expected Market Value BotBox]]/tbl_MTG_Set[[#This Row],[Play Booster Sealed Market Value BotBox]]</f>
        <v/>
      </c>
      <c r="BN4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7" s="10">
        <f>tbl_MTG_Set[[#This Row],[Play Singles CardMarket Profit BotBox]]/tbl_MTG_Set[[#This Row],[Play Booster Cost]]</f>
        <v/>
      </c>
      <c r="BP427" s="10">
        <f>tbl_MTG_Set[[#This Row],[Play Singles CardMarket Profit BotBox]]&gt;0</f>
        <v/>
      </c>
      <c r="BQ427" s="10" t="n"/>
      <c r="BR427" s="10" t="n"/>
      <c r="BS427" s="10" t="n"/>
      <c r="BT4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7" s="19">
        <f>tbl_MTG_Set[[#This Row],[Collector Singles CardMarket Profit MTG Stocks]]/tbl_MTG_Set[[#This Row],[Collector Booster Cost]]</f>
        <v/>
      </c>
      <c r="BW427" s="10">
        <f>tbl_MTG_Set[[#This Row],[Collector Singles CardMarket Profit MTG Stocks]]&gt;0</f>
        <v/>
      </c>
      <c r="BX427" s="10" t="n"/>
      <c r="BY427" s="10" t="n"/>
      <c r="BZ427" s="10">
        <f>tbl_MTG_Set[[#This Row],[Collector Booster Sell Price CardMarket]]*tbl_MTG_Set[[#This Row],[Collector Booster Expected Market Value BotBox]]/tbl_MTG_Set[[#This Row],[Collector Booster Sealed Market Value BotBox]]</f>
        <v/>
      </c>
      <c r="CA4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7" s="10">
        <f>tbl_MTG_Set[[#This Row],[Collector Singles CardMarket Profit BotBox]]/tbl_MTG_Set[[#This Row],[Collector Booster Cost]]</f>
        <v/>
      </c>
      <c r="CC427" s="10">
        <f>tbl_MTG_Set[[#This Row],[Collector Singles CardMarket Profit BotBox]]&gt;0</f>
        <v/>
      </c>
      <c r="CD4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8" hidden="1" s="6">
      <c r="A428" t="n">
        <v>458</v>
      </c>
      <c r="B428" t="inlineStr">
        <is>
          <t>GRN Guild Kit Tokens TGK1</t>
        </is>
      </c>
      <c r="C428" t="n">
        <v>10</v>
      </c>
      <c r="D428" s="3" t="n">
        <v>43406</v>
      </c>
      <c r="F428" t="inlineStr">
        <is>
          <t>en es fr de it pt ja ko ru 汉语 漢語</t>
        </is>
      </c>
      <c r="G428" t="n">
        <v>862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1">
        <f>tbl_MTG_Set[[#This Row],[Play Booster Sell Price CardMarket]]*tbl_MTG_Set[[#This Row],[Play Booster Expected Market Value MTG Stocks]]/tbl_MTG_Set[[#This Row],[Play Booster Sealed Market Value MTG Stocks]]</f>
        <v/>
      </c>
      <c r="BG4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8" s="11">
        <f>tbl_MTG_Set[[#This Row],[Play Singles CardMarket Profit MTG Stocks]]/tbl_MTG_Set[[#This Row],[Play Booster Cost]]</f>
        <v/>
      </c>
      <c r="BI428" s="11">
        <f>tbl_MTG_Set[[#This Row],[Play Singles CardMarket Profit MTG Stocks]]&gt;0</f>
        <v/>
      </c>
      <c r="BM428" s="10">
        <f>tbl_MTG_Set[[#This Row],[Play Booster Sell Price CardMarket]]*tbl_MTG_Set[[#This Row],[Play Booster Expected Market Value BotBox]]/tbl_MTG_Set[[#This Row],[Play Booster Sealed Market Value BotBox]]</f>
        <v/>
      </c>
      <c r="BN4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8" s="10">
        <f>tbl_MTG_Set[[#This Row],[Play Singles CardMarket Profit BotBox]]/tbl_MTG_Set[[#This Row],[Play Booster Cost]]</f>
        <v/>
      </c>
      <c r="BP428" s="10">
        <f>tbl_MTG_Set[[#This Row],[Play Singles CardMarket Profit BotBox]]&gt;0</f>
        <v/>
      </c>
      <c r="BQ428" s="10" t="n"/>
      <c r="BR428" s="10" t="n"/>
      <c r="BS428" s="10" t="n"/>
      <c r="BT4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8" s="19">
        <f>tbl_MTG_Set[[#This Row],[Collector Singles CardMarket Profit MTG Stocks]]/tbl_MTG_Set[[#This Row],[Collector Booster Cost]]</f>
        <v/>
      </c>
      <c r="BW428" s="10">
        <f>tbl_MTG_Set[[#This Row],[Collector Singles CardMarket Profit MTG Stocks]]&gt;0</f>
        <v/>
      </c>
      <c r="BX428" s="10" t="n"/>
      <c r="BY428" s="10" t="n"/>
      <c r="BZ428" s="10">
        <f>tbl_MTG_Set[[#This Row],[Collector Booster Sell Price CardMarket]]*tbl_MTG_Set[[#This Row],[Collector Booster Expected Market Value BotBox]]/tbl_MTG_Set[[#This Row],[Collector Booster Sealed Market Value BotBox]]</f>
        <v/>
      </c>
      <c r="CA4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8" s="10">
        <f>tbl_MTG_Set[[#This Row],[Collector Singles CardMarket Profit BotBox]]/tbl_MTG_Set[[#This Row],[Collector Booster Cost]]</f>
        <v/>
      </c>
      <c r="CC428" s="10">
        <f>tbl_MTG_Set[[#This Row],[Collector Singles CardMarket Profit BotBox]]&gt;0</f>
        <v/>
      </c>
      <c r="CD4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9" hidden="1" s="6">
      <c r="A429" t="n">
        <v>459</v>
      </c>
      <c r="B429" t="inlineStr">
        <is>
          <t>Guilds of Ravnica GRN</t>
        </is>
      </c>
      <c r="C429" t="n">
        <v>273</v>
      </c>
      <c r="D429" s="3" t="n">
        <v>43378</v>
      </c>
      <c r="F429" t="inlineStr">
        <is>
          <t>en es fr de it pt ja ko ru 汉语 漢語</t>
        </is>
      </c>
      <c r="G429" t="n">
        <v>864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1">
        <f>tbl_MTG_Set[[#This Row],[Play Booster Sell Price CardMarket]]*tbl_MTG_Set[[#This Row],[Play Booster Expected Market Value MTG Stocks]]/tbl_MTG_Set[[#This Row],[Play Booster Sealed Market Value MTG Stocks]]</f>
        <v/>
      </c>
      <c r="BG4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9" s="11">
        <f>tbl_MTG_Set[[#This Row],[Play Singles CardMarket Profit MTG Stocks]]/tbl_MTG_Set[[#This Row],[Play Booster Cost]]</f>
        <v/>
      </c>
      <c r="BI429" s="11">
        <f>tbl_MTG_Set[[#This Row],[Play Singles CardMarket Profit MTG Stocks]]&gt;0</f>
        <v/>
      </c>
      <c r="BM429" s="10">
        <f>tbl_MTG_Set[[#This Row],[Play Booster Sell Price CardMarket]]*tbl_MTG_Set[[#This Row],[Play Booster Expected Market Value BotBox]]/tbl_MTG_Set[[#This Row],[Play Booster Sealed Market Value BotBox]]</f>
        <v/>
      </c>
      <c r="BN4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9" s="10">
        <f>tbl_MTG_Set[[#This Row],[Play Singles CardMarket Profit BotBox]]/tbl_MTG_Set[[#This Row],[Play Booster Cost]]</f>
        <v/>
      </c>
      <c r="BP429" s="10">
        <f>tbl_MTG_Set[[#This Row],[Play Singles CardMarket Profit BotBox]]&gt;0</f>
        <v/>
      </c>
      <c r="BQ429" s="10" t="n"/>
      <c r="BR429" s="10" t="n"/>
      <c r="BS429" s="10" t="n"/>
      <c r="BT4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9" s="19">
        <f>tbl_MTG_Set[[#This Row],[Collector Singles CardMarket Profit MTG Stocks]]/tbl_MTG_Set[[#This Row],[Collector Booster Cost]]</f>
        <v/>
      </c>
      <c r="BW429" s="10">
        <f>tbl_MTG_Set[[#This Row],[Collector Singles CardMarket Profit MTG Stocks]]&gt;0</f>
        <v/>
      </c>
      <c r="BX429" s="10" t="n"/>
      <c r="BY429" s="10" t="n"/>
      <c r="BZ429" s="10">
        <f>tbl_MTG_Set[[#This Row],[Collector Booster Sell Price CardMarket]]*tbl_MTG_Set[[#This Row],[Collector Booster Expected Market Value BotBox]]/tbl_MTG_Set[[#This Row],[Collector Booster Sealed Market Value BotBox]]</f>
        <v/>
      </c>
      <c r="CA4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9" s="10">
        <f>tbl_MTG_Set[[#This Row],[Collector Singles CardMarket Profit BotBox]]/tbl_MTG_Set[[#This Row],[Collector Booster Cost]]</f>
        <v/>
      </c>
      <c r="CC429" s="10">
        <f>tbl_MTG_Set[[#This Row],[Collector Singles CardMarket Profit BotBox]]&gt;0</f>
        <v/>
      </c>
      <c r="CD4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0" hidden="1" s="6">
      <c r="A430" t="n">
        <v>460</v>
      </c>
      <c r="B430" t="inlineStr">
        <is>
          <t>Guilds of Ravnica Promos PGRN</t>
        </is>
      </c>
      <c r="C430" t="n">
        <v>84</v>
      </c>
      <c r="D430" s="3" t="n">
        <v>43378</v>
      </c>
      <c r="F430" t="inlineStr">
        <is>
          <t>en es fr de it pt ja ko ru 汉语 漢語</t>
        </is>
      </c>
      <c r="G430" t="n">
        <v>866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1">
        <f>tbl_MTG_Set[[#This Row],[Play Booster Sell Price CardMarket]]*tbl_MTG_Set[[#This Row],[Play Booster Expected Market Value MTG Stocks]]/tbl_MTG_Set[[#This Row],[Play Booster Sealed Market Value MTG Stocks]]</f>
        <v/>
      </c>
      <c r="BG4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0" s="11">
        <f>tbl_MTG_Set[[#This Row],[Play Singles CardMarket Profit MTG Stocks]]/tbl_MTG_Set[[#This Row],[Play Booster Cost]]</f>
        <v/>
      </c>
      <c r="BI430" s="11">
        <f>tbl_MTG_Set[[#This Row],[Play Singles CardMarket Profit MTG Stocks]]&gt;0</f>
        <v/>
      </c>
      <c r="BM430" s="10">
        <f>tbl_MTG_Set[[#This Row],[Play Booster Sell Price CardMarket]]*tbl_MTG_Set[[#This Row],[Play Booster Expected Market Value BotBox]]/tbl_MTG_Set[[#This Row],[Play Booster Sealed Market Value BotBox]]</f>
        <v/>
      </c>
      <c r="BN4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0" s="10">
        <f>tbl_MTG_Set[[#This Row],[Play Singles CardMarket Profit BotBox]]/tbl_MTG_Set[[#This Row],[Play Booster Cost]]</f>
        <v/>
      </c>
      <c r="BP430" s="10">
        <f>tbl_MTG_Set[[#This Row],[Play Singles CardMarket Profit BotBox]]&gt;0</f>
        <v/>
      </c>
      <c r="BQ430" s="10" t="n"/>
      <c r="BR430" s="10" t="n"/>
      <c r="BS430" s="10" t="n"/>
      <c r="BT4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0" s="19">
        <f>tbl_MTG_Set[[#This Row],[Collector Singles CardMarket Profit MTG Stocks]]/tbl_MTG_Set[[#This Row],[Collector Booster Cost]]</f>
        <v/>
      </c>
      <c r="BW430" s="10">
        <f>tbl_MTG_Set[[#This Row],[Collector Singles CardMarket Profit MTG Stocks]]&gt;0</f>
        <v/>
      </c>
      <c r="BX430" s="10" t="n"/>
      <c r="BY430" s="10" t="n"/>
      <c r="BZ430" s="10">
        <f>tbl_MTG_Set[[#This Row],[Collector Booster Sell Price CardMarket]]*tbl_MTG_Set[[#This Row],[Collector Booster Expected Market Value BotBox]]/tbl_MTG_Set[[#This Row],[Collector Booster Sealed Market Value BotBox]]</f>
        <v/>
      </c>
      <c r="CA4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0" s="10">
        <f>tbl_MTG_Set[[#This Row],[Collector Singles CardMarket Profit BotBox]]/tbl_MTG_Set[[#This Row],[Collector Booster Cost]]</f>
        <v/>
      </c>
      <c r="CC430" s="10">
        <f>tbl_MTG_Set[[#This Row],[Collector Singles CardMarket Profit BotBox]]&gt;0</f>
        <v/>
      </c>
      <c r="CD4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1" hidden="1" s="6">
      <c r="A431" t="n">
        <v>461</v>
      </c>
      <c r="B431" t="inlineStr">
        <is>
          <t>Guilds of Ravnica Tokens TGRN</t>
        </is>
      </c>
      <c r="C431" t="n">
        <v>8</v>
      </c>
      <c r="D431" s="3" t="n">
        <v>43378</v>
      </c>
      <c r="F431" t="inlineStr">
        <is>
          <t>en es fr de it pt ja ko ru 汉语 漢語</t>
        </is>
      </c>
      <c r="G431" t="n">
        <v>868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1">
        <f>tbl_MTG_Set[[#This Row],[Play Booster Sell Price CardMarket]]*tbl_MTG_Set[[#This Row],[Play Booster Expected Market Value MTG Stocks]]/tbl_MTG_Set[[#This Row],[Play Booster Sealed Market Value MTG Stocks]]</f>
        <v/>
      </c>
      <c r="BG4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1" s="11">
        <f>tbl_MTG_Set[[#This Row],[Play Singles CardMarket Profit MTG Stocks]]/tbl_MTG_Set[[#This Row],[Play Booster Cost]]</f>
        <v/>
      </c>
      <c r="BI431" s="11">
        <f>tbl_MTG_Set[[#This Row],[Play Singles CardMarket Profit MTG Stocks]]&gt;0</f>
        <v/>
      </c>
      <c r="BM431" s="10">
        <f>tbl_MTG_Set[[#This Row],[Play Booster Sell Price CardMarket]]*tbl_MTG_Set[[#This Row],[Play Booster Expected Market Value BotBox]]/tbl_MTG_Set[[#This Row],[Play Booster Sealed Market Value BotBox]]</f>
        <v/>
      </c>
      <c r="BN4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1" s="10">
        <f>tbl_MTG_Set[[#This Row],[Play Singles CardMarket Profit BotBox]]/tbl_MTG_Set[[#This Row],[Play Booster Cost]]</f>
        <v/>
      </c>
      <c r="BP431" s="10">
        <f>tbl_MTG_Set[[#This Row],[Play Singles CardMarket Profit BotBox]]&gt;0</f>
        <v/>
      </c>
      <c r="BQ431" s="10" t="n"/>
      <c r="BR431" s="10" t="n"/>
      <c r="BS431" s="10" t="n"/>
      <c r="BT4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1" s="19">
        <f>tbl_MTG_Set[[#This Row],[Collector Singles CardMarket Profit MTG Stocks]]/tbl_MTG_Set[[#This Row],[Collector Booster Cost]]</f>
        <v/>
      </c>
      <c r="BW431" s="10">
        <f>tbl_MTG_Set[[#This Row],[Collector Singles CardMarket Profit MTG Stocks]]&gt;0</f>
        <v/>
      </c>
      <c r="BX431" s="10" t="n"/>
      <c r="BY431" s="10" t="n"/>
      <c r="BZ431" s="10">
        <f>tbl_MTG_Set[[#This Row],[Collector Booster Sell Price CardMarket]]*tbl_MTG_Set[[#This Row],[Collector Booster Expected Market Value BotBox]]/tbl_MTG_Set[[#This Row],[Collector Booster Sealed Market Value BotBox]]</f>
        <v/>
      </c>
      <c r="CA4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1" s="10">
        <f>tbl_MTG_Set[[#This Row],[Collector Singles CardMarket Profit BotBox]]/tbl_MTG_Set[[#This Row],[Collector Booster Cost]]</f>
        <v/>
      </c>
      <c r="CC431" s="10">
        <f>tbl_MTG_Set[[#This Row],[Collector Singles CardMarket Profit BotBox]]&gt;0</f>
        <v/>
      </c>
      <c r="CD4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2" hidden="1" s="6">
      <c r="A432" t="n">
        <v>462</v>
      </c>
      <c r="B432" t="inlineStr">
        <is>
          <t>GRN Ravnica Weekend PRWK</t>
        </is>
      </c>
      <c r="C432" t="n">
        <v>10</v>
      </c>
      <c r="D432" s="3" t="n">
        <v>43413</v>
      </c>
      <c r="F432" t="inlineStr">
        <is>
          <t>en es fr de it pt ja ko ru 汉语 漢語</t>
        </is>
      </c>
      <c r="G432" t="n">
        <v>870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1">
        <f>tbl_MTG_Set[[#This Row],[Play Booster Sell Price CardMarket]]*tbl_MTG_Set[[#This Row],[Play Booster Expected Market Value MTG Stocks]]/tbl_MTG_Set[[#This Row],[Play Booster Sealed Market Value MTG Stocks]]</f>
        <v/>
      </c>
      <c r="BG4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2" s="11">
        <f>tbl_MTG_Set[[#This Row],[Play Singles CardMarket Profit MTG Stocks]]/tbl_MTG_Set[[#This Row],[Play Booster Cost]]</f>
        <v/>
      </c>
      <c r="BI432" s="11">
        <f>tbl_MTG_Set[[#This Row],[Play Singles CardMarket Profit MTG Stocks]]&gt;0</f>
        <v/>
      </c>
      <c r="BM432" s="10">
        <f>tbl_MTG_Set[[#This Row],[Play Booster Sell Price CardMarket]]*tbl_MTG_Set[[#This Row],[Play Booster Expected Market Value BotBox]]/tbl_MTG_Set[[#This Row],[Play Booster Sealed Market Value BotBox]]</f>
        <v/>
      </c>
      <c r="BN4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2" s="10">
        <f>tbl_MTG_Set[[#This Row],[Play Singles CardMarket Profit BotBox]]/tbl_MTG_Set[[#This Row],[Play Booster Cost]]</f>
        <v/>
      </c>
      <c r="BP432" s="10">
        <f>tbl_MTG_Set[[#This Row],[Play Singles CardMarket Profit BotBox]]&gt;0</f>
        <v/>
      </c>
      <c r="BQ432" s="10" t="n"/>
      <c r="BR432" s="10" t="n"/>
      <c r="BS432" s="10" t="n"/>
      <c r="BT4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2" s="19">
        <f>tbl_MTG_Set[[#This Row],[Collector Singles CardMarket Profit MTG Stocks]]/tbl_MTG_Set[[#This Row],[Collector Booster Cost]]</f>
        <v/>
      </c>
      <c r="BW432" s="10">
        <f>tbl_MTG_Set[[#This Row],[Collector Singles CardMarket Profit MTG Stocks]]&gt;0</f>
        <v/>
      </c>
      <c r="BX432" s="10" t="n"/>
      <c r="BY432" s="10" t="n"/>
      <c r="BZ432" s="10">
        <f>tbl_MTG_Set[[#This Row],[Collector Booster Sell Price CardMarket]]*tbl_MTG_Set[[#This Row],[Collector Booster Expected Market Value BotBox]]/tbl_MTG_Set[[#This Row],[Collector Booster Sealed Market Value BotBox]]</f>
        <v/>
      </c>
      <c r="CA4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2" s="10">
        <f>tbl_MTG_Set[[#This Row],[Collector Singles CardMarket Profit BotBox]]/tbl_MTG_Set[[#This Row],[Collector Booster Cost]]</f>
        <v/>
      </c>
      <c r="CC432" s="10">
        <f>tbl_MTG_Set[[#This Row],[Collector Singles CardMarket Profit BotBox]]&gt;0</f>
        <v/>
      </c>
      <c r="CD4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3" hidden="1" s="6">
      <c r="A433" t="n">
        <v>463</v>
      </c>
      <c r="B433" t="inlineStr">
        <is>
          <t>Mythic Edition MED</t>
        </is>
      </c>
      <c r="C433" t="n">
        <v>24</v>
      </c>
      <c r="D433" s="3" t="n">
        <v>43378</v>
      </c>
      <c r="F433" t="inlineStr">
        <is>
          <t>en es fr de it pt ja ko ru 汉语 漢語</t>
        </is>
      </c>
      <c r="G433" t="n">
        <v>872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1">
        <f>tbl_MTG_Set[[#This Row],[Play Booster Sell Price CardMarket]]*tbl_MTG_Set[[#This Row],[Play Booster Expected Market Value MTG Stocks]]/tbl_MTG_Set[[#This Row],[Play Booster Sealed Market Value MTG Stocks]]</f>
        <v/>
      </c>
      <c r="BG4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3" s="11">
        <f>tbl_MTG_Set[[#This Row],[Play Singles CardMarket Profit MTG Stocks]]/tbl_MTG_Set[[#This Row],[Play Booster Cost]]</f>
        <v/>
      </c>
      <c r="BI433" s="11">
        <f>tbl_MTG_Set[[#This Row],[Play Singles CardMarket Profit MTG Stocks]]&gt;0</f>
        <v/>
      </c>
      <c r="BM433" s="10">
        <f>tbl_MTG_Set[[#This Row],[Play Booster Sell Price CardMarket]]*tbl_MTG_Set[[#This Row],[Play Booster Expected Market Value BotBox]]/tbl_MTG_Set[[#This Row],[Play Booster Sealed Market Value BotBox]]</f>
        <v/>
      </c>
      <c r="BN4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3" s="10">
        <f>tbl_MTG_Set[[#This Row],[Play Singles CardMarket Profit BotBox]]/tbl_MTG_Set[[#This Row],[Play Booster Cost]]</f>
        <v/>
      </c>
      <c r="BP433" s="10">
        <f>tbl_MTG_Set[[#This Row],[Play Singles CardMarket Profit BotBox]]&gt;0</f>
        <v/>
      </c>
      <c r="BQ433" s="10" t="n"/>
      <c r="BR433" s="10" t="n"/>
      <c r="BS433" s="10" t="n"/>
      <c r="BT4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3" s="19">
        <f>tbl_MTG_Set[[#This Row],[Collector Singles CardMarket Profit MTG Stocks]]/tbl_MTG_Set[[#This Row],[Collector Booster Cost]]</f>
        <v/>
      </c>
      <c r="BW433" s="10">
        <f>tbl_MTG_Set[[#This Row],[Collector Singles CardMarket Profit MTG Stocks]]&gt;0</f>
        <v/>
      </c>
      <c r="BX433" s="10" t="n"/>
      <c r="BY433" s="10" t="n"/>
      <c r="BZ433" s="10">
        <f>tbl_MTG_Set[[#This Row],[Collector Booster Sell Price CardMarket]]*tbl_MTG_Set[[#This Row],[Collector Booster Expected Market Value BotBox]]/tbl_MTG_Set[[#This Row],[Collector Booster Sealed Market Value BotBox]]</f>
        <v/>
      </c>
      <c r="CA4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3" s="10">
        <f>tbl_MTG_Set[[#This Row],[Collector Singles CardMarket Profit BotBox]]/tbl_MTG_Set[[#This Row],[Collector Booster Cost]]</f>
        <v/>
      </c>
      <c r="CC433" s="10">
        <f>tbl_MTG_Set[[#This Row],[Collector Singles CardMarket Profit BotBox]]&gt;0</f>
        <v/>
      </c>
      <c r="CD4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4" hidden="1" s="6">
      <c r="A434" t="n">
        <v>464</v>
      </c>
      <c r="B434" t="inlineStr">
        <is>
          <t>Mythic Edition Tokens TMED</t>
        </is>
      </c>
      <c r="C434" t="n">
        <v>16</v>
      </c>
      <c r="D434" s="3" t="n">
        <v>43378</v>
      </c>
      <c r="F434" t="inlineStr">
        <is>
          <t>en es fr de it pt ja ko ru 汉语 漢語</t>
        </is>
      </c>
      <c r="G434" t="n">
        <v>874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1">
        <f>tbl_MTG_Set[[#This Row],[Play Booster Sell Price CardMarket]]*tbl_MTG_Set[[#This Row],[Play Booster Expected Market Value MTG Stocks]]/tbl_MTG_Set[[#This Row],[Play Booster Sealed Market Value MTG Stocks]]</f>
        <v/>
      </c>
      <c r="BG4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4" s="11">
        <f>tbl_MTG_Set[[#This Row],[Play Singles CardMarket Profit MTG Stocks]]/tbl_MTG_Set[[#This Row],[Play Booster Cost]]</f>
        <v/>
      </c>
      <c r="BI434" s="11">
        <f>tbl_MTG_Set[[#This Row],[Play Singles CardMarket Profit MTG Stocks]]&gt;0</f>
        <v/>
      </c>
      <c r="BM434" s="10">
        <f>tbl_MTG_Set[[#This Row],[Play Booster Sell Price CardMarket]]*tbl_MTG_Set[[#This Row],[Play Booster Expected Market Value BotBox]]/tbl_MTG_Set[[#This Row],[Play Booster Sealed Market Value BotBox]]</f>
        <v/>
      </c>
      <c r="BN4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4" s="10">
        <f>tbl_MTG_Set[[#This Row],[Play Singles CardMarket Profit BotBox]]/tbl_MTG_Set[[#This Row],[Play Booster Cost]]</f>
        <v/>
      </c>
      <c r="BP434" s="10">
        <f>tbl_MTG_Set[[#This Row],[Play Singles CardMarket Profit BotBox]]&gt;0</f>
        <v/>
      </c>
      <c r="BQ434" s="10" t="n"/>
      <c r="BR434" s="10" t="n"/>
      <c r="BS434" s="10" t="n"/>
      <c r="BT4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4" s="19">
        <f>tbl_MTG_Set[[#This Row],[Collector Singles CardMarket Profit MTG Stocks]]/tbl_MTG_Set[[#This Row],[Collector Booster Cost]]</f>
        <v/>
      </c>
      <c r="BW434" s="10">
        <f>tbl_MTG_Set[[#This Row],[Collector Singles CardMarket Profit MTG Stocks]]&gt;0</f>
        <v/>
      </c>
      <c r="BX434" s="10" t="n"/>
      <c r="BY434" s="10" t="n"/>
      <c r="BZ434" s="10">
        <f>tbl_MTG_Set[[#This Row],[Collector Booster Sell Price CardMarket]]*tbl_MTG_Set[[#This Row],[Collector Booster Expected Market Value BotBox]]/tbl_MTG_Set[[#This Row],[Collector Booster Sealed Market Value BotBox]]</f>
        <v/>
      </c>
      <c r="CA4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4" s="10">
        <f>tbl_MTG_Set[[#This Row],[Collector Singles CardMarket Profit BotBox]]/tbl_MTG_Set[[#This Row],[Collector Booster Cost]]</f>
        <v/>
      </c>
      <c r="CC434" s="10">
        <f>tbl_MTG_Set[[#This Row],[Collector Singles CardMarket Profit BotBox]]&gt;0</f>
        <v/>
      </c>
      <c r="CD4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5" hidden="1" s="6">
      <c r="A435" t="n">
        <v>465</v>
      </c>
      <c r="B435" t="inlineStr">
        <is>
          <t>Commander 2018 C18</t>
        </is>
      </c>
      <c r="C435" t="n">
        <v>307</v>
      </c>
      <c r="D435" s="3" t="n">
        <v>43322</v>
      </c>
      <c r="F435" t="inlineStr">
        <is>
          <t>en es fr de it pt ja ko ru 汉语 漢語</t>
        </is>
      </c>
      <c r="G435" t="n">
        <v>876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1">
        <f>tbl_MTG_Set[[#This Row],[Play Booster Sell Price CardMarket]]*tbl_MTG_Set[[#This Row],[Play Booster Expected Market Value MTG Stocks]]/tbl_MTG_Set[[#This Row],[Play Booster Sealed Market Value MTG Stocks]]</f>
        <v/>
      </c>
      <c r="BG4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5" s="11">
        <f>tbl_MTG_Set[[#This Row],[Play Singles CardMarket Profit MTG Stocks]]/tbl_MTG_Set[[#This Row],[Play Booster Cost]]</f>
        <v/>
      </c>
      <c r="BI435" s="11">
        <f>tbl_MTG_Set[[#This Row],[Play Singles CardMarket Profit MTG Stocks]]&gt;0</f>
        <v/>
      </c>
      <c r="BM435" s="10">
        <f>tbl_MTG_Set[[#This Row],[Play Booster Sell Price CardMarket]]*tbl_MTG_Set[[#This Row],[Play Booster Expected Market Value BotBox]]/tbl_MTG_Set[[#This Row],[Play Booster Sealed Market Value BotBox]]</f>
        <v/>
      </c>
      <c r="BN4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5" s="10">
        <f>tbl_MTG_Set[[#This Row],[Play Singles CardMarket Profit BotBox]]/tbl_MTG_Set[[#This Row],[Play Booster Cost]]</f>
        <v/>
      </c>
      <c r="BP435" s="10">
        <f>tbl_MTG_Set[[#This Row],[Play Singles CardMarket Profit BotBox]]&gt;0</f>
        <v/>
      </c>
      <c r="BQ435" s="10" t="n"/>
      <c r="BR435" s="10" t="n"/>
      <c r="BS435" s="10" t="n"/>
      <c r="BT4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5" s="19">
        <f>tbl_MTG_Set[[#This Row],[Collector Singles CardMarket Profit MTG Stocks]]/tbl_MTG_Set[[#This Row],[Collector Booster Cost]]</f>
        <v/>
      </c>
      <c r="BW435" s="10">
        <f>tbl_MTG_Set[[#This Row],[Collector Singles CardMarket Profit MTG Stocks]]&gt;0</f>
        <v/>
      </c>
      <c r="BX435" s="10" t="n"/>
      <c r="BY435" s="10" t="n"/>
      <c r="BZ435" s="10">
        <f>tbl_MTG_Set[[#This Row],[Collector Booster Sell Price CardMarket]]*tbl_MTG_Set[[#This Row],[Collector Booster Expected Market Value BotBox]]/tbl_MTG_Set[[#This Row],[Collector Booster Sealed Market Value BotBox]]</f>
        <v/>
      </c>
      <c r="CA4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5" s="10">
        <f>tbl_MTG_Set[[#This Row],[Collector Singles CardMarket Profit BotBox]]/tbl_MTG_Set[[#This Row],[Collector Booster Cost]]</f>
        <v/>
      </c>
      <c r="CC435" s="10">
        <f>tbl_MTG_Set[[#This Row],[Collector Singles CardMarket Profit BotBox]]&gt;0</f>
        <v/>
      </c>
      <c r="CD4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6" hidden="1" s="6">
      <c r="A436" t="n">
        <v>466</v>
      </c>
      <c r="B436" t="inlineStr">
        <is>
          <t>Commander 2018 Tokens TC18</t>
        </is>
      </c>
      <c r="C436" t="n">
        <v>26</v>
      </c>
      <c r="D436" s="3" t="n">
        <v>43321</v>
      </c>
      <c r="F436" t="inlineStr">
        <is>
          <t>en es fr de it pt ja ko ru 汉语 漢語</t>
        </is>
      </c>
      <c r="G436" t="n">
        <v>878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1">
        <f>tbl_MTG_Set[[#This Row],[Play Booster Sell Price CardMarket]]*tbl_MTG_Set[[#This Row],[Play Booster Expected Market Value MTG Stocks]]/tbl_MTG_Set[[#This Row],[Play Booster Sealed Market Value MTG Stocks]]</f>
        <v/>
      </c>
      <c r="BG4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6" s="11">
        <f>tbl_MTG_Set[[#This Row],[Play Singles CardMarket Profit MTG Stocks]]/tbl_MTG_Set[[#This Row],[Play Booster Cost]]</f>
        <v/>
      </c>
      <c r="BI436" s="11">
        <f>tbl_MTG_Set[[#This Row],[Play Singles CardMarket Profit MTG Stocks]]&gt;0</f>
        <v/>
      </c>
      <c r="BM436" s="10">
        <f>tbl_MTG_Set[[#This Row],[Play Booster Sell Price CardMarket]]*tbl_MTG_Set[[#This Row],[Play Booster Expected Market Value BotBox]]/tbl_MTG_Set[[#This Row],[Play Booster Sealed Market Value BotBox]]</f>
        <v/>
      </c>
      <c r="BN4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6" s="10">
        <f>tbl_MTG_Set[[#This Row],[Play Singles CardMarket Profit BotBox]]/tbl_MTG_Set[[#This Row],[Play Booster Cost]]</f>
        <v/>
      </c>
      <c r="BP436" s="10">
        <f>tbl_MTG_Set[[#This Row],[Play Singles CardMarket Profit BotBox]]&gt;0</f>
        <v/>
      </c>
      <c r="BQ436" s="10" t="n"/>
      <c r="BR436" s="10" t="n"/>
      <c r="BS436" s="10" t="n"/>
      <c r="BT4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6" s="19">
        <f>tbl_MTG_Set[[#This Row],[Collector Singles CardMarket Profit MTG Stocks]]/tbl_MTG_Set[[#This Row],[Collector Booster Cost]]</f>
        <v/>
      </c>
      <c r="BW436" s="10">
        <f>tbl_MTG_Set[[#This Row],[Collector Singles CardMarket Profit MTG Stocks]]&gt;0</f>
        <v/>
      </c>
      <c r="BX436" s="10" t="n"/>
      <c r="BY436" s="10" t="n"/>
      <c r="BZ436" s="10">
        <f>tbl_MTG_Set[[#This Row],[Collector Booster Sell Price CardMarket]]*tbl_MTG_Set[[#This Row],[Collector Booster Expected Market Value BotBox]]/tbl_MTG_Set[[#This Row],[Collector Booster Sealed Market Value BotBox]]</f>
        <v/>
      </c>
      <c r="CA4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6" s="10">
        <f>tbl_MTG_Set[[#This Row],[Collector Singles CardMarket Profit BotBox]]/tbl_MTG_Set[[#This Row],[Collector Booster Cost]]</f>
        <v/>
      </c>
      <c r="CC436" s="10">
        <f>tbl_MTG_Set[[#This Row],[Collector Singles CardMarket Profit BotBox]]&gt;0</f>
        <v/>
      </c>
      <c r="CD4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7" hidden="1" s="6">
      <c r="A437" t="n">
        <v>467</v>
      </c>
      <c r="B437" t="inlineStr">
        <is>
          <t>Commander 2018 Oversized OC18</t>
        </is>
      </c>
      <c r="C437" t="n">
        <v>4</v>
      </c>
      <c r="D437" s="3" t="n">
        <v>43321</v>
      </c>
      <c r="F437" t="inlineStr">
        <is>
          <t>en es fr de it pt ja ko ru 汉语 漢語</t>
        </is>
      </c>
      <c r="G437" t="n">
        <v>880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1">
        <f>tbl_MTG_Set[[#This Row],[Play Booster Sell Price CardMarket]]*tbl_MTG_Set[[#This Row],[Play Booster Expected Market Value MTG Stocks]]/tbl_MTG_Set[[#This Row],[Play Booster Sealed Market Value MTG Stocks]]</f>
        <v/>
      </c>
      <c r="BG4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7" s="11">
        <f>tbl_MTG_Set[[#This Row],[Play Singles CardMarket Profit MTG Stocks]]/tbl_MTG_Set[[#This Row],[Play Booster Cost]]</f>
        <v/>
      </c>
      <c r="BI437" s="11">
        <f>tbl_MTG_Set[[#This Row],[Play Singles CardMarket Profit MTG Stocks]]&gt;0</f>
        <v/>
      </c>
      <c r="BM437" s="10">
        <f>tbl_MTG_Set[[#This Row],[Play Booster Sell Price CardMarket]]*tbl_MTG_Set[[#This Row],[Play Booster Expected Market Value BotBox]]/tbl_MTG_Set[[#This Row],[Play Booster Sealed Market Value BotBox]]</f>
        <v/>
      </c>
      <c r="BN4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7" s="10">
        <f>tbl_MTG_Set[[#This Row],[Play Singles CardMarket Profit BotBox]]/tbl_MTG_Set[[#This Row],[Play Booster Cost]]</f>
        <v/>
      </c>
      <c r="BP437" s="10">
        <f>tbl_MTG_Set[[#This Row],[Play Singles CardMarket Profit BotBox]]&gt;0</f>
        <v/>
      </c>
      <c r="BQ437" s="10" t="n"/>
      <c r="BR437" s="10" t="n"/>
      <c r="BS437" s="10" t="n"/>
      <c r="BT4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7" s="19">
        <f>tbl_MTG_Set[[#This Row],[Collector Singles CardMarket Profit MTG Stocks]]/tbl_MTG_Set[[#This Row],[Collector Booster Cost]]</f>
        <v/>
      </c>
      <c r="BW437" s="10">
        <f>tbl_MTG_Set[[#This Row],[Collector Singles CardMarket Profit MTG Stocks]]&gt;0</f>
        <v/>
      </c>
      <c r="BX437" s="10" t="n"/>
      <c r="BY437" s="10" t="n"/>
      <c r="BZ437" s="10">
        <f>tbl_MTG_Set[[#This Row],[Collector Booster Sell Price CardMarket]]*tbl_MTG_Set[[#This Row],[Collector Booster Expected Market Value BotBox]]/tbl_MTG_Set[[#This Row],[Collector Booster Sealed Market Value BotBox]]</f>
        <v/>
      </c>
      <c r="CA4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7" s="10">
        <f>tbl_MTG_Set[[#This Row],[Collector Singles CardMarket Profit BotBox]]/tbl_MTG_Set[[#This Row],[Collector Booster Cost]]</f>
        <v/>
      </c>
      <c r="CC437" s="10">
        <f>tbl_MTG_Set[[#This Row],[Collector Singles CardMarket Profit BotBox]]&gt;0</f>
        <v/>
      </c>
      <c r="CD4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8" hidden="1" s="6">
      <c r="A438" t="n">
        <v>468</v>
      </c>
      <c r="B438" t="inlineStr">
        <is>
          <t>Pro Tour Cube PROTOUR</t>
        </is>
      </c>
      <c r="C438" t="n">
        <v>540</v>
      </c>
      <c r="D438" s="3" t="n">
        <v>43320</v>
      </c>
      <c r="F438" t="n">
        <v>0</v>
      </c>
      <c r="G438" t="n">
        <v>882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1">
        <f>tbl_MTG_Set[[#This Row],[Play Booster Sell Price CardMarket]]*tbl_MTG_Set[[#This Row],[Play Booster Expected Market Value MTG Stocks]]/tbl_MTG_Set[[#This Row],[Play Booster Sealed Market Value MTG Stocks]]</f>
        <v/>
      </c>
      <c r="BG4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8" s="11">
        <f>tbl_MTG_Set[[#This Row],[Play Singles CardMarket Profit MTG Stocks]]/tbl_MTG_Set[[#This Row],[Play Booster Cost]]</f>
        <v/>
      </c>
      <c r="BI438" s="11">
        <f>tbl_MTG_Set[[#This Row],[Play Singles CardMarket Profit MTG Stocks]]&gt;0</f>
        <v/>
      </c>
      <c r="BM438" s="10">
        <f>tbl_MTG_Set[[#This Row],[Play Booster Sell Price CardMarket]]*tbl_MTG_Set[[#This Row],[Play Booster Expected Market Value BotBox]]/tbl_MTG_Set[[#This Row],[Play Booster Sealed Market Value BotBox]]</f>
        <v/>
      </c>
      <c r="BN4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8" s="10">
        <f>tbl_MTG_Set[[#This Row],[Play Singles CardMarket Profit BotBox]]/tbl_MTG_Set[[#This Row],[Play Booster Cost]]</f>
        <v/>
      </c>
      <c r="BP438" s="10">
        <f>tbl_MTG_Set[[#This Row],[Play Singles CardMarket Profit BotBox]]&gt;0</f>
        <v/>
      </c>
      <c r="BQ438" s="10" t="n"/>
      <c r="BR438" s="10" t="n"/>
      <c r="BS438" s="10" t="n"/>
      <c r="BT4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8" s="19">
        <f>tbl_MTG_Set[[#This Row],[Collector Singles CardMarket Profit MTG Stocks]]/tbl_MTG_Set[[#This Row],[Collector Booster Cost]]</f>
        <v/>
      </c>
      <c r="BW438" s="10">
        <f>tbl_MTG_Set[[#This Row],[Collector Singles CardMarket Profit MTG Stocks]]&gt;0</f>
        <v/>
      </c>
      <c r="BX438" s="10" t="n"/>
      <c r="BY438" s="10" t="n"/>
      <c r="BZ438" s="10">
        <f>tbl_MTG_Set[[#This Row],[Collector Booster Sell Price CardMarket]]*tbl_MTG_Set[[#This Row],[Collector Booster Expected Market Value BotBox]]/tbl_MTG_Set[[#This Row],[Collector Booster Sealed Market Value BotBox]]</f>
        <v/>
      </c>
      <c r="CA4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8" s="10">
        <f>tbl_MTG_Set[[#This Row],[Collector Singles CardMarket Profit BotBox]]/tbl_MTG_Set[[#This Row],[Collector Booster Cost]]</f>
        <v/>
      </c>
      <c r="CC438" s="10">
        <f>tbl_MTG_Set[[#This Row],[Collector Singles CardMarket Profit BotBox]]&gt;0</f>
        <v/>
      </c>
      <c r="CD4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9" hidden="1" s="6">
      <c r="A439" t="n">
        <v>469</v>
      </c>
      <c r="B439" t="inlineStr">
        <is>
          <t>2017 Heroes of the Realm PH17</t>
        </is>
      </c>
      <c r="C439" t="n">
        <v>3</v>
      </c>
      <c r="D439" s="3" t="n">
        <v>43313</v>
      </c>
      <c r="F439" t="inlineStr">
        <is>
          <t>en es fr de it pt ja ko ru 汉语 漢語</t>
        </is>
      </c>
      <c r="G439" t="n">
        <v>884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1">
        <f>tbl_MTG_Set[[#This Row],[Play Booster Sell Price CardMarket]]*tbl_MTG_Set[[#This Row],[Play Booster Expected Market Value MTG Stocks]]/tbl_MTG_Set[[#This Row],[Play Booster Sealed Market Value MTG Stocks]]</f>
        <v/>
      </c>
      <c r="BG4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9" s="11">
        <f>tbl_MTG_Set[[#This Row],[Play Singles CardMarket Profit MTG Stocks]]/tbl_MTG_Set[[#This Row],[Play Booster Cost]]</f>
        <v/>
      </c>
      <c r="BI439" s="11">
        <f>tbl_MTG_Set[[#This Row],[Play Singles CardMarket Profit MTG Stocks]]&gt;0</f>
        <v/>
      </c>
      <c r="BM439" s="10">
        <f>tbl_MTG_Set[[#This Row],[Play Booster Sell Price CardMarket]]*tbl_MTG_Set[[#This Row],[Play Booster Expected Market Value BotBox]]/tbl_MTG_Set[[#This Row],[Play Booster Sealed Market Value BotBox]]</f>
        <v/>
      </c>
      <c r="BN4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9" s="10">
        <f>tbl_MTG_Set[[#This Row],[Play Singles CardMarket Profit BotBox]]/tbl_MTG_Set[[#This Row],[Play Booster Cost]]</f>
        <v/>
      </c>
      <c r="BP439" s="10">
        <f>tbl_MTG_Set[[#This Row],[Play Singles CardMarket Profit BotBox]]&gt;0</f>
        <v/>
      </c>
      <c r="BQ439" s="10" t="n"/>
      <c r="BR439" s="10" t="n"/>
      <c r="BS439" s="10" t="n"/>
      <c r="BT4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9" s="19">
        <f>tbl_MTG_Set[[#This Row],[Collector Singles CardMarket Profit MTG Stocks]]/tbl_MTG_Set[[#This Row],[Collector Booster Cost]]</f>
        <v/>
      </c>
      <c r="BW439" s="10">
        <f>tbl_MTG_Set[[#This Row],[Collector Singles CardMarket Profit MTG Stocks]]&gt;0</f>
        <v/>
      </c>
      <c r="BX439" s="10" t="n"/>
      <c r="BY439" s="10" t="n"/>
      <c r="BZ439" s="10">
        <f>tbl_MTG_Set[[#This Row],[Collector Booster Sell Price CardMarket]]*tbl_MTG_Set[[#This Row],[Collector Booster Expected Market Value BotBox]]/tbl_MTG_Set[[#This Row],[Collector Booster Sealed Market Value BotBox]]</f>
        <v/>
      </c>
      <c r="CA4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9" s="10">
        <f>tbl_MTG_Set[[#This Row],[Collector Singles CardMarket Profit BotBox]]/tbl_MTG_Set[[#This Row],[Collector Booster Cost]]</f>
        <v/>
      </c>
      <c r="CC439" s="10">
        <f>tbl_MTG_Set[[#This Row],[Collector Singles CardMarket Profit BotBox]]&gt;0</f>
        <v/>
      </c>
      <c r="CD4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0" hidden="1" s="6">
      <c r="A440" t="n">
        <v>470</v>
      </c>
      <c r="B440" t="inlineStr">
        <is>
          <t>San Diego Comic-Con 2018 PS18</t>
        </is>
      </c>
      <c r="C440" t="n">
        <v>5</v>
      </c>
      <c r="D440" s="3" t="n">
        <v>43300</v>
      </c>
      <c r="F440" t="inlineStr">
        <is>
          <t>en es fr de it pt ja ko ru 汉语 漢語</t>
        </is>
      </c>
      <c r="G440" t="n">
        <v>886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1">
        <f>tbl_MTG_Set[[#This Row],[Play Booster Sell Price CardMarket]]*tbl_MTG_Set[[#This Row],[Play Booster Expected Market Value MTG Stocks]]/tbl_MTG_Set[[#This Row],[Play Booster Sealed Market Value MTG Stocks]]</f>
        <v/>
      </c>
      <c r="BG4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0" s="11">
        <f>tbl_MTG_Set[[#This Row],[Play Singles CardMarket Profit MTG Stocks]]/tbl_MTG_Set[[#This Row],[Play Booster Cost]]</f>
        <v/>
      </c>
      <c r="BI440" s="11">
        <f>tbl_MTG_Set[[#This Row],[Play Singles CardMarket Profit MTG Stocks]]&gt;0</f>
        <v/>
      </c>
      <c r="BM440" s="10">
        <f>tbl_MTG_Set[[#This Row],[Play Booster Sell Price CardMarket]]*tbl_MTG_Set[[#This Row],[Play Booster Expected Market Value BotBox]]/tbl_MTG_Set[[#This Row],[Play Booster Sealed Market Value BotBox]]</f>
        <v/>
      </c>
      <c r="BN4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0" s="10">
        <f>tbl_MTG_Set[[#This Row],[Play Singles CardMarket Profit BotBox]]/tbl_MTG_Set[[#This Row],[Play Booster Cost]]</f>
        <v/>
      </c>
      <c r="BP440" s="10">
        <f>tbl_MTG_Set[[#This Row],[Play Singles CardMarket Profit BotBox]]&gt;0</f>
        <v/>
      </c>
      <c r="BQ440" s="10" t="n"/>
      <c r="BR440" s="10" t="n"/>
      <c r="BS440" s="10" t="n"/>
      <c r="BT4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0" s="19">
        <f>tbl_MTG_Set[[#This Row],[Collector Singles CardMarket Profit MTG Stocks]]/tbl_MTG_Set[[#This Row],[Collector Booster Cost]]</f>
        <v/>
      </c>
      <c r="BW440" s="10">
        <f>tbl_MTG_Set[[#This Row],[Collector Singles CardMarket Profit MTG Stocks]]&gt;0</f>
        <v/>
      </c>
      <c r="BX440" s="10" t="n"/>
      <c r="BY440" s="10" t="n"/>
      <c r="BZ440" s="10">
        <f>tbl_MTG_Set[[#This Row],[Collector Booster Sell Price CardMarket]]*tbl_MTG_Set[[#This Row],[Collector Booster Expected Market Value BotBox]]/tbl_MTG_Set[[#This Row],[Collector Booster Sealed Market Value BotBox]]</f>
        <v/>
      </c>
      <c r="CA4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0" s="10">
        <f>tbl_MTG_Set[[#This Row],[Collector Singles CardMarket Profit BotBox]]/tbl_MTG_Set[[#This Row],[Collector Booster Cost]]</f>
        <v/>
      </c>
      <c r="CC440" s="10">
        <f>tbl_MTG_Set[[#This Row],[Collector Singles CardMarket Profit BotBox]]&gt;0</f>
        <v/>
      </c>
      <c r="CD4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1" hidden="1" s="6">
      <c r="A441" t="n">
        <v>471</v>
      </c>
      <c r="B441" t="inlineStr">
        <is>
          <t>Arena New Player Experience ANA</t>
        </is>
      </c>
      <c r="C441" t="n">
        <v>46</v>
      </c>
      <c r="D441" s="3" t="n">
        <v>43295</v>
      </c>
      <c r="F441" t="inlineStr">
        <is>
          <t>en es fr de it pt ja ko ru 汉语 漢語</t>
        </is>
      </c>
      <c r="G441" t="n">
        <v>888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1">
        <f>tbl_MTG_Set[[#This Row],[Play Booster Sell Price CardMarket]]*tbl_MTG_Set[[#This Row],[Play Booster Expected Market Value MTG Stocks]]/tbl_MTG_Set[[#This Row],[Play Booster Sealed Market Value MTG Stocks]]</f>
        <v/>
      </c>
      <c r="BG4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1" s="11">
        <f>tbl_MTG_Set[[#This Row],[Play Singles CardMarket Profit MTG Stocks]]/tbl_MTG_Set[[#This Row],[Play Booster Cost]]</f>
        <v/>
      </c>
      <c r="BI441" s="11">
        <f>tbl_MTG_Set[[#This Row],[Play Singles CardMarket Profit MTG Stocks]]&gt;0</f>
        <v/>
      </c>
      <c r="BM441" s="10">
        <f>tbl_MTG_Set[[#This Row],[Play Booster Sell Price CardMarket]]*tbl_MTG_Set[[#This Row],[Play Booster Expected Market Value BotBox]]/tbl_MTG_Set[[#This Row],[Play Booster Sealed Market Value BotBox]]</f>
        <v/>
      </c>
      <c r="BN4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1" s="10">
        <f>tbl_MTG_Set[[#This Row],[Play Singles CardMarket Profit BotBox]]/tbl_MTG_Set[[#This Row],[Play Booster Cost]]</f>
        <v/>
      </c>
      <c r="BP441" s="10">
        <f>tbl_MTG_Set[[#This Row],[Play Singles CardMarket Profit BotBox]]&gt;0</f>
        <v/>
      </c>
      <c r="BQ441" s="10" t="n"/>
      <c r="BR441" s="10" t="n"/>
      <c r="BS441" s="10" t="n"/>
      <c r="BT4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1" s="19">
        <f>tbl_MTG_Set[[#This Row],[Collector Singles CardMarket Profit MTG Stocks]]/tbl_MTG_Set[[#This Row],[Collector Booster Cost]]</f>
        <v/>
      </c>
      <c r="BW441" s="10">
        <f>tbl_MTG_Set[[#This Row],[Collector Singles CardMarket Profit MTG Stocks]]&gt;0</f>
        <v/>
      </c>
      <c r="BX441" s="10" t="n"/>
      <c r="BY441" s="10" t="n"/>
      <c r="BZ441" s="10">
        <f>tbl_MTG_Set[[#This Row],[Collector Booster Sell Price CardMarket]]*tbl_MTG_Set[[#This Row],[Collector Booster Expected Market Value BotBox]]/tbl_MTG_Set[[#This Row],[Collector Booster Sealed Market Value BotBox]]</f>
        <v/>
      </c>
      <c r="CA4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1" s="10">
        <f>tbl_MTG_Set[[#This Row],[Collector Singles CardMarket Profit BotBox]]/tbl_MTG_Set[[#This Row],[Collector Booster Cost]]</f>
        <v/>
      </c>
      <c r="CC441" s="10">
        <f>tbl_MTG_Set[[#This Row],[Collector Singles CardMarket Profit BotBox]]&gt;0</f>
        <v/>
      </c>
      <c r="CD4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2" hidden="1" s="6">
      <c r="A442" t="n">
        <v>472</v>
      </c>
      <c r="B442" t="inlineStr">
        <is>
          <t>Arena New Player Experience Extras XANA</t>
        </is>
      </c>
      <c r="C442" t="n">
        <v>20</v>
      </c>
      <c r="D442" s="3" t="n">
        <v>43295</v>
      </c>
      <c r="F442" t="inlineStr">
        <is>
          <t>en es fr de it pt ja ko ru 汉语 漢語</t>
        </is>
      </c>
      <c r="G442" t="n">
        <v>890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1">
        <f>tbl_MTG_Set[[#This Row],[Play Booster Sell Price CardMarket]]*tbl_MTG_Set[[#This Row],[Play Booster Expected Market Value MTG Stocks]]/tbl_MTG_Set[[#This Row],[Play Booster Sealed Market Value MTG Stocks]]</f>
        <v/>
      </c>
      <c r="BG4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2" s="11">
        <f>tbl_MTG_Set[[#This Row],[Play Singles CardMarket Profit MTG Stocks]]/tbl_MTG_Set[[#This Row],[Play Booster Cost]]</f>
        <v/>
      </c>
      <c r="BI442" s="11">
        <f>tbl_MTG_Set[[#This Row],[Play Singles CardMarket Profit MTG Stocks]]&gt;0</f>
        <v/>
      </c>
      <c r="BM442" s="10">
        <f>tbl_MTG_Set[[#This Row],[Play Booster Sell Price CardMarket]]*tbl_MTG_Set[[#This Row],[Play Booster Expected Market Value BotBox]]/tbl_MTG_Set[[#This Row],[Play Booster Sealed Market Value BotBox]]</f>
        <v/>
      </c>
      <c r="BN4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2" s="10">
        <f>tbl_MTG_Set[[#This Row],[Play Singles CardMarket Profit BotBox]]/tbl_MTG_Set[[#This Row],[Play Booster Cost]]</f>
        <v/>
      </c>
      <c r="BP442" s="10">
        <f>tbl_MTG_Set[[#This Row],[Play Singles CardMarket Profit BotBox]]&gt;0</f>
        <v/>
      </c>
      <c r="BQ442" s="10" t="n"/>
      <c r="BR442" s="10" t="n"/>
      <c r="BS442" s="10" t="n"/>
      <c r="BT4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2" s="19">
        <f>tbl_MTG_Set[[#This Row],[Collector Singles CardMarket Profit MTG Stocks]]/tbl_MTG_Set[[#This Row],[Collector Booster Cost]]</f>
        <v/>
      </c>
      <c r="BW442" s="10">
        <f>tbl_MTG_Set[[#This Row],[Collector Singles CardMarket Profit MTG Stocks]]&gt;0</f>
        <v/>
      </c>
      <c r="BX442" s="10" t="n"/>
      <c r="BY442" s="10" t="n"/>
      <c r="BZ442" s="10">
        <f>tbl_MTG_Set[[#This Row],[Collector Booster Sell Price CardMarket]]*tbl_MTG_Set[[#This Row],[Collector Booster Expected Market Value BotBox]]/tbl_MTG_Set[[#This Row],[Collector Booster Sealed Market Value BotBox]]</f>
        <v/>
      </c>
      <c r="CA4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2" s="10">
        <f>tbl_MTG_Set[[#This Row],[Collector Singles CardMarket Profit BotBox]]/tbl_MTG_Set[[#This Row],[Collector Booster Cost]]</f>
        <v/>
      </c>
      <c r="CC442" s="10">
        <f>tbl_MTG_Set[[#This Row],[Collector Singles CardMarket Profit BotBox]]&gt;0</f>
        <v/>
      </c>
      <c r="CD4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3" hidden="1" s="6">
      <c r="A443" t="n">
        <v>473</v>
      </c>
      <c r="B443" t="inlineStr">
        <is>
          <t>Arena New Player Experience Cards OANA</t>
        </is>
      </c>
      <c r="C443" t="n">
        <v>14</v>
      </c>
      <c r="D443" s="3" t="n">
        <v>43295</v>
      </c>
      <c r="F443" t="inlineStr">
        <is>
          <t>en es fr de it pt ja ko ru 汉语 漢語</t>
        </is>
      </c>
      <c r="G443" t="n">
        <v>892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1">
        <f>tbl_MTG_Set[[#This Row],[Play Booster Sell Price CardMarket]]*tbl_MTG_Set[[#This Row],[Play Booster Expected Market Value MTG Stocks]]/tbl_MTG_Set[[#This Row],[Play Booster Sealed Market Value MTG Stocks]]</f>
        <v/>
      </c>
      <c r="BG4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3" s="11">
        <f>tbl_MTG_Set[[#This Row],[Play Singles CardMarket Profit MTG Stocks]]/tbl_MTG_Set[[#This Row],[Play Booster Cost]]</f>
        <v/>
      </c>
      <c r="BI443" s="11">
        <f>tbl_MTG_Set[[#This Row],[Play Singles CardMarket Profit MTG Stocks]]&gt;0</f>
        <v/>
      </c>
      <c r="BM443" s="10">
        <f>tbl_MTG_Set[[#This Row],[Play Booster Sell Price CardMarket]]*tbl_MTG_Set[[#This Row],[Play Booster Expected Market Value BotBox]]/tbl_MTG_Set[[#This Row],[Play Booster Sealed Market Value BotBox]]</f>
        <v/>
      </c>
      <c r="BN4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3" s="10">
        <f>tbl_MTG_Set[[#This Row],[Play Singles CardMarket Profit BotBox]]/tbl_MTG_Set[[#This Row],[Play Booster Cost]]</f>
        <v/>
      </c>
      <c r="BP443" s="10">
        <f>tbl_MTG_Set[[#This Row],[Play Singles CardMarket Profit BotBox]]&gt;0</f>
        <v/>
      </c>
      <c r="BQ443" s="10" t="n"/>
      <c r="BR443" s="10" t="n"/>
      <c r="BS443" s="10" t="n"/>
      <c r="BT4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3" s="19">
        <f>tbl_MTG_Set[[#This Row],[Collector Singles CardMarket Profit MTG Stocks]]/tbl_MTG_Set[[#This Row],[Collector Booster Cost]]</f>
        <v/>
      </c>
      <c r="BW443" s="10">
        <f>tbl_MTG_Set[[#This Row],[Collector Singles CardMarket Profit MTG Stocks]]&gt;0</f>
        <v/>
      </c>
      <c r="BX443" s="10" t="n"/>
      <c r="BY443" s="10" t="n"/>
      <c r="BZ443" s="10">
        <f>tbl_MTG_Set[[#This Row],[Collector Booster Sell Price CardMarket]]*tbl_MTG_Set[[#This Row],[Collector Booster Expected Market Value BotBox]]/tbl_MTG_Set[[#This Row],[Collector Booster Sealed Market Value BotBox]]</f>
        <v/>
      </c>
      <c r="CA4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3" s="10">
        <f>tbl_MTG_Set[[#This Row],[Collector Singles CardMarket Profit BotBox]]/tbl_MTG_Set[[#This Row],[Collector Booster Cost]]</f>
        <v/>
      </c>
      <c r="CC443" s="10">
        <f>tbl_MTG_Set[[#This Row],[Collector Singles CardMarket Profit BotBox]]&gt;0</f>
        <v/>
      </c>
      <c r="CD4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4" hidden="1" s="6">
      <c r="A444" t="n">
        <v>474</v>
      </c>
      <c r="B444" t="inlineStr">
        <is>
          <t>MTG Arena Promos PANA</t>
        </is>
      </c>
      <c r="C444" t="n">
        <v>78</v>
      </c>
      <c r="D444" s="3" t="n">
        <v>43295</v>
      </c>
      <c r="F444" t="inlineStr">
        <is>
          <t>en es fr de it pt ja ko ru 汉语 漢語</t>
        </is>
      </c>
      <c r="G444" t="n">
        <v>894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AG444" s="10" t="n"/>
      <c r="AH444" s="10" t="n"/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4" s="10" t="n"/>
      <c r="AS444" s="10" t="n"/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0" t="n"/>
      <c r="BF444" s="11">
        <f>tbl_MTG_Set[[#This Row],[Play Booster Sell Price CardMarket]]*tbl_MTG_Set[[#This Row],[Play Booster Expected Market Value MTG Stocks]]/tbl_MTG_Set[[#This Row],[Play Booster Sealed Market Value MTG Stocks]]</f>
        <v/>
      </c>
      <c r="BG4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4" s="11">
        <f>tbl_MTG_Set[[#This Row],[Play Singles CardMarket Profit MTG Stocks]]/tbl_MTG_Set[[#This Row],[Play Booster Cost]]</f>
        <v/>
      </c>
      <c r="BI444" s="11">
        <f>tbl_MTG_Set[[#This Row],[Play Singles CardMarket Profit MTG Stocks]]&gt;0</f>
        <v/>
      </c>
      <c r="BM444" s="10">
        <f>tbl_MTG_Set[[#This Row],[Play Booster Sell Price CardMarket]]*tbl_MTG_Set[[#This Row],[Play Booster Expected Market Value BotBox]]/tbl_MTG_Set[[#This Row],[Play Booster Sealed Market Value BotBox]]</f>
        <v/>
      </c>
      <c r="BN4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4" s="10">
        <f>tbl_MTG_Set[[#This Row],[Play Singles CardMarket Profit BotBox]]/tbl_MTG_Set[[#This Row],[Play Booster Cost]]</f>
        <v/>
      </c>
      <c r="BP444" s="10">
        <f>tbl_MTG_Set[[#This Row],[Play Singles CardMarket Profit BotBox]]&gt;0</f>
        <v/>
      </c>
      <c r="BQ444" s="10" t="n"/>
      <c r="BR444" s="10" t="n"/>
      <c r="BS444" s="10" t="n"/>
      <c r="BT4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4" s="19">
        <f>tbl_MTG_Set[[#This Row],[Collector Singles CardMarket Profit MTG Stocks]]/tbl_MTG_Set[[#This Row],[Collector Booster Cost]]</f>
        <v/>
      </c>
      <c r="BW444" s="10">
        <f>tbl_MTG_Set[[#This Row],[Collector Singles CardMarket Profit MTG Stocks]]&gt;0</f>
        <v/>
      </c>
      <c r="BX444" s="10" t="n"/>
      <c r="BY444" s="10" t="n"/>
      <c r="BZ4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4" s="10">
        <f>tbl_MTG_Set[[#This Row],[Collector Singles CardMarket Profit BotBox]]/tbl_MTG_Set[[#This Row],[Collector Booster Cost]]</f>
        <v/>
      </c>
      <c r="CC444" s="10">
        <f>tbl_MTG_Set[[#This Row],[Collector Singles CardMarket Profit BotBox]]&gt;0</f>
        <v/>
      </c>
      <c r="CD4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5" hidden="1" s="6">
      <c r="A445" t="n">
        <v>475</v>
      </c>
      <c r="B445" t="inlineStr">
        <is>
          <t>Core Set 2019 M19</t>
        </is>
      </c>
      <c r="C445" t="n">
        <v>314</v>
      </c>
      <c r="D445" s="3" t="n">
        <v>43294</v>
      </c>
      <c r="F445" t="inlineStr">
        <is>
          <t>en es fr de it pt ja ko ru 汉语 漢語</t>
        </is>
      </c>
      <c r="G445" t="n">
        <v>896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1">
        <f>tbl_MTG_Set[[#This Row],[Play Booster Sell Price CardMarket]]*tbl_MTG_Set[[#This Row],[Play Booster Expected Market Value MTG Stocks]]/tbl_MTG_Set[[#This Row],[Play Booster Sealed Market Value MTG Stocks]]</f>
        <v/>
      </c>
      <c r="BG4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5" s="11">
        <f>tbl_MTG_Set[[#This Row],[Play Singles CardMarket Profit MTG Stocks]]/tbl_MTG_Set[[#This Row],[Play Booster Cost]]</f>
        <v/>
      </c>
      <c r="BI445" s="11">
        <f>tbl_MTG_Set[[#This Row],[Play Singles CardMarket Profit MTG Stocks]]&gt;0</f>
        <v/>
      </c>
      <c r="BM445" s="10">
        <f>tbl_MTG_Set[[#This Row],[Play Booster Sell Price CardMarket]]*tbl_MTG_Set[[#This Row],[Play Booster Expected Market Value BotBox]]/tbl_MTG_Set[[#This Row],[Play Booster Sealed Market Value BotBox]]</f>
        <v/>
      </c>
      <c r="BN4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5" s="10">
        <f>tbl_MTG_Set[[#This Row],[Play Singles CardMarket Profit BotBox]]/tbl_MTG_Set[[#This Row],[Play Booster Cost]]</f>
        <v/>
      </c>
      <c r="BP445" s="10">
        <f>tbl_MTG_Set[[#This Row],[Play Singles CardMarket Profit BotBox]]&gt;0</f>
        <v/>
      </c>
      <c r="BQ445" s="10" t="n"/>
      <c r="BR445" s="10" t="n"/>
      <c r="BS445" s="10" t="n"/>
      <c r="BT4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5" s="19">
        <f>tbl_MTG_Set[[#This Row],[Collector Singles CardMarket Profit MTG Stocks]]/tbl_MTG_Set[[#This Row],[Collector Booster Cost]]</f>
        <v/>
      </c>
      <c r="BW445" s="10">
        <f>tbl_MTG_Set[[#This Row],[Collector Singles CardMarket Profit MTG Stocks]]&gt;0</f>
        <v/>
      </c>
      <c r="BX445" s="10" t="n"/>
      <c r="BY445" s="10" t="n"/>
      <c r="BZ445" s="10">
        <f>tbl_MTG_Set[[#This Row],[Collector Booster Sell Price CardMarket]]*tbl_MTG_Set[[#This Row],[Collector Booster Expected Market Value BotBox]]/tbl_MTG_Set[[#This Row],[Collector Booster Sealed Market Value BotBox]]</f>
        <v/>
      </c>
      <c r="CA4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5" s="10">
        <f>tbl_MTG_Set[[#This Row],[Collector Singles CardMarket Profit BotBox]]/tbl_MTG_Set[[#This Row],[Collector Booster Cost]]</f>
        <v/>
      </c>
      <c r="CC445" s="10">
        <f>tbl_MTG_Set[[#This Row],[Collector Singles CardMarket Profit BotBox]]&gt;0</f>
        <v/>
      </c>
      <c r="CD4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6" hidden="1" s="6">
      <c r="A446" t="n">
        <v>476</v>
      </c>
      <c r="B446" t="inlineStr">
        <is>
          <t>Core Set 2019 Promos PM19</t>
        </is>
      </c>
      <c r="C446" t="n">
        <v>95</v>
      </c>
      <c r="D446" s="3" t="n">
        <v>43294</v>
      </c>
      <c r="F446" t="inlineStr">
        <is>
          <t>en es fr de it pt ja ko ru 汉语 漢語</t>
        </is>
      </c>
      <c r="G446" t="n">
        <v>898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1">
        <f>tbl_MTG_Set[[#This Row],[Play Booster Sell Price CardMarket]]*tbl_MTG_Set[[#This Row],[Play Booster Expected Market Value MTG Stocks]]/tbl_MTG_Set[[#This Row],[Play Booster Sealed Market Value MTG Stocks]]</f>
        <v/>
      </c>
      <c r="BG4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6" s="11">
        <f>tbl_MTG_Set[[#This Row],[Play Singles CardMarket Profit MTG Stocks]]/tbl_MTG_Set[[#This Row],[Play Booster Cost]]</f>
        <v/>
      </c>
      <c r="BI446" s="11">
        <f>tbl_MTG_Set[[#This Row],[Play Singles CardMarket Profit MTG Stocks]]&gt;0</f>
        <v/>
      </c>
      <c r="BM446" s="10">
        <f>tbl_MTG_Set[[#This Row],[Play Booster Sell Price CardMarket]]*tbl_MTG_Set[[#This Row],[Play Booster Expected Market Value BotBox]]/tbl_MTG_Set[[#This Row],[Play Booster Sealed Market Value BotBox]]</f>
        <v/>
      </c>
      <c r="BN4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6" s="10">
        <f>tbl_MTG_Set[[#This Row],[Play Singles CardMarket Profit BotBox]]/tbl_MTG_Set[[#This Row],[Play Booster Cost]]</f>
        <v/>
      </c>
      <c r="BP446" s="10">
        <f>tbl_MTG_Set[[#This Row],[Play Singles CardMarket Profit BotBox]]&gt;0</f>
        <v/>
      </c>
      <c r="BQ446" s="10" t="n"/>
      <c r="BR446" s="10" t="n"/>
      <c r="BS446" s="10" t="n"/>
      <c r="BT4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6" s="19">
        <f>tbl_MTG_Set[[#This Row],[Collector Singles CardMarket Profit MTG Stocks]]/tbl_MTG_Set[[#This Row],[Collector Booster Cost]]</f>
        <v/>
      </c>
      <c r="BW446" s="10">
        <f>tbl_MTG_Set[[#This Row],[Collector Singles CardMarket Profit MTG Stocks]]&gt;0</f>
        <v/>
      </c>
      <c r="BX446" s="10" t="n"/>
      <c r="BY446" s="10" t="n"/>
      <c r="BZ446" s="10">
        <f>tbl_MTG_Set[[#This Row],[Collector Booster Sell Price CardMarket]]*tbl_MTG_Set[[#This Row],[Collector Booster Expected Market Value BotBox]]/tbl_MTG_Set[[#This Row],[Collector Booster Sealed Market Value BotBox]]</f>
        <v/>
      </c>
      <c r="CA4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6" s="10">
        <f>tbl_MTG_Set[[#This Row],[Collector Singles CardMarket Profit BotBox]]/tbl_MTG_Set[[#This Row],[Collector Booster Cost]]</f>
        <v/>
      </c>
      <c r="CC446" s="10">
        <f>tbl_MTG_Set[[#This Row],[Collector Singles CardMarket Profit BotBox]]&gt;0</f>
        <v/>
      </c>
      <c r="CD4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7" hidden="1" s="6">
      <c r="A447" t="n">
        <v>477</v>
      </c>
      <c r="B447" t="inlineStr">
        <is>
          <t>Core Set 2019 Tokens TM19</t>
        </is>
      </c>
      <c r="C447" t="n">
        <v>18</v>
      </c>
      <c r="D447" s="3" t="n">
        <v>43294</v>
      </c>
      <c r="F447" t="inlineStr">
        <is>
          <t>en es fr de it pt ja ko ru 汉语 漢語</t>
        </is>
      </c>
      <c r="G447" t="n">
        <v>900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1">
        <f>tbl_MTG_Set[[#This Row],[Play Booster Sell Price CardMarket]]*tbl_MTG_Set[[#This Row],[Play Booster Expected Market Value MTG Stocks]]/tbl_MTG_Set[[#This Row],[Play Booster Sealed Market Value MTG Stocks]]</f>
        <v/>
      </c>
      <c r="BG4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7" s="11">
        <f>tbl_MTG_Set[[#This Row],[Play Singles CardMarket Profit MTG Stocks]]/tbl_MTG_Set[[#This Row],[Play Booster Cost]]</f>
        <v/>
      </c>
      <c r="BI447" s="11">
        <f>tbl_MTG_Set[[#This Row],[Play Singles CardMarket Profit MTG Stocks]]&gt;0</f>
        <v/>
      </c>
      <c r="BM447" s="10">
        <f>tbl_MTG_Set[[#This Row],[Play Booster Sell Price CardMarket]]*tbl_MTG_Set[[#This Row],[Play Booster Expected Market Value BotBox]]/tbl_MTG_Set[[#This Row],[Play Booster Sealed Market Value BotBox]]</f>
        <v/>
      </c>
      <c r="BN4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7" s="10">
        <f>tbl_MTG_Set[[#This Row],[Play Singles CardMarket Profit BotBox]]/tbl_MTG_Set[[#This Row],[Play Booster Cost]]</f>
        <v/>
      </c>
      <c r="BP447" s="10">
        <f>tbl_MTG_Set[[#This Row],[Play Singles CardMarket Profit BotBox]]&gt;0</f>
        <v/>
      </c>
      <c r="BQ447" s="10" t="n"/>
      <c r="BR447" s="10" t="n"/>
      <c r="BS447" s="10" t="n"/>
      <c r="BT4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7" s="19">
        <f>tbl_MTG_Set[[#This Row],[Collector Singles CardMarket Profit MTG Stocks]]/tbl_MTG_Set[[#This Row],[Collector Booster Cost]]</f>
        <v/>
      </c>
      <c r="BW447" s="10">
        <f>tbl_MTG_Set[[#This Row],[Collector Singles CardMarket Profit MTG Stocks]]&gt;0</f>
        <v/>
      </c>
      <c r="BX447" s="10" t="n"/>
      <c r="BY447" s="10" t="n"/>
      <c r="BZ447" s="10">
        <f>tbl_MTG_Set[[#This Row],[Collector Booster Sell Price CardMarket]]*tbl_MTG_Set[[#This Row],[Collector Booster Expected Market Value BotBox]]/tbl_MTG_Set[[#This Row],[Collector Booster Sealed Market Value BotBox]]</f>
        <v/>
      </c>
      <c r="CA4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7" s="10">
        <f>tbl_MTG_Set[[#This Row],[Collector Singles CardMarket Profit BotBox]]/tbl_MTG_Set[[#This Row],[Collector Booster Cost]]</f>
        <v/>
      </c>
      <c r="CC447" s="10">
        <f>tbl_MTG_Set[[#This Row],[Collector Singles CardMarket Profit BotBox]]&gt;0</f>
        <v/>
      </c>
      <c r="CD4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8" hidden="1" s="6">
      <c r="A448" t="n">
        <v>478</v>
      </c>
      <c r="B448" t="inlineStr">
        <is>
          <t>M19 Gift Pack G18</t>
        </is>
      </c>
      <c r="C448" t="n">
        <v>5</v>
      </c>
      <c r="D448" s="3" t="n">
        <v>43420</v>
      </c>
      <c r="F448" t="inlineStr">
        <is>
          <t>en es fr de it pt ja ko ru 汉语 漢語</t>
        </is>
      </c>
      <c r="G448" t="n">
        <v>902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1">
        <f>tbl_MTG_Set[[#This Row],[Play Booster Sell Price CardMarket]]*tbl_MTG_Set[[#This Row],[Play Booster Expected Market Value MTG Stocks]]/tbl_MTG_Set[[#This Row],[Play Booster Sealed Market Value MTG Stocks]]</f>
        <v/>
      </c>
      <c r="BG4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8" s="11">
        <f>tbl_MTG_Set[[#This Row],[Play Singles CardMarket Profit MTG Stocks]]/tbl_MTG_Set[[#This Row],[Play Booster Cost]]</f>
        <v/>
      </c>
      <c r="BI448" s="11">
        <f>tbl_MTG_Set[[#This Row],[Play Singles CardMarket Profit MTG Stocks]]&gt;0</f>
        <v/>
      </c>
      <c r="BM448" s="10">
        <f>tbl_MTG_Set[[#This Row],[Play Booster Sell Price CardMarket]]*tbl_MTG_Set[[#This Row],[Play Booster Expected Market Value BotBox]]/tbl_MTG_Set[[#This Row],[Play Booster Sealed Market Value BotBox]]</f>
        <v/>
      </c>
      <c r="BN4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8" s="10">
        <f>tbl_MTG_Set[[#This Row],[Play Singles CardMarket Profit BotBox]]/tbl_MTG_Set[[#This Row],[Play Booster Cost]]</f>
        <v/>
      </c>
      <c r="BP448" s="10">
        <f>tbl_MTG_Set[[#This Row],[Play Singles CardMarket Profit BotBox]]&gt;0</f>
        <v/>
      </c>
      <c r="BQ448" s="10" t="n"/>
      <c r="BR448" s="10" t="n"/>
      <c r="BS448" s="10" t="n"/>
      <c r="BT4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8" s="19">
        <f>tbl_MTG_Set[[#This Row],[Collector Singles CardMarket Profit MTG Stocks]]/tbl_MTG_Set[[#This Row],[Collector Booster Cost]]</f>
        <v/>
      </c>
      <c r="BW448" s="10">
        <f>tbl_MTG_Set[[#This Row],[Collector Singles CardMarket Profit MTG Stocks]]&gt;0</f>
        <v/>
      </c>
      <c r="BX448" s="10" t="n"/>
      <c r="BY448" s="10" t="n"/>
      <c r="BZ448" s="10">
        <f>tbl_MTG_Set[[#This Row],[Collector Booster Sell Price CardMarket]]*tbl_MTG_Set[[#This Row],[Collector Booster Expected Market Value BotBox]]/tbl_MTG_Set[[#This Row],[Collector Booster Sealed Market Value BotBox]]</f>
        <v/>
      </c>
      <c r="CA4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8" s="10">
        <f>tbl_MTG_Set[[#This Row],[Collector Singles CardMarket Profit BotBox]]/tbl_MTG_Set[[#This Row],[Collector Booster Cost]]</f>
        <v/>
      </c>
      <c r="CC448" s="10">
        <f>tbl_MTG_Set[[#This Row],[Collector Singles CardMarket Profit BotBox]]&gt;0</f>
        <v/>
      </c>
      <c r="CD4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9" hidden="1" s="6">
      <c r="A449" t="n">
        <v>479</v>
      </c>
      <c r="B449" t="inlineStr">
        <is>
          <t>M19 Standard Showdown PSS3</t>
        </is>
      </c>
      <c r="C449" t="n">
        <v>5</v>
      </c>
      <c r="D449" s="3" t="n">
        <v>43294</v>
      </c>
      <c r="F449" t="inlineStr">
        <is>
          <t>en es fr de it pt ja ko ru 汉语 漢語</t>
        </is>
      </c>
      <c r="G449" t="n">
        <v>904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1">
        <f>tbl_MTG_Set[[#This Row],[Play Booster Sell Price CardMarket]]*tbl_MTG_Set[[#This Row],[Play Booster Expected Market Value MTG Stocks]]/tbl_MTG_Set[[#This Row],[Play Booster Sealed Market Value MTG Stocks]]</f>
        <v/>
      </c>
      <c r="BG4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9" s="11">
        <f>tbl_MTG_Set[[#This Row],[Play Singles CardMarket Profit MTG Stocks]]/tbl_MTG_Set[[#This Row],[Play Booster Cost]]</f>
        <v/>
      </c>
      <c r="BI449" s="11">
        <f>tbl_MTG_Set[[#This Row],[Play Singles CardMarket Profit MTG Stocks]]&gt;0</f>
        <v/>
      </c>
      <c r="BM449" s="10">
        <f>tbl_MTG_Set[[#This Row],[Play Booster Sell Price CardMarket]]*tbl_MTG_Set[[#This Row],[Play Booster Expected Market Value BotBox]]/tbl_MTG_Set[[#This Row],[Play Booster Sealed Market Value BotBox]]</f>
        <v/>
      </c>
      <c r="BN4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9" s="10">
        <f>tbl_MTG_Set[[#This Row],[Play Singles CardMarket Profit BotBox]]/tbl_MTG_Set[[#This Row],[Play Booster Cost]]</f>
        <v/>
      </c>
      <c r="BP449" s="10">
        <f>tbl_MTG_Set[[#This Row],[Play Singles CardMarket Profit BotBox]]&gt;0</f>
        <v/>
      </c>
      <c r="BQ449" s="10" t="n"/>
      <c r="BR449" s="10" t="n"/>
      <c r="BS449" s="10" t="n"/>
      <c r="BT4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9" s="19">
        <f>tbl_MTG_Set[[#This Row],[Collector Singles CardMarket Profit MTG Stocks]]/tbl_MTG_Set[[#This Row],[Collector Booster Cost]]</f>
        <v/>
      </c>
      <c r="BW449" s="10">
        <f>tbl_MTG_Set[[#This Row],[Collector Singles CardMarket Profit MTG Stocks]]&gt;0</f>
        <v/>
      </c>
      <c r="BX449" s="10" t="n"/>
      <c r="BY449" s="10" t="n"/>
      <c r="BZ449" s="10">
        <f>tbl_MTG_Set[[#This Row],[Collector Booster Sell Price CardMarket]]*tbl_MTG_Set[[#This Row],[Collector Booster Expected Market Value BotBox]]/tbl_MTG_Set[[#This Row],[Collector Booster Sealed Market Value BotBox]]</f>
        <v/>
      </c>
      <c r="CA4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9" s="10">
        <f>tbl_MTG_Set[[#This Row],[Collector Singles CardMarket Profit BotBox]]/tbl_MTG_Set[[#This Row],[Collector Booster Cost]]</f>
        <v/>
      </c>
      <c r="CC449" s="10">
        <f>tbl_MTG_Set[[#This Row],[Collector Singles CardMarket Profit BotBox]]&gt;0</f>
        <v/>
      </c>
      <c r="CD4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0" hidden="1" s="6">
      <c r="A450" t="n">
        <v>480</v>
      </c>
      <c r="B450" t="inlineStr">
        <is>
          <t>Global Series Jiang Yanggu &amp; Mu Yanling GS1</t>
        </is>
      </c>
      <c r="C450" t="n">
        <v>41</v>
      </c>
      <c r="D450" s="3" t="n">
        <v>43273</v>
      </c>
      <c r="F450" t="inlineStr">
        <is>
          <t>en es fr de it pt ja ko ru 汉语 漢語</t>
        </is>
      </c>
      <c r="G450" t="n">
        <v>906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1">
        <f>tbl_MTG_Set[[#This Row],[Play Booster Sell Price CardMarket]]*tbl_MTG_Set[[#This Row],[Play Booster Expected Market Value MTG Stocks]]/tbl_MTG_Set[[#This Row],[Play Booster Sealed Market Value MTG Stocks]]</f>
        <v/>
      </c>
      <c r="BG4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0" s="11">
        <f>tbl_MTG_Set[[#This Row],[Play Singles CardMarket Profit MTG Stocks]]/tbl_MTG_Set[[#This Row],[Play Booster Cost]]</f>
        <v/>
      </c>
      <c r="BI450" s="11">
        <f>tbl_MTG_Set[[#This Row],[Play Singles CardMarket Profit MTG Stocks]]&gt;0</f>
        <v/>
      </c>
      <c r="BM450" s="10">
        <f>tbl_MTG_Set[[#This Row],[Play Booster Sell Price CardMarket]]*tbl_MTG_Set[[#This Row],[Play Booster Expected Market Value BotBox]]/tbl_MTG_Set[[#This Row],[Play Booster Sealed Market Value BotBox]]</f>
        <v/>
      </c>
      <c r="BN4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0" s="10">
        <f>tbl_MTG_Set[[#This Row],[Play Singles CardMarket Profit BotBox]]/tbl_MTG_Set[[#This Row],[Play Booster Cost]]</f>
        <v/>
      </c>
      <c r="BP450" s="10">
        <f>tbl_MTG_Set[[#This Row],[Play Singles CardMarket Profit BotBox]]&gt;0</f>
        <v/>
      </c>
      <c r="BQ450" s="10" t="n"/>
      <c r="BR450" s="10" t="n"/>
      <c r="BS450" s="10" t="n"/>
      <c r="BT4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0" s="19">
        <f>tbl_MTG_Set[[#This Row],[Collector Singles CardMarket Profit MTG Stocks]]/tbl_MTG_Set[[#This Row],[Collector Booster Cost]]</f>
        <v/>
      </c>
      <c r="BW450" s="10">
        <f>tbl_MTG_Set[[#This Row],[Collector Singles CardMarket Profit MTG Stocks]]&gt;0</f>
        <v/>
      </c>
      <c r="BX450" s="10" t="n"/>
      <c r="BY450" s="10" t="n"/>
      <c r="BZ450" s="10">
        <f>tbl_MTG_Set[[#This Row],[Collector Booster Sell Price CardMarket]]*tbl_MTG_Set[[#This Row],[Collector Booster Expected Market Value BotBox]]/tbl_MTG_Set[[#This Row],[Collector Booster Sealed Market Value BotBox]]</f>
        <v/>
      </c>
      <c r="CA4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0" s="10">
        <f>tbl_MTG_Set[[#This Row],[Collector Singles CardMarket Profit BotBox]]/tbl_MTG_Set[[#This Row],[Collector Booster Cost]]</f>
        <v/>
      </c>
      <c r="CC450" s="10">
        <f>tbl_MTG_Set[[#This Row],[Collector Singles CardMarket Profit BotBox]]&gt;0</f>
        <v/>
      </c>
      <c r="CD4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1" hidden="1" s="6">
      <c r="A451" t="n">
        <v>481</v>
      </c>
      <c r="B451" t="inlineStr">
        <is>
          <t>Signature Spellbook: Jace SS1</t>
        </is>
      </c>
      <c r="C451" t="n">
        <v>8</v>
      </c>
      <c r="D451" s="3" t="n">
        <v>43266</v>
      </c>
      <c r="F451" t="inlineStr">
        <is>
          <t>en es fr de it pt ja ko ru 汉语 漢語</t>
        </is>
      </c>
      <c r="G451" t="n">
        <v>908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1">
        <f>tbl_MTG_Set[[#This Row],[Play Booster Sell Price CardMarket]]*tbl_MTG_Set[[#This Row],[Play Booster Expected Market Value MTG Stocks]]/tbl_MTG_Set[[#This Row],[Play Booster Sealed Market Value MTG Stocks]]</f>
        <v/>
      </c>
      <c r="BG4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1" s="11">
        <f>tbl_MTG_Set[[#This Row],[Play Singles CardMarket Profit MTG Stocks]]/tbl_MTG_Set[[#This Row],[Play Booster Cost]]</f>
        <v/>
      </c>
      <c r="BI451" s="11">
        <f>tbl_MTG_Set[[#This Row],[Play Singles CardMarket Profit MTG Stocks]]&gt;0</f>
        <v/>
      </c>
      <c r="BM451" s="10">
        <f>tbl_MTG_Set[[#This Row],[Play Booster Sell Price CardMarket]]*tbl_MTG_Set[[#This Row],[Play Booster Expected Market Value BotBox]]/tbl_MTG_Set[[#This Row],[Play Booster Sealed Market Value BotBox]]</f>
        <v/>
      </c>
      <c r="BN4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1" s="10">
        <f>tbl_MTG_Set[[#This Row],[Play Singles CardMarket Profit BotBox]]/tbl_MTG_Set[[#This Row],[Play Booster Cost]]</f>
        <v/>
      </c>
      <c r="BP451" s="10">
        <f>tbl_MTG_Set[[#This Row],[Play Singles CardMarket Profit BotBox]]&gt;0</f>
        <v/>
      </c>
      <c r="BQ451" s="10" t="n"/>
      <c r="BR451" s="10" t="n"/>
      <c r="BS451" s="10" t="n"/>
      <c r="BT4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1" s="19">
        <f>tbl_MTG_Set[[#This Row],[Collector Singles CardMarket Profit MTG Stocks]]/tbl_MTG_Set[[#This Row],[Collector Booster Cost]]</f>
        <v/>
      </c>
      <c r="BW451" s="10">
        <f>tbl_MTG_Set[[#This Row],[Collector Singles CardMarket Profit MTG Stocks]]&gt;0</f>
        <v/>
      </c>
      <c r="BX451" s="10" t="n"/>
      <c r="BY451" s="10" t="n"/>
      <c r="BZ451" s="10">
        <f>tbl_MTG_Set[[#This Row],[Collector Booster Sell Price CardMarket]]*tbl_MTG_Set[[#This Row],[Collector Booster Expected Market Value BotBox]]/tbl_MTG_Set[[#This Row],[Collector Booster Sealed Market Value BotBox]]</f>
        <v/>
      </c>
      <c r="CA4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1" s="10">
        <f>tbl_MTG_Set[[#This Row],[Collector Singles CardMarket Profit BotBox]]/tbl_MTG_Set[[#This Row],[Collector Booster Cost]]</f>
        <v/>
      </c>
      <c r="CC451" s="10">
        <f>tbl_MTG_Set[[#This Row],[Collector Singles CardMarket Profit BotBox]]&gt;0</f>
        <v/>
      </c>
      <c r="CD4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2" hidden="1" s="6">
      <c r="A452" t="n">
        <v>482</v>
      </c>
      <c r="B452" t="inlineStr">
        <is>
          <t>Vintage Cube VINTAGE</t>
        </is>
      </c>
      <c r="C452" t="n">
        <v>540</v>
      </c>
      <c r="D452" s="3" t="n">
        <v>43264</v>
      </c>
      <c r="F452" t="n">
        <v>0</v>
      </c>
      <c r="G452" t="n">
        <v>910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1">
        <f>tbl_MTG_Set[[#This Row],[Play Booster Sell Price CardMarket]]*tbl_MTG_Set[[#This Row],[Play Booster Expected Market Value MTG Stocks]]/tbl_MTG_Set[[#This Row],[Play Booster Sealed Market Value MTG Stocks]]</f>
        <v/>
      </c>
      <c r="BG4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2" s="11">
        <f>tbl_MTG_Set[[#This Row],[Play Singles CardMarket Profit MTG Stocks]]/tbl_MTG_Set[[#This Row],[Play Booster Cost]]</f>
        <v/>
      </c>
      <c r="BI452" s="11">
        <f>tbl_MTG_Set[[#This Row],[Play Singles CardMarket Profit MTG Stocks]]&gt;0</f>
        <v/>
      </c>
      <c r="BM452" s="10">
        <f>tbl_MTG_Set[[#This Row],[Play Booster Sell Price CardMarket]]*tbl_MTG_Set[[#This Row],[Play Booster Expected Market Value BotBox]]/tbl_MTG_Set[[#This Row],[Play Booster Sealed Market Value BotBox]]</f>
        <v/>
      </c>
      <c r="BN4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2" s="10">
        <f>tbl_MTG_Set[[#This Row],[Play Singles CardMarket Profit BotBox]]/tbl_MTG_Set[[#This Row],[Play Booster Cost]]</f>
        <v/>
      </c>
      <c r="BP452" s="10">
        <f>tbl_MTG_Set[[#This Row],[Play Singles CardMarket Profit BotBox]]&gt;0</f>
        <v/>
      </c>
      <c r="BQ452" s="10" t="n"/>
      <c r="BR452" s="10" t="n"/>
      <c r="BS452" s="10" t="n"/>
      <c r="BT4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2" s="19">
        <f>tbl_MTG_Set[[#This Row],[Collector Singles CardMarket Profit MTG Stocks]]/tbl_MTG_Set[[#This Row],[Collector Booster Cost]]</f>
        <v/>
      </c>
      <c r="BW452" s="10">
        <f>tbl_MTG_Set[[#This Row],[Collector Singles CardMarket Profit MTG Stocks]]&gt;0</f>
        <v/>
      </c>
      <c r="BX452" s="10" t="n"/>
      <c r="BY452" s="10" t="n"/>
      <c r="BZ452" s="10">
        <f>tbl_MTG_Set[[#This Row],[Collector Booster Sell Price CardMarket]]*tbl_MTG_Set[[#This Row],[Collector Booster Expected Market Value BotBox]]/tbl_MTG_Set[[#This Row],[Collector Booster Sealed Market Value BotBox]]</f>
        <v/>
      </c>
      <c r="CA4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2" s="10">
        <f>tbl_MTG_Set[[#This Row],[Collector Singles CardMarket Profit BotBox]]/tbl_MTG_Set[[#This Row],[Collector Booster Cost]]</f>
        <v/>
      </c>
      <c r="CC452" s="10">
        <f>tbl_MTG_Set[[#This Row],[Collector Singles CardMarket Profit BotBox]]&gt;0</f>
        <v/>
      </c>
      <c r="CD4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3" hidden="1" s="6">
      <c r="A453" t="n">
        <v>483</v>
      </c>
      <c r="B453" t="inlineStr">
        <is>
          <t>Commander Anthology Volume II CM2</t>
        </is>
      </c>
      <c r="C453" t="n">
        <v>312</v>
      </c>
      <c r="D453" s="3" t="n">
        <v>43259</v>
      </c>
      <c r="F453" t="inlineStr">
        <is>
          <t>en es fr de it pt ja ko ru 汉语 漢語</t>
        </is>
      </c>
      <c r="G453" t="n">
        <v>912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1">
        <f>tbl_MTG_Set[[#This Row],[Play Booster Sell Price CardMarket]]*tbl_MTG_Set[[#This Row],[Play Booster Expected Market Value MTG Stocks]]/tbl_MTG_Set[[#This Row],[Play Booster Sealed Market Value MTG Stocks]]</f>
        <v/>
      </c>
      <c r="BG4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3" s="11">
        <f>tbl_MTG_Set[[#This Row],[Play Singles CardMarket Profit MTG Stocks]]/tbl_MTG_Set[[#This Row],[Play Booster Cost]]</f>
        <v/>
      </c>
      <c r="BI453" s="11">
        <f>tbl_MTG_Set[[#This Row],[Play Singles CardMarket Profit MTG Stocks]]&gt;0</f>
        <v/>
      </c>
      <c r="BM453" s="10">
        <f>tbl_MTG_Set[[#This Row],[Play Booster Sell Price CardMarket]]*tbl_MTG_Set[[#This Row],[Play Booster Expected Market Value BotBox]]/tbl_MTG_Set[[#This Row],[Play Booster Sealed Market Value BotBox]]</f>
        <v/>
      </c>
      <c r="BN4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3" s="10">
        <f>tbl_MTG_Set[[#This Row],[Play Singles CardMarket Profit BotBox]]/tbl_MTG_Set[[#This Row],[Play Booster Cost]]</f>
        <v/>
      </c>
      <c r="BP453" s="10">
        <f>tbl_MTG_Set[[#This Row],[Play Singles CardMarket Profit BotBox]]&gt;0</f>
        <v/>
      </c>
      <c r="BQ453" s="10" t="n"/>
      <c r="BR453" s="10" t="n"/>
      <c r="BS453" s="10" t="n"/>
      <c r="BT4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3" s="19">
        <f>tbl_MTG_Set[[#This Row],[Collector Singles CardMarket Profit MTG Stocks]]/tbl_MTG_Set[[#This Row],[Collector Booster Cost]]</f>
        <v/>
      </c>
      <c r="BW453" s="10">
        <f>tbl_MTG_Set[[#This Row],[Collector Singles CardMarket Profit MTG Stocks]]&gt;0</f>
        <v/>
      </c>
      <c r="BX453" s="10" t="n"/>
      <c r="BY453" s="10" t="n"/>
      <c r="BZ453" s="10">
        <f>tbl_MTG_Set[[#This Row],[Collector Booster Sell Price CardMarket]]*tbl_MTG_Set[[#This Row],[Collector Booster Expected Market Value BotBox]]/tbl_MTG_Set[[#This Row],[Collector Booster Sealed Market Value BotBox]]</f>
        <v/>
      </c>
      <c r="CA4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3" s="10">
        <f>tbl_MTG_Set[[#This Row],[Collector Singles CardMarket Profit BotBox]]/tbl_MTG_Set[[#This Row],[Collector Booster Cost]]</f>
        <v/>
      </c>
      <c r="CC453" s="10">
        <f>tbl_MTG_Set[[#This Row],[Collector Singles CardMarket Profit BotBox]]&gt;0</f>
        <v/>
      </c>
      <c r="CD4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4" hidden="1" s="6">
      <c r="A454" t="n">
        <v>484</v>
      </c>
      <c r="B454" t="inlineStr">
        <is>
          <t>Commander Anthology Volume II Tokens TCM2</t>
        </is>
      </c>
      <c r="C454" t="n">
        <v>19</v>
      </c>
      <c r="D454" s="3" t="n">
        <v>43259</v>
      </c>
      <c r="F454" t="inlineStr">
        <is>
          <t>en es fr de it pt ja ko ru 汉语 漢語</t>
        </is>
      </c>
      <c r="G454" t="n">
        <v>914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1">
        <f>tbl_MTG_Set[[#This Row],[Play Booster Sell Price CardMarket]]*tbl_MTG_Set[[#This Row],[Play Booster Expected Market Value MTG Stocks]]/tbl_MTG_Set[[#This Row],[Play Booster Sealed Market Value MTG Stocks]]</f>
        <v/>
      </c>
      <c r="BG4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4" s="11">
        <f>tbl_MTG_Set[[#This Row],[Play Singles CardMarket Profit MTG Stocks]]/tbl_MTG_Set[[#This Row],[Play Booster Cost]]</f>
        <v/>
      </c>
      <c r="BI454" s="11">
        <f>tbl_MTG_Set[[#This Row],[Play Singles CardMarket Profit MTG Stocks]]&gt;0</f>
        <v/>
      </c>
      <c r="BM454" s="10">
        <f>tbl_MTG_Set[[#This Row],[Play Booster Sell Price CardMarket]]*tbl_MTG_Set[[#This Row],[Play Booster Expected Market Value BotBox]]/tbl_MTG_Set[[#This Row],[Play Booster Sealed Market Value BotBox]]</f>
        <v/>
      </c>
      <c r="BN4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4" s="10">
        <f>tbl_MTG_Set[[#This Row],[Play Singles CardMarket Profit BotBox]]/tbl_MTG_Set[[#This Row],[Play Booster Cost]]</f>
        <v/>
      </c>
      <c r="BP454" s="10">
        <f>tbl_MTG_Set[[#This Row],[Play Singles CardMarket Profit BotBox]]&gt;0</f>
        <v/>
      </c>
      <c r="BQ454" s="10" t="n"/>
      <c r="BR454" s="10" t="n"/>
      <c r="BS454" s="10" t="n"/>
      <c r="BT4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4" s="19">
        <f>tbl_MTG_Set[[#This Row],[Collector Singles CardMarket Profit MTG Stocks]]/tbl_MTG_Set[[#This Row],[Collector Booster Cost]]</f>
        <v/>
      </c>
      <c r="BW454" s="10">
        <f>tbl_MTG_Set[[#This Row],[Collector Singles CardMarket Profit MTG Stocks]]&gt;0</f>
        <v/>
      </c>
      <c r="BX454" s="10" t="n"/>
      <c r="BY454" s="10" t="n"/>
      <c r="BZ454" s="10">
        <f>tbl_MTG_Set[[#This Row],[Collector Booster Sell Price CardMarket]]*tbl_MTG_Set[[#This Row],[Collector Booster Expected Market Value BotBox]]/tbl_MTG_Set[[#This Row],[Collector Booster Sealed Market Value BotBox]]</f>
        <v/>
      </c>
      <c r="CA4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4" s="10">
        <f>tbl_MTG_Set[[#This Row],[Collector Singles CardMarket Profit BotBox]]/tbl_MTG_Set[[#This Row],[Collector Booster Cost]]</f>
        <v/>
      </c>
      <c r="CC454" s="10">
        <f>tbl_MTG_Set[[#This Row],[Collector Singles CardMarket Profit BotBox]]&gt;0</f>
        <v/>
      </c>
      <c r="CD4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5" hidden="1" s="6">
      <c r="A455" t="n">
        <v>485</v>
      </c>
      <c r="B455" t="inlineStr">
        <is>
          <t>Battlebond BBD</t>
        </is>
      </c>
      <c r="C455" t="n">
        <v>256</v>
      </c>
      <c r="D455" s="3" t="n">
        <v>43259</v>
      </c>
      <c r="F455" t="inlineStr">
        <is>
          <t>en es fr de it pt ja ko ru 汉语 漢語</t>
        </is>
      </c>
      <c r="G455" t="n">
        <v>916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1">
        <f>tbl_MTG_Set[[#This Row],[Play Booster Sell Price CardMarket]]*tbl_MTG_Set[[#This Row],[Play Booster Expected Market Value MTG Stocks]]/tbl_MTG_Set[[#This Row],[Play Booster Sealed Market Value MTG Stocks]]</f>
        <v/>
      </c>
      <c r="BG4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5" s="11">
        <f>tbl_MTG_Set[[#This Row],[Play Singles CardMarket Profit MTG Stocks]]/tbl_MTG_Set[[#This Row],[Play Booster Cost]]</f>
        <v/>
      </c>
      <c r="BI455" s="11">
        <f>tbl_MTG_Set[[#This Row],[Play Singles CardMarket Profit MTG Stocks]]&gt;0</f>
        <v/>
      </c>
      <c r="BM455" s="10">
        <f>tbl_MTG_Set[[#This Row],[Play Booster Sell Price CardMarket]]*tbl_MTG_Set[[#This Row],[Play Booster Expected Market Value BotBox]]/tbl_MTG_Set[[#This Row],[Play Booster Sealed Market Value BotBox]]</f>
        <v/>
      </c>
      <c r="BN4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5" s="10">
        <f>tbl_MTG_Set[[#This Row],[Play Singles CardMarket Profit BotBox]]/tbl_MTG_Set[[#This Row],[Play Booster Cost]]</f>
        <v/>
      </c>
      <c r="BP455" s="10">
        <f>tbl_MTG_Set[[#This Row],[Play Singles CardMarket Profit BotBox]]&gt;0</f>
        <v/>
      </c>
      <c r="BQ455" s="10" t="n"/>
      <c r="BR455" s="10" t="n"/>
      <c r="BS455" s="10" t="n"/>
      <c r="BT4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5" s="19">
        <f>tbl_MTG_Set[[#This Row],[Collector Singles CardMarket Profit MTG Stocks]]/tbl_MTG_Set[[#This Row],[Collector Booster Cost]]</f>
        <v/>
      </c>
      <c r="BW455" s="10">
        <f>tbl_MTG_Set[[#This Row],[Collector Singles CardMarket Profit MTG Stocks]]&gt;0</f>
        <v/>
      </c>
      <c r="BX455" s="10" t="n"/>
      <c r="BY455" s="10" t="n"/>
      <c r="BZ455" s="10">
        <f>tbl_MTG_Set[[#This Row],[Collector Booster Sell Price CardMarket]]*tbl_MTG_Set[[#This Row],[Collector Booster Expected Market Value BotBox]]/tbl_MTG_Set[[#This Row],[Collector Booster Sealed Market Value BotBox]]</f>
        <v/>
      </c>
      <c r="CA4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5" s="10">
        <f>tbl_MTG_Set[[#This Row],[Collector Singles CardMarket Profit BotBox]]/tbl_MTG_Set[[#This Row],[Collector Booster Cost]]</f>
        <v/>
      </c>
      <c r="CC455" s="10">
        <f>tbl_MTG_Set[[#This Row],[Collector Singles CardMarket Profit BotBox]]&gt;0</f>
        <v/>
      </c>
      <c r="CD4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6" hidden="1" s="6">
      <c r="A456" t="n">
        <v>486</v>
      </c>
      <c r="B456" t="inlineStr">
        <is>
          <t>Battlebond Promos PBBD</t>
        </is>
      </c>
      <c r="C456" t="n">
        <v>22</v>
      </c>
      <c r="D456" s="3" t="n">
        <v>43259</v>
      </c>
      <c r="F456" t="inlineStr">
        <is>
          <t>en es fr de it pt ja ko ru 汉语 漢語</t>
        </is>
      </c>
      <c r="G456" t="n">
        <v>918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1">
        <f>tbl_MTG_Set[[#This Row],[Play Booster Sell Price CardMarket]]*tbl_MTG_Set[[#This Row],[Play Booster Expected Market Value MTG Stocks]]/tbl_MTG_Set[[#This Row],[Play Booster Sealed Market Value MTG Stocks]]</f>
        <v/>
      </c>
      <c r="BG4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6" s="11">
        <f>tbl_MTG_Set[[#This Row],[Play Singles CardMarket Profit MTG Stocks]]/tbl_MTG_Set[[#This Row],[Play Booster Cost]]</f>
        <v/>
      </c>
      <c r="BI456" s="11">
        <f>tbl_MTG_Set[[#This Row],[Play Singles CardMarket Profit MTG Stocks]]&gt;0</f>
        <v/>
      </c>
      <c r="BM456" s="10">
        <f>tbl_MTG_Set[[#This Row],[Play Booster Sell Price CardMarket]]*tbl_MTG_Set[[#This Row],[Play Booster Expected Market Value BotBox]]/tbl_MTG_Set[[#This Row],[Play Booster Sealed Market Value BotBox]]</f>
        <v/>
      </c>
      <c r="BN4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6" s="10">
        <f>tbl_MTG_Set[[#This Row],[Play Singles CardMarket Profit BotBox]]/tbl_MTG_Set[[#This Row],[Play Booster Cost]]</f>
        <v/>
      </c>
      <c r="BP456" s="10">
        <f>tbl_MTG_Set[[#This Row],[Play Singles CardMarket Profit BotBox]]&gt;0</f>
        <v/>
      </c>
      <c r="BQ456" s="10" t="n"/>
      <c r="BR456" s="10" t="n"/>
      <c r="BS456" s="10" t="n"/>
      <c r="BT4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6" s="19">
        <f>tbl_MTG_Set[[#This Row],[Collector Singles CardMarket Profit MTG Stocks]]/tbl_MTG_Set[[#This Row],[Collector Booster Cost]]</f>
        <v/>
      </c>
      <c r="BW456" s="10">
        <f>tbl_MTG_Set[[#This Row],[Collector Singles CardMarket Profit MTG Stocks]]&gt;0</f>
        <v/>
      </c>
      <c r="BX456" s="10" t="n"/>
      <c r="BY456" s="10" t="n"/>
      <c r="BZ456" s="10">
        <f>tbl_MTG_Set[[#This Row],[Collector Booster Sell Price CardMarket]]*tbl_MTG_Set[[#This Row],[Collector Booster Expected Market Value BotBox]]/tbl_MTG_Set[[#This Row],[Collector Booster Sealed Market Value BotBox]]</f>
        <v/>
      </c>
      <c r="CA4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6" s="10">
        <f>tbl_MTG_Set[[#This Row],[Collector Singles CardMarket Profit BotBox]]/tbl_MTG_Set[[#This Row],[Collector Booster Cost]]</f>
        <v/>
      </c>
      <c r="CC456" s="10">
        <f>tbl_MTG_Set[[#This Row],[Collector Singles CardMarket Profit BotBox]]&gt;0</f>
        <v/>
      </c>
      <c r="CD4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7" hidden="1" s="6">
      <c r="A457" t="n">
        <v>487</v>
      </c>
      <c r="B457" t="inlineStr">
        <is>
          <t>Battlebond Tokens TBBD</t>
        </is>
      </c>
      <c r="C457" t="n">
        <v>8</v>
      </c>
      <c r="D457" s="3" t="n">
        <v>43259</v>
      </c>
      <c r="F457" t="inlineStr">
        <is>
          <t>en es fr de it pt ja ko ru 汉语 漢語</t>
        </is>
      </c>
      <c r="G457" t="n">
        <v>920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1">
        <f>tbl_MTG_Set[[#This Row],[Play Booster Sell Price CardMarket]]*tbl_MTG_Set[[#This Row],[Play Booster Expected Market Value MTG Stocks]]/tbl_MTG_Set[[#This Row],[Play Booster Sealed Market Value MTG Stocks]]</f>
        <v/>
      </c>
      <c r="BG4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7" s="11">
        <f>tbl_MTG_Set[[#This Row],[Play Singles CardMarket Profit MTG Stocks]]/tbl_MTG_Set[[#This Row],[Play Booster Cost]]</f>
        <v/>
      </c>
      <c r="BI457" s="11">
        <f>tbl_MTG_Set[[#This Row],[Play Singles CardMarket Profit MTG Stocks]]&gt;0</f>
        <v/>
      </c>
      <c r="BM457" s="10">
        <f>tbl_MTG_Set[[#This Row],[Play Booster Sell Price CardMarket]]*tbl_MTG_Set[[#This Row],[Play Booster Expected Market Value BotBox]]/tbl_MTG_Set[[#This Row],[Play Booster Sealed Market Value BotBox]]</f>
        <v/>
      </c>
      <c r="BN4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7" s="10">
        <f>tbl_MTG_Set[[#This Row],[Play Singles CardMarket Profit BotBox]]/tbl_MTG_Set[[#This Row],[Play Booster Cost]]</f>
        <v/>
      </c>
      <c r="BP457" s="10">
        <f>tbl_MTG_Set[[#This Row],[Play Singles CardMarket Profit BotBox]]&gt;0</f>
        <v/>
      </c>
      <c r="BQ457" s="10" t="n"/>
      <c r="BR457" s="10" t="n"/>
      <c r="BS457" s="10" t="n"/>
      <c r="BT4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7" s="19">
        <f>tbl_MTG_Set[[#This Row],[Collector Singles CardMarket Profit MTG Stocks]]/tbl_MTG_Set[[#This Row],[Collector Booster Cost]]</f>
        <v/>
      </c>
      <c r="BW457" s="10">
        <f>tbl_MTG_Set[[#This Row],[Collector Singles CardMarket Profit MTG Stocks]]&gt;0</f>
        <v/>
      </c>
      <c r="BX457" s="10" t="n"/>
      <c r="BY457" s="10" t="n"/>
      <c r="BZ457" s="10">
        <f>tbl_MTG_Set[[#This Row],[Collector Booster Sell Price CardMarket]]*tbl_MTG_Set[[#This Row],[Collector Booster Expected Market Value BotBox]]/tbl_MTG_Set[[#This Row],[Collector Booster Sealed Market Value BotBox]]</f>
        <v/>
      </c>
      <c r="CA4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7" s="10">
        <f>tbl_MTG_Set[[#This Row],[Collector Singles CardMarket Profit BotBox]]/tbl_MTG_Set[[#This Row],[Collector Booster Cost]]</f>
        <v/>
      </c>
      <c r="CC457" s="10">
        <f>tbl_MTG_Set[[#This Row],[Collector Singles CardMarket Profit BotBox]]&gt;0</f>
        <v/>
      </c>
      <c r="CD4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8" hidden="1" s="6">
      <c r="A458" t="n">
        <v>488</v>
      </c>
      <c r="B458" t="inlineStr">
        <is>
          <t>Uncommon Cube UNCOMMON</t>
        </is>
      </c>
      <c r="C458" t="n">
        <v>600</v>
      </c>
      <c r="D458" s="3" t="n">
        <v>43243</v>
      </c>
      <c r="F458" t="n">
        <v>0</v>
      </c>
      <c r="G458" t="n">
        <v>922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1">
        <f>tbl_MTG_Set[[#This Row],[Play Booster Sell Price CardMarket]]*tbl_MTG_Set[[#This Row],[Play Booster Expected Market Value MTG Stocks]]/tbl_MTG_Set[[#This Row],[Play Booster Sealed Market Value MTG Stocks]]</f>
        <v/>
      </c>
      <c r="BG4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8" s="11">
        <f>tbl_MTG_Set[[#This Row],[Play Singles CardMarket Profit MTG Stocks]]/tbl_MTG_Set[[#This Row],[Play Booster Cost]]</f>
        <v/>
      </c>
      <c r="BI458" s="11">
        <f>tbl_MTG_Set[[#This Row],[Play Singles CardMarket Profit MTG Stocks]]&gt;0</f>
        <v/>
      </c>
      <c r="BM458" s="10">
        <f>tbl_MTG_Set[[#This Row],[Play Booster Sell Price CardMarket]]*tbl_MTG_Set[[#This Row],[Play Booster Expected Market Value BotBox]]/tbl_MTG_Set[[#This Row],[Play Booster Sealed Market Value BotBox]]</f>
        <v/>
      </c>
      <c r="BN4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8" s="10">
        <f>tbl_MTG_Set[[#This Row],[Play Singles CardMarket Profit BotBox]]/tbl_MTG_Set[[#This Row],[Play Booster Cost]]</f>
        <v/>
      </c>
      <c r="BP458" s="10">
        <f>tbl_MTG_Set[[#This Row],[Play Singles CardMarket Profit BotBox]]&gt;0</f>
        <v/>
      </c>
      <c r="BQ458" s="10" t="n"/>
      <c r="BR458" s="10" t="n"/>
      <c r="BS458" s="10" t="n"/>
      <c r="BT4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8" s="19">
        <f>tbl_MTG_Set[[#This Row],[Collector Singles CardMarket Profit MTG Stocks]]/tbl_MTG_Set[[#This Row],[Collector Booster Cost]]</f>
        <v/>
      </c>
      <c r="BW458" s="10">
        <f>tbl_MTG_Set[[#This Row],[Collector Singles CardMarket Profit MTG Stocks]]&gt;0</f>
        <v/>
      </c>
      <c r="BX458" s="10" t="n"/>
      <c r="BY458" s="10" t="n"/>
      <c r="BZ458" s="10">
        <f>tbl_MTG_Set[[#This Row],[Collector Booster Sell Price CardMarket]]*tbl_MTG_Set[[#This Row],[Collector Booster Expected Market Value BotBox]]/tbl_MTG_Set[[#This Row],[Collector Booster Sealed Market Value BotBox]]</f>
        <v/>
      </c>
      <c r="CA4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8" s="10">
        <f>tbl_MTG_Set[[#This Row],[Collector Singles CardMarket Profit BotBox]]/tbl_MTG_Set[[#This Row],[Collector Booster Cost]]</f>
        <v/>
      </c>
      <c r="CC458" s="10">
        <f>tbl_MTG_Set[[#This Row],[Collector Singles CardMarket Profit BotBox]]&gt;0</f>
        <v/>
      </c>
      <c r="CD4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9" hidden="1" s="6">
      <c r="A459" t="n">
        <v>490</v>
      </c>
      <c r="B459" t="inlineStr">
        <is>
          <t>Dominaria Promos PDOM</t>
        </is>
      </c>
      <c r="C459" t="n">
        <v>118</v>
      </c>
      <c r="D459" s="3" t="n">
        <v>43217</v>
      </c>
      <c r="F459" t="inlineStr">
        <is>
          <t>en es fr de it pt ja ko ru 汉语 漢語</t>
        </is>
      </c>
      <c r="G459" t="n">
        <v>926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1">
        <f>tbl_MTG_Set[[#This Row],[Play Booster Sell Price CardMarket]]*tbl_MTG_Set[[#This Row],[Play Booster Expected Market Value MTG Stocks]]/tbl_MTG_Set[[#This Row],[Play Booster Sealed Market Value MTG Stocks]]</f>
        <v/>
      </c>
      <c r="BG4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9" s="11">
        <f>tbl_MTG_Set[[#This Row],[Play Singles CardMarket Profit MTG Stocks]]/tbl_MTG_Set[[#This Row],[Play Booster Cost]]</f>
        <v/>
      </c>
      <c r="BI459" s="11">
        <f>tbl_MTG_Set[[#This Row],[Play Singles CardMarket Profit MTG Stocks]]&gt;0</f>
        <v/>
      </c>
      <c r="BM459" s="10">
        <f>tbl_MTG_Set[[#This Row],[Play Booster Sell Price CardMarket]]*tbl_MTG_Set[[#This Row],[Play Booster Expected Market Value BotBox]]/tbl_MTG_Set[[#This Row],[Play Booster Sealed Market Value BotBox]]</f>
        <v/>
      </c>
      <c r="BN4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9" s="10">
        <f>tbl_MTG_Set[[#This Row],[Play Singles CardMarket Profit BotBox]]/tbl_MTG_Set[[#This Row],[Play Booster Cost]]</f>
        <v/>
      </c>
      <c r="BP459" s="10">
        <f>tbl_MTG_Set[[#This Row],[Play Singles CardMarket Profit BotBox]]&gt;0</f>
        <v/>
      </c>
      <c r="BQ459" s="10" t="n"/>
      <c r="BR459" s="10" t="n"/>
      <c r="BS459" s="10" t="n"/>
      <c r="BT4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9" s="19">
        <f>tbl_MTG_Set[[#This Row],[Collector Singles CardMarket Profit MTG Stocks]]/tbl_MTG_Set[[#This Row],[Collector Booster Cost]]</f>
        <v/>
      </c>
      <c r="BW459" s="10">
        <f>tbl_MTG_Set[[#This Row],[Collector Singles CardMarket Profit MTG Stocks]]&gt;0</f>
        <v/>
      </c>
      <c r="BX459" s="10" t="n"/>
      <c r="BY459" s="10" t="n"/>
      <c r="BZ459" s="10">
        <f>tbl_MTG_Set[[#This Row],[Collector Booster Sell Price CardMarket]]*tbl_MTG_Set[[#This Row],[Collector Booster Expected Market Value BotBox]]/tbl_MTG_Set[[#This Row],[Collector Booster Sealed Market Value BotBox]]</f>
        <v/>
      </c>
      <c r="CA4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9" s="10">
        <f>tbl_MTG_Set[[#This Row],[Collector Singles CardMarket Profit BotBox]]/tbl_MTG_Set[[#This Row],[Collector Booster Cost]]</f>
        <v/>
      </c>
      <c r="CC459" s="10">
        <f>tbl_MTG_Set[[#This Row],[Collector Singles CardMarket Profit BotBox]]&gt;0</f>
        <v/>
      </c>
      <c r="CD4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0" hidden="1" s="6">
      <c r="A460" t="n">
        <v>491</v>
      </c>
      <c r="B460" t="inlineStr">
        <is>
          <t>Dominaria Tokens TDOM</t>
        </is>
      </c>
      <c r="C460" t="n">
        <v>16</v>
      </c>
      <c r="D460" s="3" t="n">
        <v>43217</v>
      </c>
      <c r="F460" t="inlineStr">
        <is>
          <t>en es fr de it pt ja ko ru 汉语 漢語</t>
        </is>
      </c>
      <c r="G460" t="n">
        <v>928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1">
        <f>tbl_MTG_Set[[#This Row],[Play Booster Sell Price CardMarket]]*tbl_MTG_Set[[#This Row],[Play Booster Expected Market Value MTG Stocks]]/tbl_MTG_Set[[#This Row],[Play Booster Sealed Market Value MTG Stocks]]</f>
        <v/>
      </c>
      <c r="BG4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0" s="11">
        <f>tbl_MTG_Set[[#This Row],[Play Singles CardMarket Profit MTG Stocks]]/tbl_MTG_Set[[#This Row],[Play Booster Cost]]</f>
        <v/>
      </c>
      <c r="BI460" s="11">
        <f>tbl_MTG_Set[[#This Row],[Play Singles CardMarket Profit MTG Stocks]]&gt;0</f>
        <v/>
      </c>
      <c r="BM460" s="10">
        <f>tbl_MTG_Set[[#This Row],[Play Booster Sell Price CardMarket]]*tbl_MTG_Set[[#This Row],[Play Booster Expected Market Value BotBox]]/tbl_MTG_Set[[#This Row],[Play Booster Sealed Market Value BotBox]]</f>
        <v/>
      </c>
      <c r="BN4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0" s="10">
        <f>tbl_MTG_Set[[#This Row],[Play Singles CardMarket Profit BotBox]]/tbl_MTG_Set[[#This Row],[Play Booster Cost]]</f>
        <v/>
      </c>
      <c r="BP460" s="10">
        <f>tbl_MTG_Set[[#This Row],[Play Singles CardMarket Profit BotBox]]&gt;0</f>
        <v/>
      </c>
      <c r="BQ460" s="10" t="n"/>
      <c r="BR460" s="10" t="n"/>
      <c r="BS460" s="10" t="n"/>
      <c r="BT4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0" s="19">
        <f>tbl_MTG_Set[[#This Row],[Collector Singles CardMarket Profit MTG Stocks]]/tbl_MTG_Set[[#This Row],[Collector Booster Cost]]</f>
        <v/>
      </c>
      <c r="BW460" s="10">
        <f>tbl_MTG_Set[[#This Row],[Collector Singles CardMarket Profit MTG Stocks]]&gt;0</f>
        <v/>
      </c>
      <c r="BX460" s="10" t="n"/>
      <c r="BY460" s="10" t="n"/>
      <c r="BZ460" s="10">
        <f>tbl_MTG_Set[[#This Row],[Collector Booster Sell Price CardMarket]]*tbl_MTG_Set[[#This Row],[Collector Booster Expected Market Value BotBox]]/tbl_MTG_Set[[#This Row],[Collector Booster Sealed Market Value BotBox]]</f>
        <v/>
      </c>
      <c r="CA4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0" s="10">
        <f>tbl_MTG_Set[[#This Row],[Collector Singles CardMarket Profit BotBox]]/tbl_MTG_Set[[#This Row],[Collector Booster Cost]]</f>
        <v/>
      </c>
      <c r="CC460" s="10">
        <f>tbl_MTG_Set[[#This Row],[Collector Singles CardMarket Profit BotBox]]&gt;0</f>
        <v/>
      </c>
      <c r="CD4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1" hidden="1" s="6">
      <c r="A461" t="n">
        <v>492</v>
      </c>
      <c r="B461" t="inlineStr">
        <is>
          <t>Duel Decks: Elves vs. Inventors DDU</t>
        </is>
      </c>
      <c r="C461" t="n">
        <v>76</v>
      </c>
      <c r="D461" s="3" t="n">
        <v>43196</v>
      </c>
      <c r="F461" t="inlineStr">
        <is>
          <t>en es fr de it pt ja ko ru 汉语 漢語</t>
        </is>
      </c>
      <c r="G461" t="n">
        <v>930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1">
        <f>tbl_MTG_Set[[#This Row],[Play Booster Sell Price CardMarket]]*tbl_MTG_Set[[#This Row],[Play Booster Expected Market Value MTG Stocks]]/tbl_MTG_Set[[#This Row],[Play Booster Sealed Market Value MTG Stocks]]</f>
        <v/>
      </c>
      <c r="BG4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1" s="11">
        <f>tbl_MTG_Set[[#This Row],[Play Singles CardMarket Profit MTG Stocks]]/tbl_MTG_Set[[#This Row],[Play Booster Cost]]</f>
        <v/>
      </c>
      <c r="BI461" s="11">
        <f>tbl_MTG_Set[[#This Row],[Play Singles CardMarket Profit MTG Stocks]]&gt;0</f>
        <v/>
      </c>
      <c r="BM461" s="10">
        <f>tbl_MTG_Set[[#This Row],[Play Booster Sell Price CardMarket]]*tbl_MTG_Set[[#This Row],[Play Booster Expected Market Value BotBox]]/tbl_MTG_Set[[#This Row],[Play Booster Sealed Market Value BotBox]]</f>
        <v/>
      </c>
      <c r="BN4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1" s="10">
        <f>tbl_MTG_Set[[#This Row],[Play Singles CardMarket Profit BotBox]]/tbl_MTG_Set[[#This Row],[Play Booster Cost]]</f>
        <v/>
      </c>
      <c r="BP461" s="10">
        <f>tbl_MTG_Set[[#This Row],[Play Singles CardMarket Profit BotBox]]&gt;0</f>
        <v/>
      </c>
      <c r="BQ461" s="10" t="n"/>
      <c r="BR461" s="10" t="n"/>
      <c r="BS461" s="10" t="n"/>
      <c r="BT4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1" s="19">
        <f>tbl_MTG_Set[[#This Row],[Collector Singles CardMarket Profit MTG Stocks]]/tbl_MTG_Set[[#This Row],[Collector Booster Cost]]</f>
        <v/>
      </c>
      <c r="BW461" s="10">
        <f>tbl_MTG_Set[[#This Row],[Collector Singles CardMarket Profit MTG Stocks]]&gt;0</f>
        <v/>
      </c>
      <c r="BX461" s="10" t="n"/>
      <c r="BY461" s="10" t="n"/>
      <c r="BZ461" s="10">
        <f>tbl_MTG_Set[[#This Row],[Collector Booster Sell Price CardMarket]]*tbl_MTG_Set[[#This Row],[Collector Booster Expected Market Value BotBox]]/tbl_MTG_Set[[#This Row],[Collector Booster Sealed Market Value BotBox]]</f>
        <v/>
      </c>
      <c r="CA4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1" s="10">
        <f>tbl_MTG_Set[[#This Row],[Collector Singles CardMarket Profit BotBox]]/tbl_MTG_Set[[#This Row],[Collector Booster Cost]]</f>
        <v/>
      </c>
      <c r="CC461" s="10">
        <f>tbl_MTG_Set[[#This Row],[Collector Singles CardMarket Profit BotBox]]&gt;0</f>
        <v/>
      </c>
      <c r="CD4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2" hidden="1" s="6">
      <c r="A462" t="n">
        <v>493</v>
      </c>
      <c r="B462" t="inlineStr">
        <is>
          <t>Duel Decks: Elves vs. Inventors Tokens TDDU</t>
        </is>
      </c>
      <c r="C462" t="n">
        <v>4</v>
      </c>
      <c r="D462" s="3" t="n">
        <v>43196</v>
      </c>
      <c r="F462" t="inlineStr">
        <is>
          <t>en es fr de it pt ja ko ru 汉语 漢語</t>
        </is>
      </c>
      <c r="G462" t="n">
        <v>932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1">
        <f>tbl_MTG_Set[[#This Row],[Play Booster Sell Price CardMarket]]*tbl_MTG_Set[[#This Row],[Play Booster Expected Market Value MTG Stocks]]/tbl_MTG_Set[[#This Row],[Play Booster Sealed Market Value MTG Stocks]]</f>
        <v/>
      </c>
      <c r="BG4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2" s="11">
        <f>tbl_MTG_Set[[#This Row],[Play Singles CardMarket Profit MTG Stocks]]/tbl_MTG_Set[[#This Row],[Play Booster Cost]]</f>
        <v/>
      </c>
      <c r="BI462" s="11">
        <f>tbl_MTG_Set[[#This Row],[Play Singles CardMarket Profit MTG Stocks]]&gt;0</f>
        <v/>
      </c>
      <c r="BM462" s="10">
        <f>tbl_MTG_Set[[#This Row],[Play Booster Sell Price CardMarket]]*tbl_MTG_Set[[#This Row],[Play Booster Expected Market Value BotBox]]/tbl_MTG_Set[[#This Row],[Play Booster Sealed Market Value BotBox]]</f>
        <v/>
      </c>
      <c r="BN4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2" s="10">
        <f>tbl_MTG_Set[[#This Row],[Play Singles CardMarket Profit BotBox]]/tbl_MTG_Set[[#This Row],[Play Booster Cost]]</f>
        <v/>
      </c>
      <c r="BP462" s="10">
        <f>tbl_MTG_Set[[#This Row],[Play Singles CardMarket Profit BotBox]]&gt;0</f>
        <v/>
      </c>
      <c r="BQ462" s="10" t="n"/>
      <c r="BR462" s="10" t="n"/>
      <c r="BS462" s="10" t="n"/>
      <c r="BT4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2" s="19">
        <f>tbl_MTG_Set[[#This Row],[Collector Singles CardMarket Profit MTG Stocks]]/tbl_MTG_Set[[#This Row],[Collector Booster Cost]]</f>
        <v/>
      </c>
      <c r="BW462" s="10">
        <f>tbl_MTG_Set[[#This Row],[Collector Singles CardMarket Profit MTG Stocks]]&gt;0</f>
        <v/>
      </c>
      <c r="BX462" s="10" t="n"/>
      <c r="BY462" s="10" t="n"/>
      <c r="BZ462" s="10">
        <f>tbl_MTG_Set[[#This Row],[Collector Booster Sell Price CardMarket]]*tbl_MTG_Set[[#This Row],[Collector Booster Expected Market Value BotBox]]/tbl_MTG_Set[[#This Row],[Collector Booster Sealed Market Value BotBox]]</f>
        <v/>
      </c>
      <c r="CA4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2" s="10">
        <f>tbl_MTG_Set[[#This Row],[Collector Singles CardMarket Profit BotBox]]/tbl_MTG_Set[[#This Row],[Collector Booster Cost]]</f>
        <v/>
      </c>
      <c r="CC462" s="10">
        <f>tbl_MTG_Set[[#This Row],[Collector Singles CardMarket Profit BotBox]]&gt;0</f>
        <v/>
      </c>
      <c r="CD4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3" hidden="1" s="6">
      <c r="A463" t="n">
        <v>494</v>
      </c>
      <c r="B463" t="inlineStr">
        <is>
          <t>Masters 25 A25</t>
        </is>
      </c>
      <c r="C463" t="n">
        <v>249</v>
      </c>
      <c r="D463" s="3" t="n">
        <v>43175</v>
      </c>
      <c r="F463" t="inlineStr">
        <is>
          <t>en es fr de it pt ja ko ru 汉语 漢語</t>
        </is>
      </c>
      <c r="G463" t="n">
        <v>934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1">
        <f>tbl_MTG_Set[[#This Row],[Play Booster Sell Price CardMarket]]*tbl_MTG_Set[[#This Row],[Play Booster Expected Market Value MTG Stocks]]/tbl_MTG_Set[[#This Row],[Play Booster Sealed Market Value MTG Stocks]]</f>
        <v/>
      </c>
      <c r="BG4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3" s="11">
        <f>tbl_MTG_Set[[#This Row],[Play Singles CardMarket Profit MTG Stocks]]/tbl_MTG_Set[[#This Row],[Play Booster Cost]]</f>
        <v/>
      </c>
      <c r="BI463" s="11">
        <f>tbl_MTG_Set[[#This Row],[Play Singles CardMarket Profit MTG Stocks]]&gt;0</f>
        <v/>
      </c>
      <c r="BM463" s="10">
        <f>tbl_MTG_Set[[#This Row],[Play Booster Sell Price CardMarket]]*tbl_MTG_Set[[#This Row],[Play Booster Expected Market Value BotBox]]/tbl_MTG_Set[[#This Row],[Play Booster Sealed Market Value BotBox]]</f>
        <v/>
      </c>
      <c r="BN4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3" s="10">
        <f>tbl_MTG_Set[[#This Row],[Play Singles CardMarket Profit BotBox]]/tbl_MTG_Set[[#This Row],[Play Booster Cost]]</f>
        <v/>
      </c>
      <c r="BP463" s="10">
        <f>tbl_MTG_Set[[#This Row],[Play Singles CardMarket Profit BotBox]]&gt;0</f>
        <v/>
      </c>
      <c r="BQ463" s="10" t="n"/>
      <c r="BR463" s="10" t="n"/>
      <c r="BS463" s="10" t="n"/>
      <c r="BT4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3" s="19">
        <f>tbl_MTG_Set[[#This Row],[Collector Singles CardMarket Profit MTG Stocks]]/tbl_MTG_Set[[#This Row],[Collector Booster Cost]]</f>
        <v/>
      </c>
      <c r="BW463" s="10">
        <f>tbl_MTG_Set[[#This Row],[Collector Singles CardMarket Profit MTG Stocks]]&gt;0</f>
        <v/>
      </c>
      <c r="BX463" s="10" t="n"/>
      <c r="BY463" s="10" t="n"/>
      <c r="BZ463" s="10">
        <f>tbl_MTG_Set[[#This Row],[Collector Booster Sell Price CardMarket]]*tbl_MTG_Set[[#This Row],[Collector Booster Expected Market Value BotBox]]/tbl_MTG_Set[[#This Row],[Collector Booster Sealed Market Value BotBox]]</f>
        <v/>
      </c>
      <c r="CA4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3" s="10">
        <f>tbl_MTG_Set[[#This Row],[Collector Singles CardMarket Profit BotBox]]/tbl_MTG_Set[[#This Row],[Collector Booster Cost]]</f>
        <v/>
      </c>
      <c r="CC463" s="10">
        <f>tbl_MTG_Set[[#This Row],[Collector Singles CardMarket Profit BotBox]]&gt;0</f>
        <v/>
      </c>
      <c r="CD4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4" hidden="1" s="6">
      <c r="A464" t="n">
        <v>495</v>
      </c>
      <c r="B464" t="inlineStr">
        <is>
          <t>Masters 25 Tokens TA25</t>
        </is>
      </c>
      <c r="C464" t="n">
        <v>16</v>
      </c>
      <c r="D464" s="3" t="n">
        <v>43175</v>
      </c>
      <c r="F464" t="inlineStr">
        <is>
          <t>en es fr de it pt ja ko ru 汉语 漢語</t>
        </is>
      </c>
      <c r="G464" t="n">
        <v>936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1">
        <f>tbl_MTG_Set[[#This Row],[Play Booster Sell Price CardMarket]]*tbl_MTG_Set[[#This Row],[Play Booster Expected Market Value MTG Stocks]]/tbl_MTG_Set[[#This Row],[Play Booster Sealed Market Value MTG Stocks]]</f>
        <v/>
      </c>
      <c r="BG4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4" s="11">
        <f>tbl_MTG_Set[[#This Row],[Play Singles CardMarket Profit MTG Stocks]]/tbl_MTG_Set[[#This Row],[Play Booster Cost]]</f>
        <v/>
      </c>
      <c r="BI464" s="11">
        <f>tbl_MTG_Set[[#This Row],[Play Singles CardMarket Profit MTG Stocks]]&gt;0</f>
        <v/>
      </c>
      <c r="BM464" s="10">
        <f>tbl_MTG_Set[[#This Row],[Play Booster Sell Price CardMarket]]*tbl_MTG_Set[[#This Row],[Play Booster Expected Market Value BotBox]]/tbl_MTG_Set[[#This Row],[Play Booster Sealed Market Value BotBox]]</f>
        <v/>
      </c>
      <c r="BN4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4" s="10">
        <f>tbl_MTG_Set[[#This Row],[Play Singles CardMarket Profit BotBox]]/tbl_MTG_Set[[#This Row],[Play Booster Cost]]</f>
        <v/>
      </c>
      <c r="BP464" s="10">
        <f>tbl_MTG_Set[[#This Row],[Play Singles CardMarket Profit BotBox]]&gt;0</f>
        <v/>
      </c>
      <c r="BQ464" s="10" t="n"/>
      <c r="BR464" s="10" t="n"/>
      <c r="BS464" s="10" t="n"/>
      <c r="BT4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4" s="19">
        <f>tbl_MTG_Set[[#This Row],[Collector Singles CardMarket Profit MTG Stocks]]/tbl_MTG_Set[[#This Row],[Collector Booster Cost]]</f>
        <v/>
      </c>
      <c r="BW464" s="10">
        <f>tbl_MTG_Set[[#This Row],[Collector Singles CardMarket Profit MTG Stocks]]&gt;0</f>
        <v/>
      </c>
      <c r="BX464" s="10" t="n"/>
      <c r="BY464" s="10" t="n"/>
      <c r="BZ464" s="10">
        <f>tbl_MTG_Set[[#This Row],[Collector Booster Sell Price CardMarket]]*tbl_MTG_Set[[#This Row],[Collector Booster Expected Market Value BotBox]]/tbl_MTG_Set[[#This Row],[Collector Booster Sealed Market Value BotBox]]</f>
        <v/>
      </c>
      <c r="CA4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4" s="10">
        <f>tbl_MTG_Set[[#This Row],[Collector Singles CardMarket Profit BotBox]]/tbl_MTG_Set[[#This Row],[Collector Booster Cost]]</f>
        <v/>
      </c>
      <c r="CC464" s="10">
        <f>tbl_MTG_Set[[#This Row],[Collector Singles CardMarket Profit BotBox]]&gt;0</f>
        <v/>
      </c>
      <c r="CD4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5" hidden="1" s="6">
      <c r="A465" t="n">
        <v>496</v>
      </c>
      <c r="B465" t="inlineStr">
        <is>
          <t>Lunar New Year 2018 PLNY</t>
        </is>
      </c>
      <c r="C465" t="n">
        <v>1</v>
      </c>
      <c r="D465" s="3" t="n">
        <v>43147</v>
      </c>
      <c r="F465" t="inlineStr">
        <is>
          <t>en es fr de it pt ja ko ru 汉语 漢語</t>
        </is>
      </c>
      <c r="G465" t="n">
        <v>938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1">
        <f>tbl_MTG_Set[[#This Row],[Play Booster Sell Price CardMarket]]*tbl_MTG_Set[[#This Row],[Play Booster Expected Market Value MTG Stocks]]/tbl_MTG_Set[[#This Row],[Play Booster Sealed Market Value MTG Stocks]]</f>
        <v/>
      </c>
      <c r="BG4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5" s="11">
        <f>tbl_MTG_Set[[#This Row],[Play Singles CardMarket Profit MTG Stocks]]/tbl_MTG_Set[[#This Row],[Play Booster Cost]]</f>
        <v/>
      </c>
      <c r="BI465" s="11">
        <f>tbl_MTG_Set[[#This Row],[Play Singles CardMarket Profit MTG Stocks]]&gt;0</f>
        <v/>
      </c>
      <c r="BM465" s="10">
        <f>tbl_MTG_Set[[#This Row],[Play Booster Sell Price CardMarket]]*tbl_MTG_Set[[#This Row],[Play Booster Expected Market Value BotBox]]/tbl_MTG_Set[[#This Row],[Play Booster Sealed Market Value BotBox]]</f>
        <v/>
      </c>
      <c r="BN4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5" s="10">
        <f>tbl_MTG_Set[[#This Row],[Play Singles CardMarket Profit BotBox]]/tbl_MTG_Set[[#This Row],[Play Booster Cost]]</f>
        <v/>
      </c>
      <c r="BP465" s="10">
        <f>tbl_MTG_Set[[#This Row],[Play Singles CardMarket Profit BotBox]]&gt;0</f>
        <v/>
      </c>
      <c r="BQ465" s="10" t="n"/>
      <c r="BR465" s="10" t="n"/>
      <c r="BS465" s="10" t="n"/>
      <c r="BT4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5" s="19">
        <f>tbl_MTG_Set[[#This Row],[Collector Singles CardMarket Profit MTG Stocks]]/tbl_MTG_Set[[#This Row],[Collector Booster Cost]]</f>
        <v/>
      </c>
      <c r="BW465" s="10">
        <f>tbl_MTG_Set[[#This Row],[Collector Singles CardMarket Profit MTG Stocks]]&gt;0</f>
        <v/>
      </c>
      <c r="BX465" s="10" t="n"/>
      <c r="BY465" s="10" t="n"/>
      <c r="BZ465" s="10">
        <f>tbl_MTG_Set[[#This Row],[Collector Booster Sell Price CardMarket]]*tbl_MTG_Set[[#This Row],[Collector Booster Expected Market Value BotBox]]/tbl_MTG_Set[[#This Row],[Collector Booster Sealed Market Value BotBox]]</f>
        <v/>
      </c>
      <c r="CA4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5" s="10">
        <f>tbl_MTG_Set[[#This Row],[Collector Singles CardMarket Profit BotBox]]/tbl_MTG_Set[[#This Row],[Collector Booster Cost]]</f>
        <v/>
      </c>
      <c r="CC465" s="10">
        <f>tbl_MTG_Set[[#This Row],[Collector Singles CardMarket Profit BotBox]]&gt;0</f>
        <v/>
      </c>
      <c r="CD4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6" hidden="1" s="6">
      <c r="A466" t="n">
        <v>497</v>
      </c>
      <c r="B466" t="inlineStr">
        <is>
          <t>Nationals Promos PNAT</t>
        </is>
      </c>
      <c r="C466" t="n">
        <v>1</v>
      </c>
      <c r="D466" s="3" t="n">
        <v>43125</v>
      </c>
      <c r="F466" t="inlineStr">
        <is>
          <t>en es fr de it pt ja ko ru 汉语 漢語</t>
        </is>
      </c>
      <c r="G466" t="n">
        <v>940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1">
        <f>tbl_MTG_Set[[#This Row],[Play Booster Sell Price CardMarket]]*tbl_MTG_Set[[#This Row],[Play Booster Expected Market Value MTG Stocks]]/tbl_MTG_Set[[#This Row],[Play Booster Sealed Market Value MTG Stocks]]</f>
        <v/>
      </c>
      <c r="BG4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6" s="11">
        <f>tbl_MTG_Set[[#This Row],[Play Singles CardMarket Profit MTG Stocks]]/tbl_MTG_Set[[#This Row],[Play Booster Cost]]</f>
        <v/>
      </c>
      <c r="BI466" s="11">
        <f>tbl_MTG_Set[[#This Row],[Play Singles CardMarket Profit MTG Stocks]]&gt;0</f>
        <v/>
      </c>
      <c r="BM466" s="10">
        <f>tbl_MTG_Set[[#This Row],[Play Booster Sell Price CardMarket]]*tbl_MTG_Set[[#This Row],[Play Booster Expected Market Value BotBox]]/tbl_MTG_Set[[#This Row],[Play Booster Sealed Market Value BotBox]]</f>
        <v/>
      </c>
      <c r="BN4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6" s="10">
        <f>tbl_MTG_Set[[#This Row],[Play Singles CardMarket Profit BotBox]]/tbl_MTG_Set[[#This Row],[Play Booster Cost]]</f>
        <v/>
      </c>
      <c r="BP466" s="10">
        <f>tbl_MTG_Set[[#This Row],[Play Singles CardMarket Profit BotBox]]&gt;0</f>
        <v/>
      </c>
      <c r="BQ466" s="10" t="n"/>
      <c r="BR466" s="10" t="n"/>
      <c r="BS466" s="10" t="n"/>
      <c r="BT4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6" s="19">
        <f>tbl_MTG_Set[[#This Row],[Collector Singles CardMarket Profit MTG Stocks]]/tbl_MTG_Set[[#This Row],[Collector Booster Cost]]</f>
        <v/>
      </c>
      <c r="BW466" s="10">
        <f>tbl_MTG_Set[[#This Row],[Collector Singles CardMarket Profit MTG Stocks]]&gt;0</f>
        <v/>
      </c>
      <c r="BX466" s="10" t="n"/>
      <c r="BY466" s="10" t="n"/>
      <c r="BZ466" s="10">
        <f>tbl_MTG_Set[[#This Row],[Collector Booster Sell Price CardMarket]]*tbl_MTG_Set[[#This Row],[Collector Booster Expected Market Value BotBox]]/tbl_MTG_Set[[#This Row],[Collector Booster Sealed Market Value BotBox]]</f>
        <v/>
      </c>
      <c r="CA4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6" s="10">
        <f>tbl_MTG_Set[[#This Row],[Collector Singles CardMarket Profit BotBox]]/tbl_MTG_Set[[#This Row],[Collector Booster Cost]]</f>
        <v/>
      </c>
      <c r="CC466" s="10">
        <f>tbl_MTG_Set[[#This Row],[Collector Singles CardMarket Profit BotBox]]&gt;0</f>
        <v/>
      </c>
      <c r="CD4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7" hidden="1" s="6">
      <c r="A467" t="n">
        <v>498</v>
      </c>
      <c r="B467" t="inlineStr">
        <is>
          <t>Rivals of Ixalan RIX</t>
        </is>
      </c>
      <c r="C467" t="n">
        <v>205</v>
      </c>
      <c r="D467" s="3" t="n">
        <v>43119</v>
      </c>
      <c r="E467" t="inlineStr">
        <is>
          <t>Standard Expansion</t>
        </is>
      </c>
      <c r="F467" t="inlineStr">
        <is>
          <t>en es fr de it pt ja ko ru 汉语 漢語</t>
        </is>
      </c>
      <c r="G467" t="n">
        <v>942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1">
        <f>tbl_MTG_Set[[#This Row],[Play Booster Sell Price CardMarket]]*tbl_MTG_Set[[#This Row],[Play Booster Expected Market Value MTG Stocks]]/tbl_MTG_Set[[#This Row],[Play Booster Sealed Market Value MTG Stocks]]</f>
        <v/>
      </c>
      <c r="BG4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7" s="11">
        <f>tbl_MTG_Set[[#This Row],[Play Singles CardMarket Profit MTG Stocks]]/tbl_MTG_Set[[#This Row],[Play Booster Cost]]</f>
        <v/>
      </c>
      <c r="BI467" s="11">
        <f>tbl_MTG_Set[[#This Row],[Play Singles CardMarket Profit MTG Stocks]]&gt;0</f>
        <v/>
      </c>
      <c r="BM467" s="10">
        <f>tbl_MTG_Set[[#This Row],[Play Booster Sell Price CardMarket]]*tbl_MTG_Set[[#This Row],[Play Booster Expected Market Value BotBox]]/tbl_MTG_Set[[#This Row],[Play Booster Sealed Market Value BotBox]]</f>
        <v/>
      </c>
      <c r="BN4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7" s="10">
        <f>tbl_MTG_Set[[#This Row],[Play Singles CardMarket Profit BotBox]]/tbl_MTG_Set[[#This Row],[Play Booster Cost]]</f>
        <v/>
      </c>
      <c r="BP467" s="10">
        <f>tbl_MTG_Set[[#This Row],[Play Singles CardMarket Profit BotBox]]&gt;0</f>
        <v/>
      </c>
      <c r="BQ467" s="10" t="n"/>
      <c r="BR467" s="10" t="n"/>
      <c r="BS467" s="10" t="n"/>
      <c r="BT4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7" s="19">
        <f>tbl_MTG_Set[[#This Row],[Collector Singles CardMarket Profit MTG Stocks]]/tbl_MTG_Set[[#This Row],[Collector Booster Cost]]</f>
        <v/>
      </c>
      <c r="BW467" s="10">
        <f>tbl_MTG_Set[[#This Row],[Collector Singles CardMarket Profit MTG Stocks]]&gt;0</f>
        <v/>
      </c>
      <c r="BX467" s="10" t="n"/>
      <c r="BY467" s="10" t="n"/>
      <c r="BZ467" s="10">
        <f>tbl_MTG_Set[[#This Row],[Collector Booster Sell Price CardMarket]]*tbl_MTG_Set[[#This Row],[Collector Booster Expected Market Value BotBox]]/tbl_MTG_Set[[#This Row],[Collector Booster Sealed Market Value BotBox]]</f>
        <v/>
      </c>
      <c r="CA4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7" s="10">
        <f>tbl_MTG_Set[[#This Row],[Collector Singles CardMarket Profit BotBox]]/tbl_MTG_Set[[#This Row],[Collector Booster Cost]]</f>
        <v/>
      </c>
      <c r="CC467" s="10">
        <f>tbl_MTG_Set[[#This Row],[Collector Singles CardMarket Profit BotBox]]&gt;0</f>
        <v/>
      </c>
      <c r="CD4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8" hidden="1" s="6">
      <c r="A468" t="n">
        <v>499</v>
      </c>
      <c r="B468" t="inlineStr">
        <is>
          <t>Rivals of Ixalan Promos PRIX</t>
        </is>
      </c>
      <c r="C468" t="n">
        <v>98</v>
      </c>
      <c r="D468" s="3" t="n">
        <v>43119</v>
      </c>
      <c r="E468" t="inlineStr">
        <is>
          <t>Standard Expansion</t>
        </is>
      </c>
      <c r="F468" t="inlineStr">
        <is>
          <t>en es fr de it pt ja ko ru 汉语 漢語</t>
        </is>
      </c>
      <c r="G468" t="n">
        <v>944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1">
        <f>tbl_MTG_Set[[#This Row],[Play Booster Sell Price CardMarket]]*tbl_MTG_Set[[#This Row],[Play Booster Expected Market Value MTG Stocks]]/tbl_MTG_Set[[#This Row],[Play Booster Sealed Market Value MTG Stocks]]</f>
        <v/>
      </c>
      <c r="BG4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8" s="11">
        <f>tbl_MTG_Set[[#This Row],[Play Singles CardMarket Profit MTG Stocks]]/tbl_MTG_Set[[#This Row],[Play Booster Cost]]</f>
        <v/>
      </c>
      <c r="BI468" s="11">
        <f>tbl_MTG_Set[[#This Row],[Play Singles CardMarket Profit MTG Stocks]]&gt;0</f>
        <v/>
      </c>
      <c r="BM468" s="10">
        <f>tbl_MTG_Set[[#This Row],[Play Booster Sell Price CardMarket]]*tbl_MTG_Set[[#This Row],[Play Booster Expected Market Value BotBox]]/tbl_MTG_Set[[#This Row],[Play Booster Sealed Market Value BotBox]]</f>
        <v/>
      </c>
      <c r="BN4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8" s="10">
        <f>tbl_MTG_Set[[#This Row],[Play Singles CardMarket Profit BotBox]]/tbl_MTG_Set[[#This Row],[Play Booster Cost]]</f>
        <v/>
      </c>
      <c r="BP468" s="10">
        <f>tbl_MTG_Set[[#This Row],[Play Singles CardMarket Profit BotBox]]&gt;0</f>
        <v/>
      </c>
      <c r="BQ468" s="10" t="n"/>
      <c r="BR468" s="10" t="n"/>
      <c r="BS468" s="10" t="n"/>
      <c r="BT4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8" s="19">
        <f>tbl_MTG_Set[[#This Row],[Collector Singles CardMarket Profit MTG Stocks]]/tbl_MTG_Set[[#This Row],[Collector Booster Cost]]</f>
        <v/>
      </c>
      <c r="BW468" s="10">
        <f>tbl_MTG_Set[[#This Row],[Collector Singles CardMarket Profit MTG Stocks]]&gt;0</f>
        <v/>
      </c>
      <c r="BX468" s="10" t="n"/>
      <c r="BY468" s="10" t="n"/>
      <c r="BZ468" s="10">
        <f>tbl_MTG_Set[[#This Row],[Collector Booster Sell Price CardMarket]]*tbl_MTG_Set[[#This Row],[Collector Booster Expected Market Value BotBox]]/tbl_MTG_Set[[#This Row],[Collector Booster Sealed Market Value BotBox]]</f>
        <v/>
      </c>
      <c r="CA4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8" s="10">
        <f>tbl_MTG_Set[[#This Row],[Collector Singles CardMarket Profit BotBox]]/tbl_MTG_Set[[#This Row],[Collector Booster Cost]]</f>
        <v/>
      </c>
      <c r="CC468" s="10">
        <f>tbl_MTG_Set[[#This Row],[Collector Singles CardMarket Profit BotBox]]&gt;0</f>
        <v/>
      </c>
      <c r="CD4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9" hidden="1" s="6">
      <c r="A469" t="n">
        <v>500</v>
      </c>
      <c r="B469" t="inlineStr">
        <is>
          <t>Rivals of Ixalan Tokens TRIX</t>
        </is>
      </c>
      <c r="C469" t="n">
        <v>7</v>
      </c>
      <c r="D469" s="3" t="n">
        <v>43119</v>
      </c>
      <c r="E469" t="inlineStr">
        <is>
          <t>Standard Expansion</t>
        </is>
      </c>
      <c r="F469" t="inlineStr">
        <is>
          <t>en es fr de it pt ja ko ru 汉语 漢語</t>
        </is>
      </c>
      <c r="G469" t="n">
        <v>946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1">
        <f>tbl_MTG_Set[[#This Row],[Play Booster Sell Price CardMarket]]*tbl_MTG_Set[[#This Row],[Play Booster Expected Market Value MTG Stocks]]/tbl_MTG_Set[[#This Row],[Play Booster Sealed Market Value MTG Stocks]]</f>
        <v/>
      </c>
      <c r="BG4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9" s="11">
        <f>tbl_MTG_Set[[#This Row],[Play Singles CardMarket Profit MTG Stocks]]/tbl_MTG_Set[[#This Row],[Play Booster Cost]]</f>
        <v/>
      </c>
      <c r="BI469" s="11">
        <f>tbl_MTG_Set[[#This Row],[Play Singles CardMarket Profit MTG Stocks]]&gt;0</f>
        <v/>
      </c>
      <c r="BM469" s="10">
        <f>tbl_MTG_Set[[#This Row],[Play Booster Sell Price CardMarket]]*tbl_MTG_Set[[#This Row],[Play Booster Expected Market Value BotBox]]/tbl_MTG_Set[[#This Row],[Play Booster Sealed Market Value BotBox]]</f>
        <v/>
      </c>
      <c r="BN4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9" s="10">
        <f>tbl_MTG_Set[[#This Row],[Play Singles CardMarket Profit BotBox]]/tbl_MTG_Set[[#This Row],[Play Booster Cost]]</f>
        <v/>
      </c>
      <c r="BP469" s="10">
        <f>tbl_MTG_Set[[#This Row],[Play Singles CardMarket Profit BotBox]]&gt;0</f>
        <v/>
      </c>
      <c r="BQ469" s="10" t="n"/>
      <c r="BR469" s="10" t="n"/>
      <c r="BS469" s="10" t="n"/>
      <c r="BT4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9" s="19">
        <f>tbl_MTG_Set[[#This Row],[Collector Singles CardMarket Profit MTG Stocks]]/tbl_MTG_Set[[#This Row],[Collector Booster Cost]]</f>
        <v/>
      </c>
      <c r="BW469" s="10">
        <f>tbl_MTG_Set[[#This Row],[Collector Singles CardMarket Profit MTG Stocks]]&gt;0</f>
        <v/>
      </c>
      <c r="BX469" s="10" t="n"/>
      <c r="BY469" s="10" t="n"/>
      <c r="BZ469" s="10">
        <f>tbl_MTG_Set[[#This Row],[Collector Booster Sell Price CardMarket]]*tbl_MTG_Set[[#This Row],[Collector Booster Expected Market Value BotBox]]/tbl_MTG_Set[[#This Row],[Collector Booster Sealed Market Value BotBox]]</f>
        <v/>
      </c>
      <c r="CA4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9" s="10">
        <f>tbl_MTG_Set[[#This Row],[Collector Singles CardMarket Profit BotBox]]/tbl_MTG_Set[[#This Row],[Collector Booster Cost]]</f>
        <v/>
      </c>
      <c r="CC469" s="10">
        <f>tbl_MTG_Set[[#This Row],[Collector Singles CardMarket Profit BotBox]]&gt;0</f>
        <v/>
      </c>
      <c r="CD4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0" hidden="1" s="6">
      <c r="A470" t="n">
        <v>501</v>
      </c>
      <c r="B470" t="inlineStr">
        <is>
          <t>Judge Gift Cards 2018 J18</t>
        </is>
      </c>
      <c r="C470" t="n">
        <v>8</v>
      </c>
      <c r="D470" s="3" t="n">
        <v>43101</v>
      </c>
      <c r="F470" t="inlineStr">
        <is>
          <t>en es fr de it pt ja ko ru 汉语 漢語</t>
        </is>
      </c>
      <c r="G470" t="n">
        <v>948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1">
        <f>tbl_MTG_Set[[#This Row],[Play Booster Sell Price CardMarket]]*tbl_MTG_Set[[#This Row],[Play Booster Expected Market Value MTG Stocks]]/tbl_MTG_Set[[#This Row],[Play Booster Sealed Market Value MTG Stocks]]</f>
        <v/>
      </c>
      <c r="BG4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0" s="11">
        <f>tbl_MTG_Set[[#This Row],[Play Singles CardMarket Profit MTG Stocks]]/tbl_MTG_Set[[#This Row],[Play Booster Cost]]</f>
        <v/>
      </c>
      <c r="BI470" s="11">
        <f>tbl_MTG_Set[[#This Row],[Play Singles CardMarket Profit MTG Stocks]]&gt;0</f>
        <v/>
      </c>
      <c r="BM470" s="10">
        <f>tbl_MTG_Set[[#This Row],[Play Booster Sell Price CardMarket]]*tbl_MTG_Set[[#This Row],[Play Booster Expected Market Value BotBox]]/tbl_MTG_Set[[#This Row],[Play Booster Sealed Market Value BotBox]]</f>
        <v/>
      </c>
      <c r="BN4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0" s="10">
        <f>tbl_MTG_Set[[#This Row],[Play Singles CardMarket Profit BotBox]]/tbl_MTG_Set[[#This Row],[Play Booster Cost]]</f>
        <v/>
      </c>
      <c r="BP470" s="10">
        <f>tbl_MTG_Set[[#This Row],[Play Singles CardMarket Profit BotBox]]&gt;0</f>
        <v/>
      </c>
      <c r="BQ470" s="10" t="n"/>
      <c r="BR470" s="10" t="n"/>
      <c r="BS470" s="10" t="n"/>
      <c r="BT4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0" s="19">
        <f>tbl_MTG_Set[[#This Row],[Collector Singles CardMarket Profit MTG Stocks]]/tbl_MTG_Set[[#This Row],[Collector Booster Cost]]</f>
        <v/>
      </c>
      <c r="BW470" s="10">
        <f>tbl_MTG_Set[[#This Row],[Collector Singles CardMarket Profit MTG Stocks]]&gt;0</f>
        <v/>
      </c>
      <c r="BX470" s="10" t="n"/>
      <c r="BY470" s="10" t="n"/>
      <c r="BZ470" s="10">
        <f>tbl_MTG_Set[[#This Row],[Collector Booster Sell Price CardMarket]]*tbl_MTG_Set[[#This Row],[Collector Booster Expected Market Value BotBox]]/tbl_MTG_Set[[#This Row],[Collector Booster Sealed Market Value BotBox]]</f>
        <v/>
      </c>
      <c r="CA4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0" s="10">
        <f>tbl_MTG_Set[[#This Row],[Collector Singles CardMarket Profit BotBox]]/tbl_MTG_Set[[#This Row],[Collector Booster Cost]]</f>
        <v/>
      </c>
      <c r="CC470" s="10">
        <f>tbl_MTG_Set[[#This Row],[Collector Singles CardMarket Profit BotBox]]&gt;0</f>
        <v/>
      </c>
      <c r="CD4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1" hidden="1" s="6">
      <c r="A471" t="n">
        <v>502</v>
      </c>
      <c r="B471" t="inlineStr">
        <is>
          <t>Friday Night Magic 2018 F18</t>
        </is>
      </c>
      <c r="C471" t="n">
        <v>3</v>
      </c>
      <c r="D471" s="3" t="n">
        <v>43096</v>
      </c>
      <c r="F471" t="inlineStr">
        <is>
          <t>en es fr de it pt ja ko ru 汉语 漢語</t>
        </is>
      </c>
      <c r="G471" t="n">
        <v>950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1">
        <f>tbl_MTG_Set[[#This Row],[Play Booster Sell Price CardMarket]]*tbl_MTG_Set[[#This Row],[Play Booster Expected Market Value MTG Stocks]]/tbl_MTG_Set[[#This Row],[Play Booster Sealed Market Value MTG Stocks]]</f>
        <v/>
      </c>
      <c r="BG4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1" s="11">
        <f>tbl_MTG_Set[[#This Row],[Play Singles CardMarket Profit MTG Stocks]]/tbl_MTG_Set[[#This Row],[Play Booster Cost]]</f>
        <v/>
      </c>
      <c r="BI471" s="11">
        <f>tbl_MTG_Set[[#This Row],[Play Singles CardMarket Profit MTG Stocks]]&gt;0</f>
        <v/>
      </c>
      <c r="BM471" s="10">
        <f>tbl_MTG_Set[[#This Row],[Play Booster Sell Price CardMarket]]*tbl_MTG_Set[[#This Row],[Play Booster Expected Market Value BotBox]]/tbl_MTG_Set[[#This Row],[Play Booster Sealed Market Value BotBox]]</f>
        <v/>
      </c>
      <c r="BN4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1" s="10">
        <f>tbl_MTG_Set[[#This Row],[Play Singles CardMarket Profit BotBox]]/tbl_MTG_Set[[#This Row],[Play Booster Cost]]</f>
        <v/>
      </c>
      <c r="BP471" s="10">
        <f>tbl_MTG_Set[[#This Row],[Play Singles CardMarket Profit BotBox]]&gt;0</f>
        <v/>
      </c>
      <c r="BQ471" s="10" t="n"/>
      <c r="BR471" s="10" t="n"/>
      <c r="BS471" s="10" t="n"/>
      <c r="BT4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1" s="19">
        <f>tbl_MTG_Set[[#This Row],[Collector Singles CardMarket Profit MTG Stocks]]/tbl_MTG_Set[[#This Row],[Collector Booster Cost]]</f>
        <v/>
      </c>
      <c r="BW471" s="10">
        <f>tbl_MTG_Set[[#This Row],[Collector Singles CardMarket Profit MTG Stocks]]&gt;0</f>
        <v/>
      </c>
      <c r="BX471" s="10" t="n"/>
      <c r="BY471" s="10" t="n"/>
      <c r="BZ471" s="10">
        <f>tbl_MTG_Set[[#This Row],[Collector Booster Sell Price CardMarket]]*tbl_MTG_Set[[#This Row],[Collector Booster Expected Market Value BotBox]]/tbl_MTG_Set[[#This Row],[Collector Booster Sealed Market Value BotBox]]</f>
        <v/>
      </c>
      <c r="CA4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1" s="10">
        <f>tbl_MTG_Set[[#This Row],[Collector Singles CardMarket Profit BotBox]]/tbl_MTG_Set[[#This Row],[Collector Booster Cost]]</f>
        <v/>
      </c>
      <c r="CC471" s="10">
        <f>tbl_MTG_Set[[#This Row],[Collector Singles CardMarket Profit BotBox]]&gt;0</f>
        <v/>
      </c>
      <c r="CD4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2" hidden="1" s="6">
      <c r="A472" t="n">
        <v>503</v>
      </c>
      <c r="B472" t="inlineStr">
        <is>
          <t>Unstable UST</t>
        </is>
      </c>
      <c r="C472" t="n">
        <v>268</v>
      </c>
      <c r="D472" s="3" t="n">
        <v>43077</v>
      </c>
      <c r="F472" t="inlineStr">
        <is>
          <t>en es fr de it pt ja ko ru 汉语 漢語</t>
        </is>
      </c>
      <c r="G472" t="n">
        <v>952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1">
        <f>tbl_MTG_Set[[#This Row],[Play Booster Sell Price CardMarket]]*tbl_MTG_Set[[#This Row],[Play Booster Expected Market Value MTG Stocks]]/tbl_MTG_Set[[#This Row],[Play Booster Sealed Market Value MTG Stocks]]</f>
        <v/>
      </c>
      <c r="BG4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2" s="11">
        <f>tbl_MTG_Set[[#This Row],[Play Singles CardMarket Profit MTG Stocks]]/tbl_MTG_Set[[#This Row],[Play Booster Cost]]</f>
        <v/>
      </c>
      <c r="BI472" s="11">
        <f>tbl_MTG_Set[[#This Row],[Play Singles CardMarket Profit MTG Stocks]]&gt;0</f>
        <v/>
      </c>
      <c r="BM472" s="10">
        <f>tbl_MTG_Set[[#This Row],[Play Booster Sell Price CardMarket]]*tbl_MTG_Set[[#This Row],[Play Booster Expected Market Value BotBox]]/tbl_MTG_Set[[#This Row],[Play Booster Sealed Market Value BotBox]]</f>
        <v/>
      </c>
      <c r="BN4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2" s="10">
        <f>tbl_MTG_Set[[#This Row],[Play Singles CardMarket Profit BotBox]]/tbl_MTG_Set[[#This Row],[Play Booster Cost]]</f>
        <v/>
      </c>
      <c r="BP472" s="10">
        <f>tbl_MTG_Set[[#This Row],[Play Singles CardMarket Profit BotBox]]&gt;0</f>
        <v/>
      </c>
      <c r="BQ472" s="10" t="n"/>
      <c r="BR472" s="10" t="n"/>
      <c r="BS472" s="10" t="n"/>
      <c r="BT4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2" s="19">
        <f>tbl_MTG_Set[[#This Row],[Collector Singles CardMarket Profit MTG Stocks]]/tbl_MTG_Set[[#This Row],[Collector Booster Cost]]</f>
        <v/>
      </c>
      <c r="BW472" s="10">
        <f>tbl_MTG_Set[[#This Row],[Collector Singles CardMarket Profit MTG Stocks]]&gt;0</f>
        <v/>
      </c>
      <c r="BX472" s="10" t="n"/>
      <c r="BY472" s="10" t="n"/>
      <c r="BZ472" s="10">
        <f>tbl_MTG_Set[[#This Row],[Collector Booster Sell Price CardMarket]]*tbl_MTG_Set[[#This Row],[Collector Booster Expected Market Value BotBox]]/tbl_MTG_Set[[#This Row],[Collector Booster Sealed Market Value BotBox]]</f>
        <v/>
      </c>
      <c r="CA4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2" s="10">
        <f>tbl_MTG_Set[[#This Row],[Collector Singles CardMarket Profit BotBox]]/tbl_MTG_Set[[#This Row],[Collector Booster Cost]]</f>
        <v/>
      </c>
      <c r="CC472" s="10">
        <f>tbl_MTG_Set[[#This Row],[Collector Singles CardMarket Profit BotBox]]&gt;0</f>
        <v/>
      </c>
      <c r="CD4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3" hidden="1" s="6">
      <c r="A473" t="n">
        <v>504</v>
      </c>
      <c r="B473" t="inlineStr">
        <is>
          <t>Unstable Promos PUST</t>
        </is>
      </c>
      <c r="C473" t="n">
        <v>1</v>
      </c>
      <c r="D473" s="3" t="n">
        <v>43077</v>
      </c>
      <c r="F473" t="inlineStr">
        <is>
          <t>en es fr de it pt ja ko ru 汉语 漢語</t>
        </is>
      </c>
      <c r="G473" t="n">
        <v>954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1">
        <f>tbl_MTG_Set[[#This Row],[Play Booster Sell Price CardMarket]]*tbl_MTG_Set[[#This Row],[Play Booster Expected Market Value MTG Stocks]]/tbl_MTG_Set[[#This Row],[Play Booster Sealed Market Value MTG Stocks]]</f>
        <v/>
      </c>
      <c r="BG4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3" s="11">
        <f>tbl_MTG_Set[[#This Row],[Play Singles CardMarket Profit MTG Stocks]]/tbl_MTG_Set[[#This Row],[Play Booster Cost]]</f>
        <v/>
      </c>
      <c r="BI473" s="11">
        <f>tbl_MTG_Set[[#This Row],[Play Singles CardMarket Profit MTG Stocks]]&gt;0</f>
        <v/>
      </c>
      <c r="BM473" s="10">
        <f>tbl_MTG_Set[[#This Row],[Play Booster Sell Price CardMarket]]*tbl_MTG_Set[[#This Row],[Play Booster Expected Market Value BotBox]]/tbl_MTG_Set[[#This Row],[Play Booster Sealed Market Value BotBox]]</f>
        <v/>
      </c>
      <c r="BN4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3" s="10">
        <f>tbl_MTG_Set[[#This Row],[Play Singles CardMarket Profit BotBox]]/tbl_MTG_Set[[#This Row],[Play Booster Cost]]</f>
        <v/>
      </c>
      <c r="BP473" s="10">
        <f>tbl_MTG_Set[[#This Row],[Play Singles CardMarket Profit BotBox]]&gt;0</f>
        <v/>
      </c>
      <c r="BQ473" s="10" t="n"/>
      <c r="BR473" s="10" t="n"/>
      <c r="BS473" s="10" t="n"/>
      <c r="BT4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3" s="19">
        <f>tbl_MTG_Set[[#This Row],[Collector Singles CardMarket Profit MTG Stocks]]/tbl_MTG_Set[[#This Row],[Collector Booster Cost]]</f>
        <v/>
      </c>
      <c r="BW473" s="10">
        <f>tbl_MTG_Set[[#This Row],[Collector Singles CardMarket Profit MTG Stocks]]&gt;0</f>
        <v/>
      </c>
      <c r="BX473" s="10" t="n"/>
      <c r="BY473" s="10" t="n"/>
      <c r="BZ473" s="10">
        <f>tbl_MTG_Set[[#This Row],[Collector Booster Sell Price CardMarket]]*tbl_MTG_Set[[#This Row],[Collector Booster Expected Market Value BotBox]]/tbl_MTG_Set[[#This Row],[Collector Booster Sealed Market Value BotBox]]</f>
        <v/>
      </c>
      <c r="CA4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3" s="10">
        <f>tbl_MTG_Set[[#This Row],[Collector Singles CardMarket Profit BotBox]]/tbl_MTG_Set[[#This Row],[Collector Booster Cost]]</f>
        <v/>
      </c>
      <c r="CC473" s="10">
        <f>tbl_MTG_Set[[#This Row],[Collector Singles CardMarket Profit BotBox]]&gt;0</f>
        <v/>
      </c>
      <c r="CD4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4" hidden="1" s="6">
      <c r="A474" t="n">
        <v>505</v>
      </c>
      <c r="B474" t="inlineStr">
        <is>
          <t>Unstable Tokens TUST</t>
        </is>
      </c>
      <c r="C474" t="n">
        <v>20</v>
      </c>
      <c r="D474" s="3" t="n">
        <v>43077</v>
      </c>
      <c r="F474" t="inlineStr">
        <is>
          <t>en es fr de it pt ja ko ru 汉语 漢語</t>
        </is>
      </c>
      <c r="G474" t="n">
        <v>956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1">
        <f>tbl_MTG_Set[[#This Row],[Play Booster Sell Price CardMarket]]*tbl_MTG_Set[[#This Row],[Play Booster Expected Market Value MTG Stocks]]/tbl_MTG_Set[[#This Row],[Play Booster Sealed Market Value MTG Stocks]]</f>
        <v/>
      </c>
      <c r="BG4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4" s="11">
        <f>tbl_MTG_Set[[#This Row],[Play Singles CardMarket Profit MTG Stocks]]/tbl_MTG_Set[[#This Row],[Play Booster Cost]]</f>
        <v/>
      </c>
      <c r="BI474" s="11">
        <f>tbl_MTG_Set[[#This Row],[Play Singles CardMarket Profit MTG Stocks]]&gt;0</f>
        <v/>
      </c>
      <c r="BM474" s="10">
        <f>tbl_MTG_Set[[#This Row],[Play Booster Sell Price CardMarket]]*tbl_MTG_Set[[#This Row],[Play Booster Expected Market Value BotBox]]/tbl_MTG_Set[[#This Row],[Play Booster Sealed Market Value BotBox]]</f>
        <v/>
      </c>
      <c r="BN4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4" s="10">
        <f>tbl_MTG_Set[[#This Row],[Play Singles CardMarket Profit BotBox]]/tbl_MTG_Set[[#This Row],[Play Booster Cost]]</f>
        <v/>
      </c>
      <c r="BP474" s="10">
        <f>tbl_MTG_Set[[#This Row],[Play Singles CardMarket Profit BotBox]]&gt;0</f>
        <v/>
      </c>
      <c r="BQ474" s="10" t="n"/>
      <c r="BR474" s="10" t="n"/>
      <c r="BS474" s="10" t="n"/>
      <c r="BT4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4" s="19">
        <f>tbl_MTG_Set[[#This Row],[Collector Singles CardMarket Profit MTG Stocks]]/tbl_MTG_Set[[#This Row],[Collector Booster Cost]]</f>
        <v/>
      </c>
      <c r="BW474" s="10">
        <f>tbl_MTG_Set[[#This Row],[Collector Singles CardMarket Profit MTG Stocks]]&gt;0</f>
        <v/>
      </c>
      <c r="BX474" s="10" t="n"/>
      <c r="BY474" s="10" t="n"/>
      <c r="BZ474" s="10">
        <f>tbl_MTG_Set[[#This Row],[Collector Booster Sell Price CardMarket]]*tbl_MTG_Set[[#This Row],[Collector Booster Expected Market Value BotBox]]/tbl_MTG_Set[[#This Row],[Collector Booster Sealed Market Value BotBox]]</f>
        <v/>
      </c>
      <c r="CA4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4" s="10">
        <f>tbl_MTG_Set[[#This Row],[Collector Singles CardMarket Profit BotBox]]/tbl_MTG_Set[[#This Row],[Collector Booster Cost]]</f>
        <v/>
      </c>
      <c r="CC474" s="10">
        <f>tbl_MTG_Set[[#This Row],[Collector Singles CardMarket Profit BotBox]]&gt;0</f>
        <v/>
      </c>
      <c r="CD4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5" hidden="1" s="6">
      <c r="A475" t="n">
        <v>506</v>
      </c>
      <c r="B475" t="inlineStr">
        <is>
          <t>From the Vault: Transform V17</t>
        </is>
      </c>
      <c r="C475" t="n">
        <v>16</v>
      </c>
      <c r="D475" s="3" t="n">
        <v>43063</v>
      </c>
      <c r="F475" t="inlineStr">
        <is>
          <t>en es fr de it pt ja ko ru 汉语 漢語</t>
        </is>
      </c>
      <c r="G475" t="n">
        <v>958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1">
        <f>tbl_MTG_Set[[#This Row],[Play Booster Sell Price CardMarket]]*tbl_MTG_Set[[#This Row],[Play Booster Expected Market Value MTG Stocks]]/tbl_MTG_Set[[#This Row],[Play Booster Sealed Market Value MTG Stocks]]</f>
        <v/>
      </c>
      <c r="BG4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5" s="11">
        <f>tbl_MTG_Set[[#This Row],[Play Singles CardMarket Profit MTG Stocks]]/tbl_MTG_Set[[#This Row],[Play Booster Cost]]</f>
        <v/>
      </c>
      <c r="BI475" s="11">
        <f>tbl_MTG_Set[[#This Row],[Play Singles CardMarket Profit MTG Stocks]]&gt;0</f>
        <v/>
      </c>
      <c r="BM475" s="10">
        <f>tbl_MTG_Set[[#This Row],[Play Booster Sell Price CardMarket]]*tbl_MTG_Set[[#This Row],[Play Booster Expected Market Value BotBox]]/tbl_MTG_Set[[#This Row],[Play Booster Sealed Market Value BotBox]]</f>
        <v/>
      </c>
      <c r="BN4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5" s="10">
        <f>tbl_MTG_Set[[#This Row],[Play Singles CardMarket Profit BotBox]]/tbl_MTG_Set[[#This Row],[Play Booster Cost]]</f>
        <v/>
      </c>
      <c r="BP475" s="10">
        <f>tbl_MTG_Set[[#This Row],[Play Singles CardMarket Profit BotBox]]&gt;0</f>
        <v/>
      </c>
      <c r="BQ475" s="10" t="n"/>
      <c r="BR475" s="10" t="n"/>
      <c r="BS475" s="10" t="n"/>
      <c r="BT4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5" s="19">
        <f>tbl_MTG_Set[[#This Row],[Collector Singles CardMarket Profit MTG Stocks]]/tbl_MTG_Set[[#This Row],[Collector Booster Cost]]</f>
        <v/>
      </c>
      <c r="BW475" s="10">
        <f>tbl_MTG_Set[[#This Row],[Collector Singles CardMarket Profit MTG Stocks]]&gt;0</f>
        <v/>
      </c>
      <c r="BX475" s="10" t="n"/>
      <c r="BY475" s="10" t="n"/>
      <c r="BZ475" s="10">
        <f>tbl_MTG_Set[[#This Row],[Collector Booster Sell Price CardMarket]]*tbl_MTG_Set[[#This Row],[Collector Booster Expected Market Value BotBox]]/tbl_MTG_Set[[#This Row],[Collector Booster Sealed Market Value BotBox]]</f>
        <v/>
      </c>
      <c r="CA4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5" s="10">
        <f>tbl_MTG_Set[[#This Row],[Collector Singles CardMarket Profit BotBox]]/tbl_MTG_Set[[#This Row],[Collector Booster Cost]]</f>
        <v/>
      </c>
      <c r="CC475" s="10">
        <f>tbl_MTG_Set[[#This Row],[Collector Singles CardMarket Profit BotBox]]&gt;0</f>
        <v/>
      </c>
      <c r="CD4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6" hidden="1" s="6">
      <c r="A476" t="n">
        <v>507</v>
      </c>
      <c r="B476" t="inlineStr">
        <is>
          <t>Explorers of Ixalan E02</t>
        </is>
      </c>
      <c r="C476" t="n">
        <v>48</v>
      </c>
      <c r="D476" s="3" t="n">
        <v>43063</v>
      </c>
      <c r="F476" t="inlineStr">
        <is>
          <t>en es fr de it pt ja ko ru 汉语 漢語</t>
        </is>
      </c>
      <c r="G476" t="n">
        <v>960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1">
        <f>tbl_MTG_Set[[#This Row],[Play Booster Sell Price CardMarket]]*tbl_MTG_Set[[#This Row],[Play Booster Expected Market Value MTG Stocks]]/tbl_MTG_Set[[#This Row],[Play Booster Sealed Market Value MTG Stocks]]</f>
        <v/>
      </c>
      <c r="BG4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6" s="11">
        <f>tbl_MTG_Set[[#This Row],[Play Singles CardMarket Profit MTG Stocks]]/tbl_MTG_Set[[#This Row],[Play Booster Cost]]</f>
        <v/>
      </c>
      <c r="BI476" s="11">
        <f>tbl_MTG_Set[[#This Row],[Play Singles CardMarket Profit MTG Stocks]]&gt;0</f>
        <v/>
      </c>
      <c r="BM476" s="10">
        <f>tbl_MTG_Set[[#This Row],[Play Booster Sell Price CardMarket]]*tbl_MTG_Set[[#This Row],[Play Booster Expected Market Value BotBox]]/tbl_MTG_Set[[#This Row],[Play Booster Sealed Market Value BotBox]]</f>
        <v/>
      </c>
      <c r="BN4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6" s="10">
        <f>tbl_MTG_Set[[#This Row],[Play Singles CardMarket Profit BotBox]]/tbl_MTG_Set[[#This Row],[Play Booster Cost]]</f>
        <v/>
      </c>
      <c r="BP476" s="10">
        <f>tbl_MTG_Set[[#This Row],[Play Singles CardMarket Profit BotBox]]&gt;0</f>
        <v/>
      </c>
      <c r="BQ476" s="10" t="n"/>
      <c r="BR476" s="10" t="n"/>
      <c r="BS476" s="10" t="n"/>
      <c r="BT4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6" s="19">
        <f>tbl_MTG_Set[[#This Row],[Collector Singles CardMarket Profit MTG Stocks]]/tbl_MTG_Set[[#This Row],[Collector Booster Cost]]</f>
        <v/>
      </c>
      <c r="BW476" s="10">
        <f>tbl_MTG_Set[[#This Row],[Collector Singles CardMarket Profit MTG Stocks]]&gt;0</f>
        <v/>
      </c>
      <c r="BX476" s="10" t="n"/>
      <c r="BY476" s="10" t="n"/>
      <c r="BZ476" s="10">
        <f>tbl_MTG_Set[[#This Row],[Collector Booster Sell Price CardMarket]]*tbl_MTG_Set[[#This Row],[Collector Booster Expected Market Value BotBox]]/tbl_MTG_Set[[#This Row],[Collector Booster Sealed Market Value BotBox]]</f>
        <v/>
      </c>
      <c r="CA4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6" s="10">
        <f>tbl_MTG_Set[[#This Row],[Collector Singles CardMarket Profit BotBox]]/tbl_MTG_Set[[#This Row],[Collector Booster Cost]]</f>
        <v/>
      </c>
      <c r="CC476" s="10">
        <f>tbl_MTG_Set[[#This Row],[Collector Singles CardMarket Profit BotBox]]&gt;0</f>
        <v/>
      </c>
      <c r="CD4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7" hidden="1" s="6">
      <c r="A477" t="n">
        <v>508</v>
      </c>
      <c r="B477" t="inlineStr">
        <is>
          <t>Iconic Masters IMA</t>
        </is>
      </c>
      <c r="C477" t="n">
        <v>249</v>
      </c>
      <c r="D477" s="3" t="n">
        <v>43056</v>
      </c>
      <c r="F477" t="inlineStr">
        <is>
          <t>en es fr de it pt ja ko ru 汉语 漢語</t>
        </is>
      </c>
      <c r="G477" t="n">
        <v>962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1">
        <f>tbl_MTG_Set[[#This Row],[Play Booster Sell Price CardMarket]]*tbl_MTG_Set[[#This Row],[Play Booster Expected Market Value MTG Stocks]]/tbl_MTG_Set[[#This Row],[Play Booster Sealed Market Value MTG Stocks]]</f>
        <v/>
      </c>
      <c r="BG4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7" s="11">
        <f>tbl_MTG_Set[[#This Row],[Play Singles CardMarket Profit MTG Stocks]]/tbl_MTG_Set[[#This Row],[Play Booster Cost]]</f>
        <v/>
      </c>
      <c r="BI477" s="11">
        <f>tbl_MTG_Set[[#This Row],[Play Singles CardMarket Profit MTG Stocks]]&gt;0</f>
        <v/>
      </c>
      <c r="BM477" s="10">
        <f>tbl_MTG_Set[[#This Row],[Play Booster Sell Price CardMarket]]*tbl_MTG_Set[[#This Row],[Play Booster Expected Market Value BotBox]]/tbl_MTG_Set[[#This Row],[Play Booster Sealed Market Value BotBox]]</f>
        <v/>
      </c>
      <c r="BN4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7" s="10">
        <f>tbl_MTG_Set[[#This Row],[Play Singles CardMarket Profit BotBox]]/tbl_MTG_Set[[#This Row],[Play Booster Cost]]</f>
        <v/>
      </c>
      <c r="BP477" s="10">
        <f>tbl_MTG_Set[[#This Row],[Play Singles CardMarket Profit BotBox]]&gt;0</f>
        <v/>
      </c>
      <c r="BQ477" s="10" t="n"/>
      <c r="BR477" s="10" t="n"/>
      <c r="BS477" s="10" t="n"/>
      <c r="BT4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7" s="19">
        <f>tbl_MTG_Set[[#This Row],[Collector Singles CardMarket Profit MTG Stocks]]/tbl_MTG_Set[[#This Row],[Collector Booster Cost]]</f>
        <v/>
      </c>
      <c r="BW477" s="10">
        <f>tbl_MTG_Set[[#This Row],[Collector Singles CardMarket Profit MTG Stocks]]&gt;0</f>
        <v/>
      </c>
      <c r="BX477" s="10" t="n"/>
      <c r="BY477" s="10" t="n"/>
      <c r="BZ477" s="10">
        <f>tbl_MTG_Set[[#This Row],[Collector Booster Sell Price CardMarket]]*tbl_MTG_Set[[#This Row],[Collector Booster Expected Market Value BotBox]]/tbl_MTG_Set[[#This Row],[Collector Booster Sealed Market Value BotBox]]</f>
        <v/>
      </c>
      <c r="CA4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7" s="10">
        <f>tbl_MTG_Set[[#This Row],[Collector Singles CardMarket Profit BotBox]]/tbl_MTG_Set[[#This Row],[Collector Booster Cost]]</f>
        <v/>
      </c>
      <c r="CC477" s="10">
        <f>tbl_MTG_Set[[#This Row],[Collector Singles CardMarket Profit BotBox]]&gt;0</f>
        <v/>
      </c>
      <c r="CD4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8" hidden="1" s="6">
      <c r="A478" t="n">
        <v>509</v>
      </c>
      <c r="B478" t="inlineStr">
        <is>
          <t>Iconic Masters Tokens TIMA</t>
        </is>
      </c>
      <c r="C478" t="n">
        <v>7</v>
      </c>
      <c r="D478" s="3" t="n">
        <v>43068</v>
      </c>
      <c r="F478" t="inlineStr">
        <is>
          <t>en es fr de it pt ja ko ru 汉语 漢語</t>
        </is>
      </c>
      <c r="G478" t="n">
        <v>964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1">
        <f>tbl_MTG_Set[[#This Row],[Play Booster Sell Price CardMarket]]*tbl_MTG_Set[[#This Row],[Play Booster Expected Market Value MTG Stocks]]/tbl_MTG_Set[[#This Row],[Play Booster Sealed Market Value MTG Stocks]]</f>
        <v/>
      </c>
      <c r="BG4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8" s="11">
        <f>tbl_MTG_Set[[#This Row],[Play Singles CardMarket Profit MTG Stocks]]/tbl_MTG_Set[[#This Row],[Play Booster Cost]]</f>
        <v/>
      </c>
      <c r="BI478" s="11">
        <f>tbl_MTG_Set[[#This Row],[Play Singles CardMarket Profit MTG Stocks]]&gt;0</f>
        <v/>
      </c>
      <c r="BM478" s="10">
        <f>tbl_MTG_Set[[#This Row],[Play Booster Sell Price CardMarket]]*tbl_MTG_Set[[#This Row],[Play Booster Expected Market Value BotBox]]/tbl_MTG_Set[[#This Row],[Play Booster Sealed Market Value BotBox]]</f>
        <v/>
      </c>
      <c r="BN4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8" s="10">
        <f>tbl_MTG_Set[[#This Row],[Play Singles CardMarket Profit BotBox]]/tbl_MTG_Set[[#This Row],[Play Booster Cost]]</f>
        <v/>
      </c>
      <c r="BP478" s="10">
        <f>tbl_MTG_Set[[#This Row],[Play Singles CardMarket Profit BotBox]]&gt;0</f>
        <v/>
      </c>
      <c r="BQ478" s="10" t="n"/>
      <c r="BR478" s="10" t="n"/>
      <c r="BS478" s="10" t="n"/>
      <c r="BT4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8" s="19">
        <f>tbl_MTG_Set[[#This Row],[Collector Singles CardMarket Profit MTG Stocks]]/tbl_MTG_Set[[#This Row],[Collector Booster Cost]]</f>
        <v/>
      </c>
      <c r="BW478" s="10">
        <f>tbl_MTG_Set[[#This Row],[Collector Singles CardMarket Profit MTG Stocks]]&gt;0</f>
        <v/>
      </c>
      <c r="BX478" s="10" t="n"/>
      <c r="BY478" s="10" t="n"/>
      <c r="BZ478" s="10">
        <f>tbl_MTG_Set[[#This Row],[Collector Booster Sell Price CardMarket]]*tbl_MTG_Set[[#This Row],[Collector Booster Expected Market Value BotBox]]/tbl_MTG_Set[[#This Row],[Collector Booster Sealed Market Value BotBox]]</f>
        <v/>
      </c>
      <c r="CA4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8" s="10">
        <f>tbl_MTG_Set[[#This Row],[Collector Singles CardMarket Profit BotBox]]/tbl_MTG_Set[[#This Row],[Collector Booster Cost]]</f>
        <v/>
      </c>
      <c r="CC478" s="10">
        <f>tbl_MTG_Set[[#This Row],[Collector Singles CardMarket Profit BotBox]]&gt;0</f>
        <v/>
      </c>
      <c r="CD4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9" hidden="1" s="6">
      <c r="A479" t="n">
        <v>510</v>
      </c>
      <c r="B479" t="inlineStr">
        <is>
          <t>Duel Decks: Merfolk vs. Goblins DDT</t>
        </is>
      </c>
      <c r="C479" t="n">
        <v>63</v>
      </c>
      <c r="D479" s="3" t="n">
        <v>43032</v>
      </c>
      <c r="F479" t="inlineStr">
        <is>
          <t>en es fr de it pt ja ko ru 汉语 漢語</t>
        </is>
      </c>
      <c r="G479" t="n">
        <v>966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1">
        <f>tbl_MTG_Set[[#This Row],[Play Booster Sell Price CardMarket]]*tbl_MTG_Set[[#This Row],[Play Booster Expected Market Value MTG Stocks]]/tbl_MTG_Set[[#This Row],[Play Booster Sealed Market Value MTG Stocks]]</f>
        <v/>
      </c>
      <c r="BG4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9" s="11">
        <f>tbl_MTG_Set[[#This Row],[Play Singles CardMarket Profit MTG Stocks]]/tbl_MTG_Set[[#This Row],[Play Booster Cost]]</f>
        <v/>
      </c>
      <c r="BI479" s="11">
        <f>tbl_MTG_Set[[#This Row],[Play Singles CardMarket Profit MTG Stocks]]&gt;0</f>
        <v/>
      </c>
      <c r="BM479" s="10">
        <f>tbl_MTG_Set[[#This Row],[Play Booster Sell Price CardMarket]]*tbl_MTG_Set[[#This Row],[Play Booster Expected Market Value BotBox]]/tbl_MTG_Set[[#This Row],[Play Booster Sealed Market Value BotBox]]</f>
        <v/>
      </c>
      <c r="BN4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9" s="10">
        <f>tbl_MTG_Set[[#This Row],[Play Singles CardMarket Profit BotBox]]/tbl_MTG_Set[[#This Row],[Play Booster Cost]]</f>
        <v/>
      </c>
      <c r="BP479" s="10">
        <f>tbl_MTG_Set[[#This Row],[Play Singles CardMarket Profit BotBox]]&gt;0</f>
        <v/>
      </c>
      <c r="BQ479" s="10" t="n"/>
      <c r="BR479" s="10" t="n"/>
      <c r="BS479" s="10" t="n"/>
      <c r="BT4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9" s="19">
        <f>tbl_MTG_Set[[#This Row],[Collector Singles CardMarket Profit MTG Stocks]]/tbl_MTG_Set[[#This Row],[Collector Booster Cost]]</f>
        <v/>
      </c>
      <c r="BW479" s="10">
        <f>tbl_MTG_Set[[#This Row],[Collector Singles CardMarket Profit MTG Stocks]]&gt;0</f>
        <v/>
      </c>
      <c r="BX479" s="10" t="n"/>
      <c r="BY479" s="10" t="n"/>
      <c r="BZ479" s="10">
        <f>tbl_MTG_Set[[#This Row],[Collector Booster Sell Price CardMarket]]*tbl_MTG_Set[[#This Row],[Collector Booster Expected Market Value BotBox]]/tbl_MTG_Set[[#This Row],[Collector Booster Sealed Market Value BotBox]]</f>
        <v/>
      </c>
      <c r="CA4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9" s="10">
        <f>tbl_MTG_Set[[#This Row],[Collector Singles CardMarket Profit BotBox]]/tbl_MTG_Set[[#This Row],[Collector Booster Cost]]</f>
        <v/>
      </c>
      <c r="CC479" s="10">
        <f>tbl_MTG_Set[[#This Row],[Collector Singles CardMarket Profit BotBox]]&gt;0</f>
        <v/>
      </c>
      <c r="CD4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0" hidden="1" s="6">
      <c r="A480" t="n">
        <v>511</v>
      </c>
      <c r="B480" t="inlineStr">
        <is>
          <t>Duel Decks: Merfolk vs. Goblins Tokens TDDT</t>
        </is>
      </c>
      <c r="C480" t="n">
        <v>3</v>
      </c>
      <c r="D480" s="3" t="n">
        <v>43032</v>
      </c>
      <c r="F480" t="inlineStr">
        <is>
          <t>en es fr de it pt ja ko ru 汉语 漢語</t>
        </is>
      </c>
      <c r="G480" t="n">
        <v>968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1">
        <f>tbl_MTG_Set[[#This Row],[Play Booster Sell Price CardMarket]]*tbl_MTG_Set[[#This Row],[Play Booster Expected Market Value MTG Stocks]]/tbl_MTG_Set[[#This Row],[Play Booster Sealed Market Value MTG Stocks]]</f>
        <v/>
      </c>
      <c r="BG4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0" s="11">
        <f>tbl_MTG_Set[[#This Row],[Play Singles CardMarket Profit MTG Stocks]]/tbl_MTG_Set[[#This Row],[Play Booster Cost]]</f>
        <v/>
      </c>
      <c r="BI480" s="11">
        <f>tbl_MTG_Set[[#This Row],[Play Singles CardMarket Profit MTG Stocks]]&gt;0</f>
        <v/>
      </c>
      <c r="BM480" s="10">
        <f>tbl_MTG_Set[[#This Row],[Play Booster Sell Price CardMarket]]*tbl_MTG_Set[[#This Row],[Play Booster Expected Market Value BotBox]]/tbl_MTG_Set[[#This Row],[Play Booster Sealed Market Value BotBox]]</f>
        <v/>
      </c>
      <c r="BN4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0" s="10">
        <f>tbl_MTG_Set[[#This Row],[Play Singles CardMarket Profit BotBox]]/tbl_MTG_Set[[#This Row],[Play Booster Cost]]</f>
        <v/>
      </c>
      <c r="BP480" s="10">
        <f>tbl_MTG_Set[[#This Row],[Play Singles CardMarket Profit BotBox]]&gt;0</f>
        <v/>
      </c>
      <c r="BQ480" s="10" t="n"/>
      <c r="BR480" s="10" t="n"/>
      <c r="BS480" s="10" t="n"/>
      <c r="BT4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0" s="19">
        <f>tbl_MTG_Set[[#This Row],[Collector Singles CardMarket Profit MTG Stocks]]/tbl_MTG_Set[[#This Row],[Collector Booster Cost]]</f>
        <v/>
      </c>
      <c r="BW480" s="10">
        <f>tbl_MTG_Set[[#This Row],[Collector Singles CardMarket Profit MTG Stocks]]&gt;0</f>
        <v/>
      </c>
      <c r="BX480" s="10" t="n"/>
      <c r="BY480" s="10" t="n"/>
      <c r="BZ480" s="10">
        <f>tbl_MTG_Set[[#This Row],[Collector Booster Sell Price CardMarket]]*tbl_MTG_Set[[#This Row],[Collector Booster Expected Market Value BotBox]]/tbl_MTG_Set[[#This Row],[Collector Booster Sealed Market Value BotBox]]</f>
        <v/>
      </c>
      <c r="CA4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0" s="10">
        <f>tbl_MTG_Set[[#This Row],[Collector Singles CardMarket Profit BotBox]]/tbl_MTG_Set[[#This Row],[Collector Booster Cost]]</f>
        <v/>
      </c>
      <c r="CC480" s="10">
        <f>tbl_MTG_Set[[#This Row],[Collector Singles CardMarket Profit BotBox]]&gt;0</f>
        <v/>
      </c>
      <c r="CD4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1" hidden="1" s="6">
      <c r="A481" t="n">
        <v>512</v>
      </c>
      <c r="B481" t="inlineStr">
        <is>
          <t>2017 Gift Pack G17</t>
        </is>
      </c>
      <c r="C481" t="n">
        <v>5</v>
      </c>
      <c r="D481" s="3" t="n">
        <v>43028</v>
      </c>
      <c r="F481" t="inlineStr">
        <is>
          <t>en es fr de it pt ja ko ru 汉语 漢語</t>
        </is>
      </c>
      <c r="G481" t="n">
        <v>970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1">
        <f>tbl_MTG_Set[[#This Row],[Play Booster Sell Price CardMarket]]*tbl_MTG_Set[[#This Row],[Play Booster Expected Market Value MTG Stocks]]/tbl_MTG_Set[[#This Row],[Play Booster Sealed Market Value MTG Stocks]]</f>
        <v/>
      </c>
      <c r="BG4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1" s="11">
        <f>tbl_MTG_Set[[#This Row],[Play Singles CardMarket Profit MTG Stocks]]/tbl_MTG_Set[[#This Row],[Play Booster Cost]]</f>
        <v/>
      </c>
      <c r="BI481" s="11">
        <f>tbl_MTG_Set[[#This Row],[Play Singles CardMarket Profit MTG Stocks]]&gt;0</f>
        <v/>
      </c>
      <c r="BM481" s="10">
        <f>tbl_MTG_Set[[#This Row],[Play Booster Sell Price CardMarket]]*tbl_MTG_Set[[#This Row],[Play Booster Expected Market Value BotBox]]/tbl_MTG_Set[[#This Row],[Play Booster Sealed Market Value BotBox]]</f>
        <v/>
      </c>
      <c r="BN4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1" s="10">
        <f>tbl_MTG_Set[[#This Row],[Play Singles CardMarket Profit BotBox]]/tbl_MTG_Set[[#This Row],[Play Booster Cost]]</f>
        <v/>
      </c>
      <c r="BP481" s="10">
        <f>tbl_MTG_Set[[#This Row],[Play Singles CardMarket Profit BotBox]]&gt;0</f>
        <v/>
      </c>
      <c r="BQ481" s="10" t="n"/>
      <c r="BR481" s="10" t="n"/>
      <c r="BS481" s="10" t="n"/>
      <c r="BT4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1" s="19">
        <f>tbl_MTG_Set[[#This Row],[Collector Singles CardMarket Profit MTG Stocks]]/tbl_MTG_Set[[#This Row],[Collector Booster Cost]]</f>
        <v/>
      </c>
      <c r="BW481" s="10">
        <f>tbl_MTG_Set[[#This Row],[Collector Singles CardMarket Profit MTG Stocks]]&gt;0</f>
        <v/>
      </c>
      <c r="BX481" s="10" t="n"/>
      <c r="BY481" s="10" t="n"/>
      <c r="BZ481" s="10">
        <f>tbl_MTG_Set[[#This Row],[Collector Booster Sell Price CardMarket]]*tbl_MTG_Set[[#This Row],[Collector Booster Expected Market Value BotBox]]/tbl_MTG_Set[[#This Row],[Collector Booster Sealed Market Value BotBox]]</f>
        <v/>
      </c>
      <c r="CA4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1" s="10">
        <f>tbl_MTG_Set[[#This Row],[Collector Singles CardMarket Profit BotBox]]/tbl_MTG_Set[[#This Row],[Collector Booster Cost]]</f>
        <v/>
      </c>
      <c r="CC481" s="10">
        <f>tbl_MTG_Set[[#This Row],[Collector Singles CardMarket Profit BotBox]]&gt;0</f>
        <v/>
      </c>
      <c r="CD4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2" hidden="1" s="6">
      <c r="A482" t="n">
        <v>513</v>
      </c>
      <c r="B482" t="inlineStr">
        <is>
          <t>Ixalan XLN</t>
        </is>
      </c>
      <c r="C482" t="n">
        <v>289</v>
      </c>
      <c r="D482" s="3" t="n">
        <v>43007</v>
      </c>
      <c r="E482" t="inlineStr">
        <is>
          <t>Standard Expansion</t>
        </is>
      </c>
      <c r="F482" t="inlineStr">
        <is>
          <t>en es fr de it pt ja ko ru 汉语 漢語</t>
        </is>
      </c>
      <c r="G482" t="n">
        <v>972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1">
        <f>tbl_MTG_Set[[#This Row],[Play Booster Sell Price CardMarket]]*tbl_MTG_Set[[#This Row],[Play Booster Expected Market Value MTG Stocks]]/tbl_MTG_Set[[#This Row],[Play Booster Sealed Market Value MTG Stocks]]</f>
        <v/>
      </c>
      <c r="BG4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2" s="11">
        <f>tbl_MTG_Set[[#This Row],[Play Singles CardMarket Profit MTG Stocks]]/tbl_MTG_Set[[#This Row],[Play Booster Cost]]</f>
        <v/>
      </c>
      <c r="BI482" s="11">
        <f>tbl_MTG_Set[[#This Row],[Play Singles CardMarket Profit MTG Stocks]]&gt;0</f>
        <v/>
      </c>
      <c r="BM482" s="10">
        <f>tbl_MTG_Set[[#This Row],[Play Booster Sell Price CardMarket]]*tbl_MTG_Set[[#This Row],[Play Booster Expected Market Value BotBox]]/tbl_MTG_Set[[#This Row],[Play Booster Sealed Market Value BotBox]]</f>
        <v/>
      </c>
      <c r="BN4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2" s="10">
        <f>tbl_MTG_Set[[#This Row],[Play Singles CardMarket Profit BotBox]]/tbl_MTG_Set[[#This Row],[Play Booster Cost]]</f>
        <v/>
      </c>
      <c r="BP482" s="10">
        <f>tbl_MTG_Set[[#This Row],[Play Singles CardMarket Profit BotBox]]&gt;0</f>
        <v/>
      </c>
      <c r="BQ482" s="10" t="n"/>
      <c r="BR482" s="10" t="n"/>
      <c r="BS482" s="10" t="n"/>
      <c r="BT4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2" s="19">
        <f>tbl_MTG_Set[[#This Row],[Collector Singles CardMarket Profit MTG Stocks]]/tbl_MTG_Set[[#This Row],[Collector Booster Cost]]</f>
        <v/>
      </c>
      <c r="BW482" s="10">
        <f>tbl_MTG_Set[[#This Row],[Collector Singles CardMarket Profit MTG Stocks]]&gt;0</f>
        <v/>
      </c>
      <c r="BX482" s="10" t="n"/>
      <c r="BY482" s="10" t="n"/>
      <c r="BZ482" s="10">
        <f>tbl_MTG_Set[[#This Row],[Collector Booster Sell Price CardMarket]]*tbl_MTG_Set[[#This Row],[Collector Booster Expected Market Value BotBox]]/tbl_MTG_Set[[#This Row],[Collector Booster Sealed Market Value BotBox]]</f>
        <v/>
      </c>
      <c r="CA4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2" s="10">
        <f>tbl_MTG_Set[[#This Row],[Collector Singles CardMarket Profit BotBox]]/tbl_MTG_Set[[#This Row],[Collector Booster Cost]]</f>
        <v/>
      </c>
      <c r="CC482" s="10">
        <f>tbl_MTG_Set[[#This Row],[Collector Singles CardMarket Profit BotBox]]&gt;0</f>
        <v/>
      </c>
      <c r="CD4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3" hidden="1" s="6">
      <c r="A483" t="n">
        <v>514</v>
      </c>
      <c r="B483" t="inlineStr">
        <is>
          <t>Ixalan Promos PXLN</t>
        </is>
      </c>
      <c r="C483" t="n">
        <v>120</v>
      </c>
      <c r="D483" s="3" t="n">
        <v>43007</v>
      </c>
      <c r="E483" t="inlineStr">
        <is>
          <t>Standard Expansion</t>
        </is>
      </c>
      <c r="F483" t="inlineStr">
        <is>
          <t>en es fr de it pt ja ko ru 汉语 漢語</t>
        </is>
      </c>
      <c r="G483" t="n">
        <v>974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1">
        <f>tbl_MTG_Set[[#This Row],[Play Booster Sell Price CardMarket]]*tbl_MTG_Set[[#This Row],[Play Booster Expected Market Value MTG Stocks]]/tbl_MTG_Set[[#This Row],[Play Booster Sealed Market Value MTG Stocks]]</f>
        <v/>
      </c>
      <c r="BG4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3" s="11">
        <f>tbl_MTG_Set[[#This Row],[Play Singles CardMarket Profit MTG Stocks]]/tbl_MTG_Set[[#This Row],[Play Booster Cost]]</f>
        <v/>
      </c>
      <c r="BI483" s="11">
        <f>tbl_MTG_Set[[#This Row],[Play Singles CardMarket Profit MTG Stocks]]&gt;0</f>
        <v/>
      </c>
      <c r="BM483" s="10">
        <f>tbl_MTG_Set[[#This Row],[Play Booster Sell Price CardMarket]]*tbl_MTG_Set[[#This Row],[Play Booster Expected Market Value BotBox]]/tbl_MTG_Set[[#This Row],[Play Booster Sealed Market Value BotBox]]</f>
        <v/>
      </c>
      <c r="BN4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3" s="10">
        <f>tbl_MTG_Set[[#This Row],[Play Singles CardMarket Profit BotBox]]/tbl_MTG_Set[[#This Row],[Play Booster Cost]]</f>
        <v/>
      </c>
      <c r="BP483" s="10">
        <f>tbl_MTG_Set[[#This Row],[Play Singles CardMarket Profit BotBox]]&gt;0</f>
        <v/>
      </c>
      <c r="BQ483" s="10" t="n"/>
      <c r="BR483" s="10" t="n"/>
      <c r="BS483" s="10" t="n"/>
      <c r="BT4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3" s="19">
        <f>tbl_MTG_Set[[#This Row],[Collector Singles CardMarket Profit MTG Stocks]]/tbl_MTG_Set[[#This Row],[Collector Booster Cost]]</f>
        <v/>
      </c>
      <c r="BW483" s="10">
        <f>tbl_MTG_Set[[#This Row],[Collector Singles CardMarket Profit MTG Stocks]]&gt;0</f>
        <v/>
      </c>
      <c r="BX483" s="10" t="n"/>
      <c r="BY483" s="10" t="n"/>
      <c r="BZ483" s="10">
        <f>tbl_MTG_Set[[#This Row],[Collector Booster Sell Price CardMarket]]*tbl_MTG_Set[[#This Row],[Collector Booster Expected Market Value BotBox]]/tbl_MTG_Set[[#This Row],[Collector Booster Sealed Market Value BotBox]]</f>
        <v/>
      </c>
      <c r="CA4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3" s="10">
        <f>tbl_MTG_Set[[#This Row],[Collector Singles CardMarket Profit BotBox]]/tbl_MTG_Set[[#This Row],[Collector Booster Cost]]</f>
        <v/>
      </c>
      <c r="CC483" s="10">
        <f>tbl_MTG_Set[[#This Row],[Collector Singles CardMarket Profit BotBox]]&gt;0</f>
        <v/>
      </c>
      <c r="CD4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4" hidden="1" s="6">
      <c r="A484" t="n">
        <v>515</v>
      </c>
      <c r="B484" t="inlineStr">
        <is>
          <t>Ixalan Tokens TXLN</t>
        </is>
      </c>
      <c r="C484" t="n">
        <v>11</v>
      </c>
      <c r="D484" s="3" t="n">
        <v>43007</v>
      </c>
      <c r="E484" t="inlineStr">
        <is>
          <t>Standard Expansion</t>
        </is>
      </c>
      <c r="F484" t="inlineStr">
        <is>
          <t>en es fr de it pt ja ko ru 汉语 漢語</t>
        </is>
      </c>
      <c r="G484" t="n">
        <v>976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1">
        <f>tbl_MTG_Set[[#This Row],[Play Booster Sell Price CardMarket]]*tbl_MTG_Set[[#This Row],[Play Booster Expected Market Value MTG Stocks]]/tbl_MTG_Set[[#This Row],[Play Booster Sealed Market Value MTG Stocks]]</f>
        <v/>
      </c>
      <c r="BG4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4" s="11">
        <f>tbl_MTG_Set[[#This Row],[Play Singles CardMarket Profit MTG Stocks]]/tbl_MTG_Set[[#This Row],[Play Booster Cost]]</f>
        <v/>
      </c>
      <c r="BI484" s="11">
        <f>tbl_MTG_Set[[#This Row],[Play Singles CardMarket Profit MTG Stocks]]&gt;0</f>
        <v/>
      </c>
      <c r="BM484" s="10">
        <f>tbl_MTG_Set[[#This Row],[Play Booster Sell Price CardMarket]]*tbl_MTG_Set[[#This Row],[Play Booster Expected Market Value BotBox]]/tbl_MTG_Set[[#This Row],[Play Booster Sealed Market Value BotBox]]</f>
        <v/>
      </c>
      <c r="BN4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4" s="10">
        <f>tbl_MTG_Set[[#This Row],[Play Singles CardMarket Profit BotBox]]/tbl_MTG_Set[[#This Row],[Play Booster Cost]]</f>
        <v/>
      </c>
      <c r="BP484" s="10">
        <f>tbl_MTG_Set[[#This Row],[Play Singles CardMarket Profit BotBox]]&gt;0</f>
        <v/>
      </c>
      <c r="BQ484" s="10" t="n"/>
      <c r="BR484" s="10" t="n"/>
      <c r="BS484" s="10" t="n"/>
      <c r="BT4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4" s="19">
        <f>tbl_MTG_Set[[#This Row],[Collector Singles CardMarket Profit MTG Stocks]]/tbl_MTG_Set[[#This Row],[Collector Booster Cost]]</f>
        <v/>
      </c>
      <c r="BW484" s="10">
        <f>tbl_MTG_Set[[#This Row],[Collector Singles CardMarket Profit MTG Stocks]]&gt;0</f>
        <v/>
      </c>
      <c r="BX484" s="10" t="n"/>
      <c r="BY484" s="10" t="n"/>
      <c r="BZ484" s="10">
        <f>tbl_MTG_Set[[#This Row],[Collector Booster Sell Price CardMarket]]*tbl_MTG_Set[[#This Row],[Collector Booster Expected Market Value BotBox]]/tbl_MTG_Set[[#This Row],[Collector Booster Sealed Market Value BotBox]]</f>
        <v/>
      </c>
      <c r="CA4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4" s="10">
        <f>tbl_MTG_Set[[#This Row],[Collector Singles CardMarket Profit BotBox]]/tbl_MTG_Set[[#This Row],[Collector Booster Cost]]</f>
        <v/>
      </c>
      <c r="CC484" s="10">
        <f>tbl_MTG_Set[[#This Row],[Collector Singles CardMarket Profit BotBox]]&gt;0</f>
        <v/>
      </c>
      <c r="CD4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5" hidden="1" s="6">
      <c r="A485" t="n">
        <v>516</v>
      </c>
      <c r="B485" t="inlineStr">
        <is>
          <t>XLN Treasure Chest PXTC</t>
        </is>
      </c>
      <c r="C485" t="n">
        <v>10</v>
      </c>
      <c r="D485" s="3" t="n">
        <v>43063</v>
      </c>
      <c r="F485" t="inlineStr">
        <is>
          <t>en es fr de it pt ja ko ru 汉语 漢語</t>
        </is>
      </c>
      <c r="G485" t="n">
        <v>978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1">
        <f>tbl_MTG_Set[[#This Row],[Play Booster Sell Price CardMarket]]*tbl_MTG_Set[[#This Row],[Play Booster Expected Market Value MTG Stocks]]/tbl_MTG_Set[[#This Row],[Play Booster Sealed Market Value MTG Stocks]]</f>
        <v/>
      </c>
      <c r="BG4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5" s="11">
        <f>tbl_MTG_Set[[#This Row],[Play Singles CardMarket Profit MTG Stocks]]/tbl_MTG_Set[[#This Row],[Play Booster Cost]]</f>
        <v/>
      </c>
      <c r="BI485" s="11">
        <f>tbl_MTG_Set[[#This Row],[Play Singles CardMarket Profit MTG Stocks]]&gt;0</f>
        <v/>
      </c>
      <c r="BM485" s="10">
        <f>tbl_MTG_Set[[#This Row],[Play Booster Sell Price CardMarket]]*tbl_MTG_Set[[#This Row],[Play Booster Expected Market Value BotBox]]/tbl_MTG_Set[[#This Row],[Play Booster Sealed Market Value BotBox]]</f>
        <v/>
      </c>
      <c r="BN4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5" s="10">
        <f>tbl_MTG_Set[[#This Row],[Play Singles CardMarket Profit BotBox]]/tbl_MTG_Set[[#This Row],[Play Booster Cost]]</f>
        <v/>
      </c>
      <c r="BP485" s="10">
        <f>tbl_MTG_Set[[#This Row],[Play Singles CardMarket Profit BotBox]]&gt;0</f>
        <v/>
      </c>
      <c r="BQ485" s="10" t="n"/>
      <c r="BR485" s="10" t="n"/>
      <c r="BS485" s="10" t="n"/>
      <c r="BT4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5" s="19">
        <f>tbl_MTG_Set[[#This Row],[Collector Singles CardMarket Profit MTG Stocks]]/tbl_MTG_Set[[#This Row],[Collector Booster Cost]]</f>
        <v/>
      </c>
      <c r="BW485" s="10">
        <f>tbl_MTG_Set[[#This Row],[Collector Singles CardMarket Profit MTG Stocks]]&gt;0</f>
        <v/>
      </c>
      <c r="BX485" s="10" t="n"/>
      <c r="BY485" s="10" t="n"/>
      <c r="BZ485" s="10">
        <f>tbl_MTG_Set[[#This Row],[Collector Booster Sell Price CardMarket]]*tbl_MTG_Set[[#This Row],[Collector Booster Expected Market Value BotBox]]/tbl_MTG_Set[[#This Row],[Collector Booster Sealed Market Value BotBox]]</f>
        <v/>
      </c>
      <c r="CA4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5" s="10">
        <f>tbl_MTG_Set[[#This Row],[Collector Singles CardMarket Profit BotBox]]/tbl_MTG_Set[[#This Row],[Collector Booster Cost]]</f>
        <v/>
      </c>
      <c r="CC485" s="10">
        <f>tbl_MTG_Set[[#This Row],[Collector Singles CardMarket Profit BotBox]]&gt;0</f>
        <v/>
      </c>
      <c r="CD4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6" hidden="1" s="6">
      <c r="A486" t="n">
        <v>517</v>
      </c>
      <c r="B486" t="inlineStr">
        <is>
          <t>XLN Standard Showdown PSS2</t>
        </is>
      </c>
      <c r="C486" t="n">
        <v>5</v>
      </c>
      <c r="D486" s="3" t="n">
        <v>43007</v>
      </c>
      <c r="F486" t="inlineStr">
        <is>
          <t>en es fr de it pt ja ko ru 汉语 漢語</t>
        </is>
      </c>
      <c r="G486" t="n">
        <v>980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1">
        <f>tbl_MTG_Set[[#This Row],[Play Booster Sell Price CardMarket]]*tbl_MTG_Set[[#This Row],[Play Booster Expected Market Value MTG Stocks]]/tbl_MTG_Set[[#This Row],[Play Booster Sealed Market Value MTG Stocks]]</f>
        <v/>
      </c>
      <c r="BG4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6" s="11">
        <f>tbl_MTG_Set[[#This Row],[Play Singles CardMarket Profit MTG Stocks]]/tbl_MTG_Set[[#This Row],[Play Booster Cost]]</f>
        <v/>
      </c>
      <c r="BI486" s="11">
        <f>tbl_MTG_Set[[#This Row],[Play Singles CardMarket Profit MTG Stocks]]&gt;0</f>
        <v/>
      </c>
      <c r="BM486" s="10">
        <f>tbl_MTG_Set[[#This Row],[Play Booster Sell Price CardMarket]]*tbl_MTG_Set[[#This Row],[Play Booster Expected Market Value BotBox]]/tbl_MTG_Set[[#This Row],[Play Booster Sealed Market Value BotBox]]</f>
        <v/>
      </c>
      <c r="BN4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6" s="10">
        <f>tbl_MTG_Set[[#This Row],[Play Singles CardMarket Profit BotBox]]/tbl_MTG_Set[[#This Row],[Play Booster Cost]]</f>
        <v/>
      </c>
      <c r="BP486" s="10">
        <f>tbl_MTG_Set[[#This Row],[Play Singles CardMarket Profit BotBox]]&gt;0</f>
        <v/>
      </c>
      <c r="BQ486" s="10" t="n"/>
      <c r="BR486" s="10" t="n"/>
      <c r="BS486" s="10" t="n"/>
      <c r="BT4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6" s="19">
        <f>tbl_MTG_Set[[#This Row],[Collector Singles CardMarket Profit MTG Stocks]]/tbl_MTG_Set[[#This Row],[Collector Booster Cost]]</f>
        <v/>
      </c>
      <c r="BW486" s="10">
        <f>tbl_MTG_Set[[#This Row],[Collector Singles CardMarket Profit MTG Stocks]]&gt;0</f>
        <v/>
      </c>
      <c r="BX486" s="10" t="n"/>
      <c r="BY486" s="10" t="n"/>
      <c r="BZ486" s="10">
        <f>tbl_MTG_Set[[#This Row],[Collector Booster Sell Price CardMarket]]*tbl_MTG_Set[[#This Row],[Collector Booster Expected Market Value BotBox]]/tbl_MTG_Set[[#This Row],[Collector Booster Sealed Market Value BotBox]]</f>
        <v/>
      </c>
      <c r="CA4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6" s="10">
        <f>tbl_MTG_Set[[#This Row],[Collector Singles CardMarket Profit BotBox]]/tbl_MTG_Set[[#This Row],[Collector Booster Cost]]</f>
        <v/>
      </c>
      <c r="CC486" s="10">
        <f>tbl_MTG_Set[[#This Row],[Collector Singles CardMarket Profit BotBox]]&gt;0</f>
        <v/>
      </c>
      <c r="CD4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7" hidden="1" s="6">
      <c r="A487" t="n">
        <v>518</v>
      </c>
      <c r="B487" t="inlineStr">
        <is>
          <t>HasCon 2017 H17</t>
        </is>
      </c>
      <c r="C487" t="n">
        <v>4</v>
      </c>
      <c r="D487" s="3" t="n">
        <v>42998</v>
      </c>
      <c r="F487" t="inlineStr">
        <is>
          <t>en es fr de it pt ja ko ru 汉语 漢語</t>
        </is>
      </c>
      <c r="G487" t="n">
        <v>982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1">
        <f>tbl_MTG_Set[[#This Row],[Play Booster Sell Price CardMarket]]*tbl_MTG_Set[[#This Row],[Play Booster Expected Market Value MTG Stocks]]/tbl_MTG_Set[[#This Row],[Play Booster Sealed Market Value MTG Stocks]]</f>
        <v/>
      </c>
      <c r="BG4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7" s="11">
        <f>tbl_MTG_Set[[#This Row],[Play Singles CardMarket Profit MTG Stocks]]/tbl_MTG_Set[[#This Row],[Play Booster Cost]]</f>
        <v/>
      </c>
      <c r="BI487" s="11">
        <f>tbl_MTG_Set[[#This Row],[Play Singles CardMarket Profit MTG Stocks]]&gt;0</f>
        <v/>
      </c>
      <c r="BM487" s="10">
        <f>tbl_MTG_Set[[#This Row],[Play Booster Sell Price CardMarket]]*tbl_MTG_Set[[#This Row],[Play Booster Expected Market Value BotBox]]/tbl_MTG_Set[[#This Row],[Play Booster Sealed Market Value BotBox]]</f>
        <v/>
      </c>
      <c r="BN4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7" s="10">
        <f>tbl_MTG_Set[[#This Row],[Play Singles CardMarket Profit BotBox]]/tbl_MTG_Set[[#This Row],[Play Booster Cost]]</f>
        <v/>
      </c>
      <c r="BP487" s="10">
        <f>tbl_MTG_Set[[#This Row],[Play Singles CardMarket Profit BotBox]]&gt;0</f>
        <v/>
      </c>
      <c r="BQ487" s="10" t="n"/>
      <c r="BR487" s="10" t="n"/>
      <c r="BS487" s="10" t="n"/>
      <c r="BT4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7" s="19">
        <f>tbl_MTG_Set[[#This Row],[Collector Singles CardMarket Profit MTG Stocks]]/tbl_MTG_Set[[#This Row],[Collector Booster Cost]]</f>
        <v/>
      </c>
      <c r="BW487" s="10">
        <f>tbl_MTG_Set[[#This Row],[Collector Singles CardMarket Profit MTG Stocks]]&gt;0</f>
        <v/>
      </c>
      <c r="BX487" s="10" t="n"/>
      <c r="BY487" s="10" t="n"/>
      <c r="BZ487" s="10">
        <f>tbl_MTG_Set[[#This Row],[Collector Booster Sell Price CardMarket]]*tbl_MTG_Set[[#This Row],[Collector Booster Expected Market Value BotBox]]/tbl_MTG_Set[[#This Row],[Collector Booster Sealed Market Value BotBox]]</f>
        <v/>
      </c>
      <c r="CA4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7" s="10">
        <f>tbl_MTG_Set[[#This Row],[Collector Singles CardMarket Profit BotBox]]/tbl_MTG_Set[[#This Row],[Collector Booster Cost]]</f>
        <v/>
      </c>
      <c r="CC487" s="10">
        <f>tbl_MTG_Set[[#This Row],[Collector Singles CardMarket Profit BotBox]]&gt;0</f>
        <v/>
      </c>
      <c r="CD4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8" hidden="1" s="6">
      <c r="A488" t="n">
        <v>519</v>
      </c>
      <c r="B488" t="inlineStr">
        <is>
          <t>2016 Heroes of the Realm PHTR</t>
        </is>
      </c>
      <c r="C488" t="n">
        <v>3</v>
      </c>
      <c r="D488" s="3" t="n">
        <v>42998</v>
      </c>
      <c r="F488" t="inlineStr">
        <is>
          <t>en es fr de it pt ja ko ru 汉语 漢語</t>
        </is>
      </c>
      <c r="G488" t="n">
        <v>984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1">
        <f>tbl_MTG_Set[[#This Row],[Play Booster Sell Price CardMarket]]*tbl_MTG_Set[[#This Row],[Play Booster Expected Market Value MTG Stocks]]/tbl_MTG_Set[[#This Row],[Play Booster Sealed Market Value MTG Stocks]]</f>
        <v/>
      </c>
      <c r="BG4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8" s="11">
        <f>tbl_MTG_Set[[#This Row],[Play Singles CardMarket Profit MTG Stocks]]/tbl_MTG_Set[[#This Row],[Play Booster Cost]]</f>
        <v/>
      </c>
      <c r="BI488" s="11">
        <f>tbl_MTG_Set[[#This Row],[Play Singles CardMarket Profit MTG Stocks]]&gt;0</f>
        <v/>
      </c>
      <c r="BM488" s="10">
        <f>tbl_MTG_Set[[#This Row],[Play Booster Sell Price CardMarket]]*tbl_MTG_Set[[#This Row],[Play Booster Expected Market Value BotBox]]/tbl_MTG_Set[[#This Row],[Play Booster Sealed Market Value BotBox]]</f>
        <v/>
      </c>
      <c r="BN4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8" s="10">
        <f>tbl_MTG_Set[[#This Row],[Play Singles CardMarket Profit BotBox]]/tbl_MTG_Set[[#This Row],[Play Booster Cost]]</f>
        <v/>
      </c>
      <c r="BP488" s="10">
        <f>tbl_MTG_Set[[#This Row],[Play Singles CardMarket Profit BotBox]]&gt;0</f>
        <v/>
      </c>
      <c r="BQ488" s="10" t="n"/>
      <c r="BR488" s="10" t="n"/>
      <c r="BS488" s="10" t="n"/>
      <c r="BT4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8" s="19">
        <f>tbl_MTG_Set[[#This Row],[Collector Singles CardMarket Profit MTG Stocks]]/tbl_MTG_Set[[#This Row],[Collector Booster Cost]]</f>
        <v/>
      </c>
      <c r="BW488" s="10">
        <f>tbl_MTG_Set[[#This Row],[Collector Singles CardMarket Profit MTG Stocks]]&gt;0</f>
        <v/>
      </c>
      <c r="BX488" s="10" t="n"/>
      <c r="BY488" s="10" t="n"/>
      <c r="BZ488" s="10">
        <f>tbl_MTG_Set[[#This Row],[Collector Booster Sell Price CardMarket]]*tbl_MTG_Set[[#This Row],[Collector Booster Expected Market Value BotBox]]/tbl_MTG_Set[[#This Row],[Collector Booster Sealed Market Value BotBox]]</f>
        <v/>
      </c>
      <c r="CA4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8" s="10">
        <f>tbl_MTG_Set[[#This Row],[Collector Singles CardMarket Profit BotBox]]/tbl_MTG_Set[[#This Row],[Collector Booster Cost]]</f>
        <v/>
      </c>
      <c r="CC488" s="10">
        <f>tbl_MTG_Set[[#This Row],[Collector Singles CardMarket Profit BotBox]]&gt;0</f>
        <v/>
      </c>
      <c r="CD4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9" hidden="1" s="6">
      <c r="A489" t="n">
        <v>520</v>
      </c>
      <c r="B489" t="inlineStr">
        <is>
          <t>Modern Cube MODERN</t>
        </is>
      </c>
      <c r="C489" t="n">
        <v>540</v>
      </c>
      <c r="D489" s="3" t="n">
        <v>42984</v>
      </c>
      <c r="F489" t="n">
        <v>0</v>
      </c>
      <c r="G489" t="n">
        <v>986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1">
        <f>tbl_MTG_Set[[#This Row],[Play Booster Sell Price CardMarket]]*tbl_MTG_Set[[#This Row],[Play Booster Expected Market Value MTG Stocks]]/tbl_MTG_Set[[#This Row],[Play Booster Sealed Market Value MTG Stocks]]</f>
        <v/>
      </c>
      <c r="BG4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9" s="11">
        <f>tbl_MTG_Set[[#This Row],[Play Singles CardMarket Profit MTG Stocks]]/tbl_MTG_Set[[#This Row],[Play Booster Cost]]</f>
        <v/>
      </c>
      <c r="BI489" s="11">
        <f>tbl_MTG_Set[[#This Row],[Play Singles CardMarket Profit MTG Stocks]]&gt;0</f>
        <v/>
      </c>
      <c r="BM489" s="10">
        <f>tbl_MTG_Set[[#This Row],[Play Booster Sell Price CardMarket]]*tbl_MTG_Set[[#This Row],[Play Booster Expected Market Value BotBox]]/tbl_MTG_Set[[#This Row],[Play Booster Sealed Market Value BotBox]]</f>
        <v/>
      </c>
      <c r="BN4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9" s="10">
        <f>tbl_MTG_Set[[#This Row],[Play Singles CardMarket Profit BotBox]]/tbl_MTG_Set[[#This Row],[Play Booster Cost]]</f>
        <v/>
      </c>
      <c r="BP489" s="10">
        <f>tbl_MTG_Set[[#This Row],[Play Singles CardMarket Profit BotBox]]&gt;0</f>
        <v/>
      </c>
      <c r="BQ489" s="10" t="n"/>
      <c r="BR489" s="10" t="n"/>
      <c r="BS489" s="10" t="n"/>
      <c r="BT4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9" s="19">
        <f>tbl_MTG_Set[[#This Row],[Collector Singles CardMarket Profit MTG Stocks]]/tbl_MTG_Set[[#This Row],[Collector Booster Cost]]</f>
        <v/>
      </c>
      <c r="BW489" s="10">
        <f>tbl_MTG_Set[[#This Row],[Collector Singles CardMarket Profit MTG Stocks]]&gt;0</f>
        <v/>
      </c>
      <c r="BX489" s="10" t="n"/>
      <c r="BY489" s="10" t="n"/>
      <c r="BZ489" s="10">
        <f>tbl_MTG_Set[[#This Row],[Collector Booster Sell Price CardMarket]]*tbl_MTG_Set[[#This Row],[Collector Booster Expected Market Value BotBox]]/tbl_MTG_Set[[#This Row],[Collector Booster Sealed Market Value BotBox]]</f>
        <v/>
      </c>
      <c r="CA4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9" s="10">
        <f>tbl_MTG_Set[[#This Row],[Collector Singles CardMarket Profit BotBox]]/tbl_MTG_Set[[#This Row],[Collector Booster Cost]]</f>
        <v/>
      </c>
      <c r="CC489" s="10">
        <f>tbl_MTG_Set[[#This Row],[Collector Singles CardMarket Profit BotBox]]&gt;0</f>
        <v/>
      </c>
      <c r="CD4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0" hidden="1" s="6">
      <c r="A490" t="n">
        <v>521</v>
      </c>
      <c r="B490" t="inlineStr">
        <is>
          <t>Commander 2017 C17</t>
        </is>
      </c>
      <c r="C490" t="n">
        <v>309</v>
      </c>
      <c r="D490" s="3" t="n">
        <v>42972</v>
      </c>
      <c r="F490" t="inlineStr">
        <is>
          <t>en es fr de it pt ja ko ru 汉语 漢語</t>
        </is>
      </c>
      <c r="G490" t="n">
        <v>988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1">
        <f>tbl_MTG_Set[[#This Row],[Play Booster Sell Price CardMarket]]*tbl_MTG_Set[[#This Row],[Play Booster Expected Market Value MTG Stocks]]/tbl_MTG_Set[[#This Row],[Play Booster Sealed Market Value MTG Stocks]]</f>
        <v/>
      </c>
      <c r="BG4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0" s="11">
        <f>tbl_MTG_Set[[#This Row],[Play Singles CardMarket Profit MTG Stocks]]/tbl_MTG_Set[[#This Row],[Play Booster Cost]]</f>
        <v/>
      </c>
      <c r="BI490" s="11">
        <f>tbl_MTG_Set[[#This Row],[Play Singles CardMarket Profit MTG Stocks]]&gt;0</f>
        <v/>
      </c>
      <c r="BM490" s="10">
        <f>tbl_MTG_Set[[#This Row],[Play Booster Sell Price CardMarket]]*tbl_MTG_Set[[#This Row],[Play Booster Expected Market Value BotBox]]/tbl_MTG_Set[[#This Row],[Play Booster Sealed Market Value BotBox]]</f>
        <v/>
      </c>
      <c r="BN4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0" s="10">
        <f>tbl_MTG_Set[[#This Row],[Play Singles CardMarket Profit BotBox]]/tbl_MTG_Set[[#This Row],[Play Booster Cost]]</f>
        <v/>
      </c>
      <c r="BP490" s="10">
        <f>tbl_MTG_Set[[#This Row],[Play Singles CardMarket Profit BotBox]]&gt;0</f>
        <v/>
      </c>
      <c r="BQ490" s="10" t="n"/>
      <c r="BR490" s="10" t="n"/>
      <c r="BS490" s="10" t="n"/>
      <c r="BT4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0" s="19">
        <f>tbl_MTG_Set[[#This Row],[Collector Singles CardMarket Profit MTG Stocks]]/tbl_MTG_Set[[#This Row],[Collector Booster Cost]]</f>
        <v/>
      </c>
      <c r="BW490" s="10">
        <f>tbl_MTG_Set[[#This Row],[Collector Singles CardMarket Profit MTG Stocks]]&gt;0</f>
        <v/>
      </c>
      <c r="BX490" s="10" t="n"/>
      <c r="BY490" s="10" t="n"/>
      <c r="BZ490" s="10">
        <f>tbl_MTG_Set[[#This Row],[Collector Booster Sell Price CardMarket]]*tbl_MTG_Set[[#This Row],[Collector Booster Expected Market Value BotBox]]/tbl_MTG_Set[[#This Row],[Collector Booster Sealed Market Value BotBox]]</f>
        <v/>
      </c>
      <c r="CA4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0" s="10">
        <f>tbl_MTG_Set[[#This Row],[Collector Singles CardMarket Profit BotBox]]/tbl_MTG_Set[[#This Row],[Collector Booster Cost]]</f>
        <v/>
      </c>
      <c r="CC490" s="10">
        <f>tbl_MTG_Set[[#This Row],[Collector Singles CardMarket Profit BotBox]]&gt;0</f>
        <v/>
      </c>
      <c r="CD4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1" hidden="1" s="6">
      <c r="A491" t="n">
        <v>522</v>
      </c>
      <c r="B491" t="inlineStr">
        <is>
          <t>Commander 2017 Tokens TC17</t>
        </is>
      </c>
      <c r="C491" t="n">
        <v>11</v>
      </c>
      <c r="D491" s="3" t="n">
        <v>42972</v>
      </c>
      <c r="F491" t="inlineStr">
        <is>
          <t>en es fr de it pt ja ko ru 汉语 漢語</t>
        </is>
      </c>
      <c r="G491" t="n">
        <v>990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AG491" s="10" t="n"/>
      <c r="AH491" s="10" t="n"/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1" s="10" t="n"/>
      <c r="AS491" s="10" t="n"/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0" t="n"/>
      <c r="BF491" s="11">
        <f>tbl_MTG_Set[[#This Row],[Play Booster Sell Price CardMarket]]*tbl_MTG_Set[[#This Row],[Play Booster Expected Market Value MTG Stocks]]/tbl_MTG_Set[[#This Row],[Play Booster Sealed Market Value MTG Stocks]]</f>
        <v/>
      </c>
      <c r="BG4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1" s="11">
        <f>tbl_MTG_Set[[#This Row],[Play Singles CardMarket Profit MTG Stocks]]/tbl_MTG_Set[[#This Row],[Play Booster Cost]]</f>
        <v/>
      </c>
      <c r="BI491" s="11">
        <f>tbl_MTG_Set[[#This Row],[Play Singles CardMarket Profit MTG Stocks]]&gt;0</f>
        <v/>
      </c>
      <c r="BM491" s="10">
        <f>tbl_MTG_Set[[#This Row],[Play Booster Sell Price CardMarket]]*tbl_MTG_Set[[#This Row],[Play Booster Expected Market Value BotBox]]/tbl_MTG_Set[[#This Row],[Play Booster Sealed Market Value BotBox]]</f>
        <v/>
      </c>
      <c r="BN4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1" s="10">
        <f>tbl_MTG_Set[[#This Row],[Play Singles CardMarket Profit BotBox]]/tbl_MTG_Set[[#This Row],[Play Booster Cost]]</f>
        <v/>
      </c>
      <c r="BP491" s="10">
        <f>tbl_MTG_Set[[#This Row],[Play Singles CardMarket Profit BotBox]]&gt;0</f>
        <v/>
      </c>
      <c r="BQ491" s="10" t="n"/>
      <c r="BR491" s="10" t="n"/>
      <c r="BS491" s="10" t="n"/>
      <c r="BT4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1" s="19">
        <f>tbl_MTG_Set[[#This Row],[Collector Singles CardMarket Profit MTG Stocks]]/tbl_MTG_Set[[#This Row],[Collector Booster Cost]]</f>
        <v/>
      </c>
      <c r="BW491" s="10">
        <f>tbl_MTG_Set[[#This Row],[Collector Singles CardMarket Profit MTG Stocks]]&gt;0</f>
        <v/>
      </c>
      <c r="BX491" s="10" t="n"/>
      <c r="BY491" s="10" t="n"/>
      <c r="BZ491" s="10">
        <f>tbl_MTG_Set[[#This Row],[Collector Booster Sell Price CardMarket]]*tbl_MTG_Set[[#This Row],[Collector Booster Expected Market Value BotBox]]/tbl_MTG_Set[[#This Row],[Collector Booster Sealed Market Value BotBox]]</f>
        <v/>
      </c>
      <c r="CA4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1" s="10">
        <f>tbl_MTG_Set[[#This Row],[Collector Singles CardMarket Profit BotBox]]/tbl_MTG_Set[[#This Row],[Collector Booster Cost]]</f>
        <v/>
      </c>
      <c r="CC491" s="10">
        <f>tbl_MTG_Set[[#This Row],[Collector Singles CardMarket Profit BotBox]]&gt;0</f>
        <v/>
      </c>
      <c r="CD4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2" hidden="1" s="6">
      <c r="A492" t="n">
        <v>523</v>
      </c>
      <c r="B492" t="inlineStr">
        <is>
          <t>Commander 2017 Oversized OC17</t>
        </is>
      </c>
      <c r="C492" t="n">
        <v>4</v>
      </c>
      <c r="D492" s="3" t="n">
        <v>42972</v>
      </c>
      <c r="F492" t="inlineStr">
        <is>
          <t>en es fr de it pt ja ko ru 汉语 漢語</t>
        </is>
      </c>
      <c r="G492" t="n">
        <v>992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1">
        <f>tbl_MTG_Set[[#This Row],[Play Booster Sell Price CardMarket]]*tbl_MTG_Set[[#This Row],[Play Booster Expected Market Value MTG Stocks]]/tbl_MTG_Set[[#This Row],[Play Booster Sealed Market Value MTG Stocks]]</f>
        <v/>
      </c>
      <c r="BG4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2" s="11">
        <f>tbl_MTG_Set[[#This Row],[Play Singles CardMarket Profit MTG Stocks]]/tbl_MTG_Set[[#This Row],[Play Booster Cost]]</f>
        <v/>
      </c>
      <c r="BI492" s="11">
        <f>tbl_MTG_Set[[#This Row],[Play Singles CardMarket Profit MTG Stocks]]&gt;0</f>
        <v/>
      </c>
      <c r="BM492" s="10">
        <f>tbl_MTG_Set[[#This Row],[Play Booster Sell Price CardMarket]]*tbl_MTG_Set[[#This Row],[Play Booster Expected Market Value BotBox]]/tbl_MTG_Set[[#This Row],[Play Booster Sealed Market Value BotBox]]</f>
        <v/>
      </c>
      <c r="BN4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2" s="10">
        <f>tbl_MTG_Set[[#This Row],[Play Singles CardMarket Profit BotBox]]/tbl_MTG_Set[[#This Row],[Play Booster Cost]]</f>
        <v/>
      </c>
      <c r="BP492" s="10">
        <f>tbl_MTG_Set[[#This Row],[Play Singles CardMarket Profit BotBox]]&gt;0</f>
        <v/>
      </c>
      <c r="BQ492" s="10" t="n"/>
      <c r="BR492" s="10" t="n"/>
      <c r="BS492" s="10" t="n"/>
      <c r="BT4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2" s="19">
        <f>tbl_MTG_Set[[#This Row],[Collector Singles CardMarket Profit MTG Stocks]]/tbl_MTG_Set[[#This Row],[Collector Booster Cost]]</f>
        <v/>
      </c>
      <c r="BW492" s="10">
        <f>tbl_MTG_Set[[#This Row],[Collector Singles CardMarket Profit MTG Stocks]]&gt;0</f>
        <v/>
      </c>
      <c r="BX492" s="10" t="n"/>
      <c r="BY492" s="10" t="n"/>
      <c r="BZ492" s="10">
        <f>tbl_MTG_Set[[#This Row],[Collector Booster Sell Price CardMarket]]*tbl_MTG_Set[[#This Row],[Collector Booster Expected Market Value BotBox]]/tbl_MTG_Set[[#This Row],[Collector Booster Sealed Market Value BotBox]]</f>
        <v/>
      </c>
      <c r="CA4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2" s="10">
        <f>tbl_MTG_Set[[#This Row],[Collector Singles CardMarket Profit BotBox]]/tbl_MTG_Set[[#This Row],[Collector Booster Cost]]</f>
        <v/>
      </c>
      <c r="CC492" s="10">
        <f>tbl_MTG_Set[[#This Row],[Collector Singles CardMarket Profit BotBox]]&gt;0</f>
        <v/>
      </c>
      <c r="CD4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3" hidden="1" s="6">
      <c r="A493" t="n">
        <v>524</v>
      </c>
      <c r="B493" t="inlineStr">
        <is>
          <t>San Diego Comic-Con 2017 PS17</t>
        </is>
      </c>
      <c r="C493" t="n">
        <v>6</v>
      </c>
      <c r="D493" s="3" t="n">
        <v>42936</v>
      </c>
      <c r="F493" t="inlineStr">
        <is>
          <t>en es fr de it pt ja ko ru 汉语 漢語</t>
        </is>
      </c>
      <c r="G493" t="n">
        <v>994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1">
        <f>tbl_MTG_Set[[#This Row],[Play Booster Sell Price CardMarket]]*tbl_MTG_Set[[#This Row],[Play Booster Expected Market Value MTG Stocks]]/tbl_MTG_Set[[#This Row],[Play Booster Sealed Market Value MTG Stocks]]</f>
        <v/>
      </c>
      <c r="BG4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3" s="11">
        <f>tbl_MTG_Set[[#This Row],[Play Singles CardMarket Profit MTG Stocks]]/tbl_MTG_Set[[#This Row],[Play Booster Cost]]</f>
        <v/>
      </c>
      <c r="BI493" s="11">
        <f>tbl_MTG_Set[[#This Row],[Play Singles CardMarket Profit MTG Stocks]]&gt;0</f>
        <v/>
      </c>
      <c r="BM493" s="10">
        <f>tbl_MTG_Set[[#This Row],[Play Booster Sell Price CardMarket]]*tbl_MTG_Set[[#This Row],[Play Booster Expected Market Value BotBox]]/tbl_MTG_Set[[#This Row],[Play Booster Sealed Market Value BotBox]]</f>
        <v/>
      </c>
      <c r="BN4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3" s="10">
        <f>tbl_MTG_Set[[#This Row],[Play Singles CardMarket Profit BotBox]]/tbl_MTG_Set[[#This Row],[Play Booster Cost]]</f>
        <v/>
      </c>
      <c r="BP493" s="10">
        <f>tbl_MTG_Set[[#This Row],[Play Singles CardMarket Profit BotBox]]&gt;0</f>
        <v/>
      </c>
      <c r="BQ493" s="10" t="n"/>
      <c r="BR493" s="10" t="n"/>
      <c r="BS493" s="10" t="n"/>
      <c r="BT4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3" s="19">
        <f>tbl_MTG_Set[[#This Row],[Collector Singles CardMarket Profit MTG Stocks]]/tbl_MTG_Set[[#This Row],[Collector Booster Cost]]</f>
        <v/>
      </c>
      <c r="BW493" s="10">
        <f>tbl_MTG_Set[[#This Row],[Collector Singles CardMarket Profit MTG Stocks]]&gt;0</f>
        <v/>
      </c>
      <c r="BX493" s="10" t="n"/>
      <c r="BY493" s="10" t="n"/>
      <c r="BZ493" s="10">
        <f>tbl_MTG_Set[[#This Row],[Collector Booster Sell Price CardMarket]]*tbl_MTG_Set[[#This Row],[Collector Booster Expected Market Value BotBox]]/tbl_MTG_Set[[#This Row],[Collector Booster Sealed Market Value BotBox]]</f>
        <v/>
      </c>
      <c r="CA4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3" s="10">
        <f>tbl_MTG_Set[[#This Row],[Collector Singles CardMarket Profit BotBox]]/tbl_MTG_Set[[#This Row],[Collector Booster Cost]]</f>
        <v/>
      </c>
      <c r="CC493" s="10">
        <f>tbl_MTG_Set[[#This Row],[Collector Singles CardMarket Profit BotBox]]&gt;0</f>
        <v/>
      </c>
      <c r="CD4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4" hidden="1" s="6">
      <c r="A494" t="n">
        <v>525</v>
      </c>
      <c r="B494" t="inlineStr">
        <is>
          <t>Hour of Devastation HOU</t>
        </is>
      </c>
      <c r="C494" t="n">
        <v>209</v>
      </c>
      <c r="D494" s="3" t="n">
        <v>42930</v>
      </c>
      <c r="F494" t="inlineStr">
        <is>
          <t>en es fr de it pt ja ko ru 汉语 漢語</t>
        </is>
      </c>
      <c r="G494" t="n">
        <v>996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1">
        <f>tbl_MTG_Set[[#This Row],[Play Booster Sell Price CardMarket]]*tbl_MTG_Set[[#This Row],[Play Booster Expected Market Value MTG Stocks]]/tbl_MTG_Set[[#This Row],[Play Booster Sealed Market Value MTG Stocks]]</f>
        <v/>
      </c>
      <c r="BG4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4" s="11">
        <f>tbl_MTG_Set[[#This Row],[Play Singles CardMarket Profit MTG Stocks]]/tbl_MTG_Set[[#This Row],[Play Booster Cost]]</f>
        <v/>
      </c>
      <c r="BI494" s="11">
        <f>tbl_MTG_Set[[#This Row],[Play Singles CardMarket Profit MTG Stocks]]&gt;0</f>
        <v/>
      </c>
      <c r="BM494" s="10">
        <f>tbl_MTG_Set[[#This Row],[Play Booster Sell Price CardMarket]]*tbl_MTG_Set[[#This Row],[Play Booster Expected Market Value BotBox]]/tbl_MTG_Set[[#This Row],[Play Booster Sealed Market Value BotBox]]</f>
        <v/>
      </c>
      <c r="BN4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4" s="10">
        <f>tbl_MTG_Set[[#This Row],[Play Singles CardMarket Profit BotBox]]/tbl_MTG_Set[[#This Row],[Play Booster Cost]]</f>
        <v/>
      </c>
      <c r="BP494" s="10">
        <f>tbl_MTG_Set[[#This Row],[Play Singles CardMarket Profit BotBox]]&gt;0</f>
        <v/>
      </c>
      <c r="BQ494" s="10" t="n"/>
      <c r="BR494" s="10" t="n"/>
      <c r="BS494" s="10" t="n"/>
      <c r="BT4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4" s="19">
        <f>tbl_MTG_Set[[#This Row],[Collector Singles CardMarket Profit MTG Stocks]]/tbl_MTG_Set[[#This Row],[Collector Booster Cost]]</f>
        <v/>
      </c>
      <c r="BW494" s="10">
        <f>tbl_MTG_Set[[#This Row],[Collector Singles CardMarket Profit MTG Stocks]]&gt;0</f>
        <v/>
      </c>
      <c r="BX494" s="10" t="n"/>
      <c r="BY494" s="10" t="n"/>
      <c r="BZ494" s="10">
        <f>tbl_MTG_Set[[#This Row],[Collector Booster Sell Price CardMarket]]*tbl_MTG_Set[[#This Row],[Collector Booster Expected Market Value BotBox]]/tbl_MTG_Set[[#This Row],[Collector Booster Sealed Market Value BotBox]]</f>
        <v/>
      </c>
      <c r="CA4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4" s="10">
        <f>tbl_MTG_Set[[#This Row],[Collector Singles CardMarket Profit BotBox]]/tbl_MTG_Set[[#This Row],[Collector Booster Cost]]</f>
        <v/>
      </c>
      <c r="CC494" s="10">
        <f>tbl_MTG_Set[[#This Row],[Collector Singles CardMarket Profit BotBox]]&gt;0</f>
        <v/>
      </c>
      <c r="CD4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5" hidden="1" s="6">
      <c r="A495" t="n">
        <v>526</v>
      </c>
      <c r="B495" t="inlineStr">
        <is>
          <t>Hour of Devastation Promos PHOU</t>
        </is>
      </c>
      <c r="C495" t="n">
        <v>62</v>
      </c>
      <c r="D495" s="3" t="n">
        <v>42930</v>
      </c>
      <c r="F495" t="inlineStr">
        <is>
          <t>en es fr de it pt ja ko ru 汉语 漢語</t>
        </is>
      </c>
      <c r="G495" t="n">
        <v>998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1">
        <f>tbl_MTG_Set[[#This Row],[Play Booster Sell Price CardMarket]]*tbl_MTG_Set[[#This Row],[Play Booster Expected Market Value MTG Stocks]]/tbl_MTG_Set[[#This Row],[Play Booster Sealed Market Value MTG Stocks]]</f>
        <v/>
      </c>
      <c r="BG4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5" s="11">
        <f>tbl_MTG_Set[[#This Row],[Play Singles CardMarket Profit MTG Stocks]]/tbl_MTG_Set[[#This Row],[Play Booster Cost]]</f>
        <v/>
      </c>
      <c r="BI495" s="11">
        <f>tbl_MTG_Set[[#This Row],[Play Singles CardMarket Profit MTG Stocks]]&gt;0</f>
        <v/>
      </c>
      <c r="BM495" s="10">
        <f>tbl_MTG_Set[[#This Row],[Play Booster Sell Price CardMarket]]*tbl_MTG_Set[[#This Row],[Play Booster Expected Market Value BotBox]]/tbl_MTG_Set[[#This Row],[Play Booster Sealed Market Value BotBox]]</f>
        <v/>
      </c>
      <c r="BN4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5" s="10">
        <f>tbl_MTG_Set[[#This Row],[Play Singles CardMarket Profit BotBox]]/tbl_MTG_Set[[#This Row],[Play Booster Cost]]</f>
        <v/>
      </c>
      <c r="BP495" s="10">
        <f>tbl_MTG_Set[[#This Row],[Play Singles CardMarket Profit BotBox]]&gt;0</f>
        <v/>
      </c>
      <c r="BQ495" s="10" t="n"/>
      <c r="BR495" s="10" t="n"/>
      <c r="BS495" s="10" t="n"/>
      <c r="BT4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5" s="19">
        <f>tbl_MTG_Set[[#This Row],[Collector Singles CardMarket Profit MTG Stocks]]/tbl_MTG_Set[[#This Row],[Collector Booster Cost]]</f>
        <v/>
      </c>
      <c r="BW495" s="10">
        <f>tbl_MTG_Set[[#This Row],[Collector Singles CardMarket Profit MTG Stocks]]&gt;0</f>
        <v/>
      </c>
      <c r="BX495" s="10" t="n"/>
      <c r="BY495" s="10" t="n"/>
      <c r="BZ495" s="10">
        <f>tbl_MTG_Set[[#This Row],[Collector Booster Sell Price CardMarket]]*tbl_MTG_Set[[#This Row],[Collector Booster Expected Market Value BotBox]]/tbl_MTG_Set[[#This Row],[Collector Booster Sealed Market Value BotBox]]</f>
        <v/>
      </c>
      <c r="CA4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5" s="10">
        <f>tbl_MTG_Set[[#This Row],[Collector Singles CardMarket Profit BotBox]]/tbl_MTG_Set[[#This Row],[Collector Booster Cost]]</f>
        <v/>
      </c>
      <c r="CC495" s="10">
        <f>tbl_MTG_Set[[#This Row],[Collector Singles CardMarket Profit BotBox]]&gt;0</f>
        <v/>
      </c>
      <c r="CD4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6" hidden="1" s="6">
      <c r="A496" t="n">
        <v>527</v>
      </c>
      <c r="B496" t="inlineStr">
        <is>
          <t>Hour of Devastation Tokens THOU</t>
        </is>
      </c>
      <c r="C496" t="n">
        <v>13</v>
      </c>
      <c r="D496" s="3" t="n">
        <v>42930</v>
      </c>
      <c r="F496" t="inlineStr">
        <is>
          <t>en es fr de it pt ja ko ru 汉语 漢語</t>
        </is>
      </c>
      <c r="G496" t="n">
        <v>1000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1">
        <f>tbl_MTG_Set[[#This Row],[Play Booster Sell Price CardMarket]]*tbl_MTG_Set[[#This Row],[Play Booster Expected Market Value MTG Stocks]]/tbl_MTG_Set[[#This Row],[Play Booster Sealed Market Value MTG Stocks]]</f>
        <v/>
      </c>
      <c r="BG4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6" s="11">
        <f>tbl_MTG_Set[[#This Row],[Play Singles CardMarket Profit MTG Stocks]]/tbl_MTG_Set[[#This Row],[Play Booster Cost]]</f>
        <v/>
      </c>
      <c r="BI496" s="11">
        <f>tbl_MTG_Set[[#This Row],[Play Singles CardMarket Profit MTG Stocks]]&gt;0</f>
        <v/>
      </c>
      <c r="BM496" s="10">
        <f>tbl_MTG_Set[[#This Row],[Play Booster Sell Price CardMarket]]*tbl_MTG_Set[[#This Row],[Play Booster Expected Market Value BotBox]]/tbl_MTG_Set[[#This Row],[Play Booster Sealed Market Value BotBox]]</f>
        <v/>
      </c>
      <c r="BN4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6" s="10">
        <f>tbl_MTG_Set[[#This Row],[Play Singles CardMarket Profit BotBox]]/tbl_MTG_Set[[#This Row],[Play Booster Cost]]</f>
        <v/>
      </c>
      <c r="BP496" s="10">
        <f>tbl_MTG_Set[[#This Row],[Play Singles CardMarket Profit BotBox]]&gt;0</f>
        <v/>
      </c>
      <c r="BQ496" s="10" t="n"/>
      <c r="BR496" s="10" t="n"/>
      <c r="BS496" s="10" t="n"/>
      <c r="BT4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6" s="19">
        <f>tbl_MTG_Set[[#This Row],[Collector Singles CardMarket Profit MTG Stocks]]/tbl_MTG_Set[[#This Row],[Collector Booster Cost]]</f>
        <v/>
      </c>
      <c r="BW496" s="10">
        <f>tbl_MTG_Set[[#This Row],[Collector Singles CardMarket Profit MTG Stocks]]&gt;0</f>
        <v/>
      </c>
      <c r="BX496" s="10" t="n"/>
      <c r="BY496" s="10" t="n"/>
      <c r="BZ496" s="10">
        <f>tbl_MTG_Set[[#This Row],[Collector Booster Sell Price CardMarket]]*tbl_MTG_Set[[#This Row],[Collector Booster Expected Market Value BotBox]]/tbl_MTG_Set[[#This Row],[Collector Booster Sealed Market Value BotBox]]</f>
        <v/>
      </c>
      <c r="CA4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6" s="10">
        <f>tbl_MTG_Set[[#This Row],[Collector Singles CardMarket Profit BotBox]]/tbl_MTG_Set[[#This Row],[Collector Booster Cost]]</f>
        <v/>
      </c>
      <c r="CC496" s="10">
        <f>tbl_MTG_Set[[#This Row],[Collector Singles CardMarket Profit BotBox]]&gt;0</f>
        <v/>
      </c>
      <c r="CD4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7" hidden="1" s="6">
      <c r="A497" t="n">
        <v>528</v>
      </c>
      <c r="B497" t="inlineStr">
        <is>
          <t>Archenemy: Nicol Bolas E01</t>
        </is>
      </c>
      <c r="C497" t="n">
        <v>106</v>
      </c>
      <c r="D497" s="3" t="n">
        <v>42902</v>
      </c>
      <c r="F497" t="inlineStr">
        <is>
          <t>en es fr de it pt ja ko ru 汉语 漢語</t>
        </is>
      </c>
      <c r="G497" t="n">
        <v>1002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1">
        <f>tbl_MTG_Set[[#This Row],[Play Booster Sell Price CardMarket]]*tbl_MTG_Set[[#This Row],[Play Booster Expected Market Value MTG Stocks]]/tbl_MTG_Set[[#This Row],[Play Booster Sealed Market Value MTG Stocks]]</f>
        <v/>
      </c>
      <c r="BG4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7" s="11">
        <f>tbl_MTG_Set[[#This Row],[Play Singles CardMarket Profit MTG Stocks]]/tbl_MTG_Set[[#This Row],[Play Booster Cost]]</f>
        <v/>
      </c>
      <c r="BI497" s="11">
        <f>tbl_MTG_Set[[#This Row],[Play Singles CardMarket Profit MTG Stocks]]&gt;0</f>
        <v/>
      </c>
      <c r="BM497" s="10">
        <f>tbl_MTG_Set[[#This Row],[Play Booster Sell Price CardMarket]]*tbl_MTG_Set[[#This Row],[Play Booster Expected Market Value BotBox]]/tbl_MTG_Set[[#This Row],[Play Booster Sealed Market Value BotBox]]</f>
        <v/>
      </c>
      <c r="BN4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7" s="10">
        <f>tbl_MTG_Set[[#This Row],[Play Singles CardMarket Profit BotBox]]/tbl_MTG_Set[[#This Row],[Play Booster Cost]]</f>
        <v/>
      </c>
      <c r="BP497" s="10">
        <f>tbl_MTG_Set[[#This Row],[Play Singles CardMarket Profit BotBox]]&gt;0</f>
        <v/>
      </c>
      <c r="BQ497" s="10" t="n"/>
      <c r="BR497" s="10" t="n"/>
      <c r="BS497" s="10" t="n"/>
      <c r="BT4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7" s="19">
        <f>tbl_MTG_Set[[#This Row],[Collector Singles CardMarket Profit MTG Stocks]]/tbl_MTG_Set[[#This Row],[Collector Booster Cost]]</f>
        <v/>
      </c>
      <c r="BW497" s="10">
        <f>tbl_MTG_Set[[#This Row],[Collector Singles CardMarket Profit MTG Stocks]]&gt;0</f>
        <v/>
      </c>
      <c r="BX497" s="10" t="n"/>
      <c r="BY497" s="10" t="n"/>
      <c r="BZ497" s="10">
        <f>tbl_MTG_Set[[#This Row],[Collector Booster Sell Price CardMarket]]*tbl_MTG_Set[[#This Row],[Collector Booster Expected Market Value BotBox]]/tbl_MTG_Set[[#This Row],[Collector Booster Sealed Market Value BotBox]]</f>
        <v/>
      </c>
      <c r="CA4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7" s="10">
        <f>tbl_MTG_Set[[#This Row],[Collector Singles CardMarket Profit BotBox]]/tbl_MTG_Set[[#This Row],[Collector Booster Cost]]</f>
        <v/>
      </c>
      <c r="CC497" s="10">
        <f>tbl_MTG_Set[[#This Row],[Collector Singles CardMarket Profit BotBox]]&gt;0</f>
        <v/>
      </c>
      <c r="CD4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8" hidden="1" s="6">
      <c r="A498" t="n">
        <v>529</v>
      </c>
      <c r="B498" t="inlineStr">
        <is>
          <t>Archenemy: Nicol Bolas Tokens TE01</t>
        </is>
      </c>
      <c r="C498" t="n">
        <v>5</v>
      </c>
      <c r="D498" s="3" t="n">
        <v>42986</v>
      </c>
      <c r="F498" t="inlineStr">
        <is>
          <t>en es fr de it pt ja ko ru 汉语 漢語</t>
        </is>
      </c>
      <c r="G498" t="n">
        <v>1004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1">
        <f>tbl_MTG_Set[[#This Row],[Play Booster Sell Price CardMarket]]*tbl_MTG_Set[[#This Row],[Play Booster Expected Market Value MTG Stocks]]/tbl_MTG_Set[[#This Row],[Play Booster Sealed Market Value MTG Stocks]]</f>
        <v/>
      </c>
      <c r="BG4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8" s="11">
        <f>tbl_MTG_Set[[#This Row],[Play Singles CardMarket Profit MTG Stocks]]/tbl_MTG_Set[[#This Row],[Play Booster Cost]]</f>
        <v/>
      </c>
      <c r="BI498" s="11">
        <f>tbl_MTG_Set[[#This Row],[Play Singles CardMarket Profit MTG Stocks]]&gt;0</f>
        <v/>
      </c>
      <c r="BM498" s="10">
        <f>tbl_MTG_Set[[#This Row],[Play Booster Sell Price CardMarket]]*tbl_MTG_Set[[#This Row],[Play Booster Expected Market Value BotBox]]/tbl_MTG_Set[[#This Row],[Play Booster Sealed Market Value BotBox]]</f>
        <v/>
      </c>
      <c r="BN4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8" s="10">
        <f>tbl_MTG_Set[[#This Row],[Play Singles CardMarket Profit BotBox]]/tbl_MTG_Set[[#This Row],[Play Booster Cost]]</f>
        <v/>
      </c>
      <c r="BP498" s="10">
        <f>tbl_MTG_Set[[#This Row],[Play Singles CardMarket Profit BotBox]]&gt;0</f>
        <v/>
      </c>
      <c r="BQ498" s="10" t="n"/>
      <c r="BR498" s="10" t="n"/>
      <c r="BS498" s="10" t="n"/>
      <c r="BT4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8" s="19">
        <f>tbl_MTG_Set[[#This Row],[Collector Singles CardMarket Profit MTG Stocks]]/tbl_MTG_Set[[#This Row],[Collector Booster Cost]]</f>
        <v/>
      </c>
      <c r="BW498" s="10">
        <f>tbl_MTG_Set[[#This Row],[Collector Singles CardMarket Profit MTG Stocks]]&gt;0</f>
        <v/>
      </c>
      <c r="BX498" s="10" t="n"/>
      <c r="BY498" s="10" t="n"/>
      <c r="BZ498" s="10">
        <f>tbl_MTG_Set[[#This Row],[Collector Booster Sell Price CardMarket]]*tbl_MTG_Set[[#This Row],[Collector Booster Expected Market Value BotBox]]/tbl_MTG_Set[[#This Row],[Collector Booster Sealed Market Value BotBox]]</f>
        <v/>
      </c>
      <c r="CA4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8" s="10">
        <f>tbl_MTG_Set[[#This Row],[Collector Singles CardMarket Profit BotBox]]/tbl_MTG_Set[[#This Row],[Collector Booster Cost]]</f>
        <v/>
      </c>
      <c r="CC498" s="10">
        <f>tbl_MTG_Set[[#This Row],[Collector Singles CardMarket Profit BotBox]]&gt;0</f>
        <v/>
      </c>
      <c r="CD4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9" hidden="1" s="6">
      <c r="A499" t="n">
        <v>530</v>
      </c>
      <c r="B499" t="inlineStr">
        <is>
          <t>Archenemy: Nicol Bolas Schemes OE01</t>
        </is>
      </c>
      <c r="C499" t="n">
        <v>20</v>
      </c>
      <c r="D499" s="3" t="n">
        <v>42902</v>
      </c>
      <c r="F499" t="inlineStr">
        <is>
          <t>en es fr de it pt ja ko ru 汉语 漢語</t>
        </is>
      </c>
      <c r="G499" t="n">
        <v>1006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1">
        <f>tbl_MTG_Set[[#This Row],[Play Booster Sell Price CardMarket]]*tbl_MTG_Set[[#This Row],[Play Booster Expected Market Value MTG Stocks]]/tbl_MTG_Set[[#This Row],[Play Booster Sealed Market Value MTG Stocks]]</f>
        <v/>
      </c>
      <c r="BG4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9" s="11">
        <f>tbl_MTG_Set[[#This Row],[Play Singles CardMarket Profit MTG Stocks]]/tbl_MTG_Set[[#This Row],[Play Booster Cost]]</f>
        <v/>
      </c>
      <c r="BI499" s="11">
        <f>tbl_MTG_Set[[#This Row],[Play Singles CardMarket Profit MTG Stocks]]&gt;0</f>
        <v/>
      </c>
      <c r="BM499" s="10">
        <f>tbl_MTG_Set[[#This Row],[Play Booster Sell Price CardMarket]]*tbl_MTG_Set[[#This Row],[Play Booster Expected Market Value BotBox]]/tbl_MTG_Set[[#This Row],[Play Booster Sealed Market Value BotBox]]</f>
        <v/>
      </c>
      <c r="BN4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9" s="10">
        <f>tbl_MTG_Set[[#This Row],[Play Singles CardMarket Profit BotBox]]/tbl_MTG_Set[[#This Row],[Play Booster Cost]]</f>
        <v/>
      </c>
      <c r="BP499" s="10">
        <f>tbl_MTG_Set[[#This Row],[Play Singles CardMarket Profit BotBox]]&gt;0</f>
        <v/>
      </c>
      <c r="BQ499" s="10" t="n"/>
      <c r="BR499" s="10" t="n"/>
      <c r="BS499" s="10" t="n"/>
      <c r="BT4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9" s="19">
        <f>tbl_MTG_Set[[#This Row],[Collector Singles CardMarket Profit MTG Stocks]]/tbl_MTG_Set[[#This Row],[Collector Booster Cost]]</f>
        <v/>
      </c>
      <c r="BW499" s="10">
        <f>tbl_MTG_Set[[#This Row],[Collector Singles CardMarket Profit MTG Stocks]]&gt;0</f>
        <v/>
      </c>
      <c r="BX499" s="10" t="n"/>
      <c r="BY499" s="10" t="n"/>
      <c r="BZ499" s="10">
        <f>tbl_MTG_Set[[#This Row],[Collector Booster Sell Price CardMarket]]*tbl_MTG_Set[[#This Row],[Collector Booster Expected Market Value BotBox]]/tbl_MTG_Set[[#This Row],[Collector Booster Sealed Market Value BotBox]]</f>
        <v/>
      </c>
      <c r="CA4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9" s="10">
        <f>tbl_MTG_Set[[#This Row],[Collector Singles CardMarket Profit BotBox]]/tbl_MTG_Set[[#This Row],[Collector Booster Cost]]</f>
        <v/>
      </c>
      <c r="CC499" s="10">
        <f>tbl_MTG_Set[[#This Row],[Collector Singles CardMarket Profit BotBox]]&gt;0</f>
        <v/>
      </c>
      <c r="CD4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0" hidden="1" s="6">
      <c r="A500" t="n">
        <v>531</v>
      </c>
      <c r="B500" t="inlineStr">
        <is>
          <t>Commander Anthology CMA</t>
        </is>
      </c>
      <c r="C500" t="n">
        <v>320</v>
      </c>
      <c r="D500" s="3" t="n">
        <v>42895</v>
      </c>
      <c r="F500" t="inlineStr">
        <is>
          <t>en es fr de it pt ja ko ru 汉语 漢語</t>
        </is>
      </c>
      <c r="G500" t="n">
        <v>1008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1">
        <f>tbl_MTG_Set[[#This Row],[Play Booster Sell Price CardMarket]]*tbl_MTG_Set[[#This Row],[Play Booster Expected Market Value MTG Stocks]]/tbl_MTG_Set[[#This Row],[Play Booster Sealed Market Value MTG Stocks]]</f>
        <v/>
      </c>
      <c r="BG5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0" s="11">
        <f>tbl_MTG_Set[[#This Row],[Play Singles CardMarket Profit MTG Stocks]]/tbl_MTG_Set[[#This Row],[Play Booster Cost]]</f>
        <v/>
      </c>
      <c r="BI500" s="11">
        <f>tbl_MTG_Set[[#This Row],[Play Singles CardMarket Profit MTG Stocks]]&gt;0</f>
        <v/>
      </c>
      <c r="BM500" s="10">
        <f>tbl_MTG_Set[[#This Row],[Play Booster Sell Price CardMarket]]*tbl_MTG_Set[[#This Row],[Play Booster Expected Market Value BotBox]]/tbl_MTG_Set[[#This Row],[Play Booster Sealed Market Value BotBox]]</f>
        <v/>
      </c>
      <c r="BN5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0" s="10">
        <f>tbl_MTG_Set[[#This Row],[Play Singles CardMarket Profit BotBox]]/tbl_MTG_Set[[#This Row],[Play Booster Cost]]</f>
        <v/>
      </c>
      <c r="BP500" s="10">
        <f>tbl_MTG_Set[[#This Row],[Play Singles CardMarket Profit BotBox]]&gt;0</f>
        <v/>
      </c>
      <c r="BQ500" s="10" t="n"/>
      <c r="BR500" s="10" t="n"/>
      <c r="BS500" s="10" t="n"/>
      <c r="BT5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0" s="19">
        <f>tbl_MTG_Set[[#This Row],[Collector Singles CardMarket Profit MTG Stocks]]/tbl_MTG_Set[[#This Row],[Collector Booster Cost]]</f>
        <v/>
      </c>
      <c r="BW500" s="10">
        <f>tbl_MTG_Set[[#This Row],[Collector Singles CardMarket Profit MTG Stocks]]&gt;0</f>
        <v/>
      </c>
      <c r="BX500" s="10" t="n"/>
      <c r="BY500" s="10" t="n"/>
      <c r="BZ500" s="10">
        <f>tbl_MTG_Set[[#This Row],[Collector Booster Sell Price CardMarket]]*tbl_MTG_Set[[#This Row],[Collector Booster Expected Market Value BotBox]]/tbl_MTG_Set[[#This Row],[Collector Booster Sealed Market Value BotBox]]</f>
        <v/>
      </c>
      <c r="CA5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0" s="10">
        <f>tbl_MTG_Set[[#This Row],[Collector Singles CardMarket Profit BotBox]]/tbl_MTG_Set[[#This Row],[Collector Booster Cost]]</f>
        <v/>
      </c>
      <c r="CC500" s="10">
        <f>tbl_MTG_Set[[#This Row],[Collector Singles CardMarket Profit BotBox]]&gt;0</f>
        <v/>
      </c>
      <c r="CD5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1" hidden="1" s="6">
      <c r="A501" t="n">
        <v>532</v>
      </c>
      <c r="B501" t="inlineStr">
        <is>
          <t>Commander Anthology Tokens TCMA</t>
        </is>
      </c>
      <c r="C501" t="n">
        <v>20</v>
      </c>
      <c r="D501" s="3" t="n">
        <v>42895</v>
      </c>
      <c r="F501" t="inlineStr">
        <is>
          <t>en es fr de it pt ja ko ru 汉语 漢語</t>
        </is>
      </c>
      <c r="G501" t="n">
        <v>1010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1">
        <f>tbl_MTG_Set[[#This Row],[Play Booster Sell Price CardMarket]]*tbl_MTG_Set[[#This Row],[Play Booster Expected Market Value MTG Stocks]]/tbl_MTG_Set[[#This Row],[Play Booster Sealed Market Value MTG Stocks]]</f>
        <v/>
      </c>
      <c r="BG5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1" s="11">
        <f>tbl_MTG_Set[[#This Row],[Play Singles CardMarket Profit MTG Stocks]]/tbl_MTG_Set[[#This Row],[Play Booster Cost]]</f>
        <v/>
      </c>
      <c r="BI501" s="11">
        <f>tbl_MTG_Set[[#This Row],[Play Singles CardMarket Profit MTG Stocks]]&gt;0</f>
        <v/>
      </c>
      <c r="BM501" s="10">
        <f>tbl_MTG_Set[[#This Row],[Play Booster Sell Price CardMarket]]*tbl_MTG_Set[[#This Row],[Play Booster Expected Market Value BotBox]]/tbl_MTG_Set[[#This Row],[Play Booster Sealed Market Value BotBox]]</f>
        <v/>
      </c>
      <c r="BN5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1" s="10">
        <f>tbl_MTG_Set[[#This Row],[Play Singles CardMarket Profit BotBox]]/tbl_MTG_Set[[#This Row],[Play Booster Cost]]</f>
        <v/>
      </c>
      <c r="BP501" s="10">
        <f>tbl_MTG_Set[[#This Row],[Play Singles CardMarket Profit BotBox]]&gt;0</f>
        <v/>
      </c>
      <c r="BQ501" s="10" t="n"/>
      <c r="BR501" s="10" t="n"/>
      <c r="BS501" s="10" t="n"/>
      <c r="BT5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1" s="19">
        <f>tbl_MTG_Set[[#This Row],[Collector Singles CardMarket Profit MTG Stocks]]/tbl_MTG_Set[[#This Row],[Collector Booster Cost]]</f>
        <v/>
      </c>
      <c r="BW501" s="10">
        <f>tbl_MTG_Set[[#This Row],[Collector Singles CardMarket Profit MTG Stocks]]&gt;0</f>
        <v/>
      </c>
      <c r="BX501" s="10" t="n"/>
      <c r="BY501" s="10" t="n"/>
      <c r="BZ501" s="10">
        <f>tbl_MTG_Set[[#This Row],[Collector Booster Sell Price CardMarket]]*tbl_MTG_Set[[#This Row],[Collector Booster Expected Market Value BotBox]]/tbl_MTG_Set[[#This Row],[Collector Booster Sealed Market Value BotBox]]</f>
        <v/>
      </c>
      <c r="CA5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1" s="10">
        <f>tbl_MTG_Set[[#This Row],[Collector Singles CardMarket Profit BotBox]]/tbl_MTG_Set[[#This Row],[Collector Booster Cost]]</f>
        <v/>
      </c>
      <c r="CC501" s="10">
        <f>tbl_MTG_Set[[#This Row],[Collector Singles CardMarket Profit BotBox]]&gt;0</f>
        <v/>
      </c>
      <c r="CD5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2" hidden="1" s="6">
      <c r="A502" t="n">
        <v>533</v>
      </c>
      <c r="B502" t="inlineStr">
        <is>
          <t>Amonkhet AKH</t>
        </is>
      </c>
      <c r="C502" t="n">
        <v>287</v>
      </c>
      <c r="D502" s="3" t="n">
        <v>42853</v>
      </c>
      <c r="F502" t="inlineStr">
        <is>
          <t>en es fr de it pt ja ko ru 汉语 漢語</t>
        </is>
      </c>
      <c r="G502" t="n">
        <v>1012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1">
        <f>tbl_MTG_Set[[#This Row],[Play Booster Sell Price CardMarket]]*tbl_MTG_Set[[#This Row],[Play Booster Expected Market Value MTG Stocks]]/tbl_MTG_Set[[#This Row],[Play Booster Sealed Market Value MTG Stocks]]</f>
        <v/>
      </c>
      <c r="BG5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2" s="11">
        <f>tbl_MTG_Set[[#This Row],[Play Singles CardMarket Profit MTG Stocks]]/tbl_MTG_Set[[#This Row],[Play Booster Cost]]</f>
        <v/>
      </c>
      <c r="BI502" s="11">
        <f>tbl_MTG_Set[[#This Row],[Play Singles CardMarket Profit MTG Stocks]]&gt;0</f>
        <v/>
      </c>
      <c r="BM502" s="10">
        <f>tbl_MTG_Set[[#This Row],[Play Booster Sell Price CardMarket]]*tbl_MTG_Set[[#This Row],[Play Booster Expected Market Value BotBox]]/tbl_MTG_Set[[#This Row],[Play Booster Sealed Market Value BotBox]]</f>
        <v/>
      </c>
      <c r="BN5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2" s="10">
        <f>tbl_MTG_Set[[#This Row],[Play Singles CardMarket Profit BotBox]]/tbl_MTG_Set[[#This Row],[Play Booster Cost]]</f>
        <v/>
      </c>
      <c r="BP502" s="10">
        <f>tbl_MTG_Set[[#This Row],[Play Singles CardMarket Profit BotBox]]&gt;0</f>
        <v/>
      </c>
      <c r="BQ502" s="10" t="n"/>
      <c r="BR502" s="10" t="n"/>
      <c r="BS502" s="10" t="n"/>
      <c r="BT5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2" s="19">
        <f>tbl_MTG_Set[[#This Row],[Collector Singles CardMarket Profit MTG Stocks]]/tbl_MTG_Set[[#This Row],[Collector Booster Cost]]</f>
        <v/>
      </c>
      <c r="BW502" s="10">
        <f>tbl_MTG_Set[[#This Row],[Collector Singles CardMarket Profit MTG Stocks]]&gt;0</f>
        <v/>
      </c>
      <c r="BX502" s="10" t="n"/>
      <c r="BY502" s="10" t="n"/>
      <c r="BZ502" s="10">
        <f>tbl_MTG_Set[[#This Row],[Collector Booster Sell Price CardMarket]]*tbl_MTG_Set[[#This Row],[Collector Booster Expected Market Value BotBox]]/tbl_MTG_Set[[#This Row],[Collector Booster Sealed Market Value BotBox]]</f>
        <v/>
      </c>
      <c r="CA5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2" s="10">
        <f>tbl_MTG_Set[[#This Row],[Collector Singles CardMarket Profit BotBox]]/tbl_MTG_Set[[#This Row],[Collector Booster Cost]]</f>
        <v/>
      </c>
      <c r="CC502" s="10">
        <f>tbl_MTG_Set[[#This Row],[Collector Singles CardMarket Profit BotBox]]&gt;0</f>
        <v/>
      </c>
      <c r="CD5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3" hidden="1" s="6">
      <c r="A503" t="n">
        <v>534</v>
      </c>
      <c r="B503" t="inlineStr">
        <is>
          <t>Amonkhet Invocations MP2</t>
        </is>
      </c>
      <c r="C503" t="n">
        <v>54</v>
      </c>
      <c r="D503" s="3" t="n">
        <v>42853</v>
      </c>
      <c r="F503" t="inlineStr">
        <is>
          <t>en es fr de it pt ja ko ru 汉语 漢語</t>
        </is>
      </c>
      <c r="G503" t="n">
        <v>1014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1">
        <f>tbl_MTG_Set[[#This Row],[Play Booster Sell Price CardMarket]]*tbl_MTG_Set[[#This Row],[Play Booster Expected Market Value MTG Stocks]]/tbl_MTG_Set[[#This Row],[Play Booster Sealed Market Value MTG Stocks]]</f>
        <v/>
      </c>
      <c r="BG5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3" s="11">
        <f>tbl_MTG_Set[[#This Row],[Play Singles CardMarket Profit MTG Stocks]]/tbl_MTG_Set[[#This Row],[Play Booster Cost]]</f>
        <v/>
      </c>
      <c r="BI503" s="11">
        <f>tbl_MTG_Set[[#This Row],[Play Singles CardMarket Profit MTG Stocks]]&gt;0</f>
        <v/>
      </c>
      <c r="BM503" s="10">
        <f>tbl_MTG_Set[[#This Row],[Play Booster Sell Price CardMarket]]*tbl_MTG_Set[[#This Row],[Play Booster Expected Market Value BotBox]]/tbl_MTG_Set[[#This Row],[Play Booster Sealed Market Value BotBox]]</f>
        <v/>
      </c>
      <c r="BN5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3" s="10">
        <f>tbl_MTG_Set[[#This Row],[Play Singles CardMarket Profit BotBox]]/tbl_MTG_Set[[#This Row],[Play Booster Cost]]</f>
        <v/>
      </c>
      <c r="BP503" s="10">
        <f>tbl_MTG_Set[[#This Row],[Play Singles CardMarket Profit BotBox]]&gt;0</f>
        <v/>
      </c>
      <c r="BQ503" s="10" t="n"/>
      <c r="BR503" s="10" t="n"/>
      <c r="BS503" s="10" t="n"/>
      <c r="BT5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3" s="19">
        <f>tbl_MTG_Set[[#This Row],[Collector Singles CardMarket Profit MTG Stocks]]/tbl_MTG_Set[[#This Row],[Collector Booster Cost]]</f>
        <v/>
      </c>
      <c r="BW503" s="10">
        <f>tbl_MTG_Set[[#This Row],[Collector Singles CardMarket Profit MTG Stocks]]&gt;0</f>
        <v/>
      </c>
      <c r="BX503" s="10" t="n"/>
      <c r="BY503" s="10" t="n"/>
      <c r="BZ503" s="10">
        <f>tbl_MTG_Set[[#This Row],[Collector Booster Sell Price CardMarket]]*tbl_MTG_Set[[#This Row],[Collector Booster Expected Market Value BotBox]]/tbl_MTG_Set[[#This Row],[Collector Booster Sealed Market Value BotBox]]</f>
        <v/>
      </c>
      <c r="CA5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3" s="10">
        <f>tbl_MTG_Set[[#This Row],[Collector Singles CardMarket Profit BotBox]]/tbl_MTG_Set[[#This Row],[Collector Booster Cost]]</f>
        <v/>
      </c>
      <c r="CC503" s="10">
        <f>tbl_MTG_Set[[#This Row],[Collector Singles CardMarket Profit BotBox]]&gt;0</f>
        <v/>
      </c>
      <c r="CD5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4" hidden="1" s="6">
      <c r="A504" t="n">
        <v>535</v>
      </c>
      <c r="B504" t="inlineStr">
        <is>
          <t>Amonkhet Promos PAKH</t>
        </is>
      </c>
      <c r="C504" t="n">
        <v>77</v>
      </c>
      <c r="D504" s="3" t="n">
        <v>42853</v>
      </c>
      <c r="F504" t="inlineStr">
        <is>
          <t>en es fr de it pt ja ko ru 汉语 漢語</t>
        </is>
      </c>
      <c r="G504" t="n">
        <v>1016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1">
        <f>tbl_MTG_Set[[#This Row],[Play Booster Sell Price CardMarket]]*tbl_MTG_Set[[#This Row],[Play Booster Expected Market Value MTG Stocks]]/tbl_MTG_Set[[#This Row],[Play Booster Sealed Market Value MTG Stocks]]</f>
        <v/>
      </c>
      <c r="BG5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4" s="11">
        <f>tbl_MTG_Set[[#This Row],[Play Singles CardMarket Profit MTG Stocks]]/tbl_MTG_Set[[#This Row],[Play Booster Cost]]</f>
        <v/>
      </c>
      <c r="BI504" s="11">
        <f>tbl_MTG_Set[[#This Row],[Play Singles CardMarket Profit MTG Stocks]]&gt;0</f>
        <v/>
      </c>
      <c r="BM504" s="10">
        <f>tbl_MTG_Set[[#This Row],[Play Booster Sell Price CardMarket]]*tbl_MTG_Set[[#This Row],[Play Booster Expected Market Value BotBox]]/tbl_MTG_Set[[#This Row],[Play Booster Sealed Market Value BotBox]]</f>
        <v/>
      </c>
      <c r="BN5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4" s="10">
        <f>tbl_MTG_Set[[#This Row],[Play Singles CardMarket Profit BotBox]]/tbl_MTG_Set[[#This Row],[Play Booster Cost]]</f>
        <v/>
      </c>
      <c r="BP504" s="10">
        <f>tbl_MTG_Set[[#This Row],[Play Singles CardMarket Profit BotBox]]&gt;0</f>
        <v/>
      </c>
      <c r="BQ504" s="10" t="n"/>
      <c r="BR504" s="10" t="n"/>
      <c r="BS504" s="10" t="n"/>
      <c r="BT5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4" s="19">
        <f>tbl_MTG_Set[[#This Row],[Collector Singles CardMarket Profit MTG Stocks]]/tbl_MTG_Set[[#This Row],[Collector Booster Cost]]</f>
        <v/>
      </c>
      <c r="BW504" s="10">
        <f>tbl_MTG_Set[[#This Row],[Collector Singles CardMarket Profit MTG Stocks]]&gt;0</f>
        <v/>
      </c>
      <c r="BX504" s="10" t="n"/>
      <c r="BY504" s="10" t="n"/>
      <c r="BZ504" s="10">
        <f>tbl_MTG_Set[[#This Row],[Collector Booster Sell Price CardMarket]]*tbl_MTG_Set[[#This Row],[Collector Booster Expected Market Value BotBox]]/tbl_MTG_Set[[#This Row],[Collector Booster Sealed Market Value BotBox]]</f>
        <v/>
      </c>
      <c r="CA5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4" s="10">
        <f>tbl_MTG_Set[[#This Row],[Collector Singles CardMarket Profit BotBox]]/tbl_MTG_Set[[#This Row],[Collector Booster Cost]]</f>
        <v/>
      </c>
      <c r="CC504" s="10">
        <f>tbl_MTG_Set[[#This Row],[Collector Singles CardMarket Profit BotBox]]&gt;0</f>
        <v/>
      </c>
      <c r="CD5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5" hidden="1" s="6">
      <c r="A505" t="n">
        <v>536</v>
      </c>
      <c r="B505" t="inlineStr">
        <is>
          <t>Amonkhet Tokens TAKH</t>
        </is>
      </c>
      <c r="C505" t="n">
        <v>26</v>
      </c>
      <c r="D505" s="3" t="n">
        <v>42853</v>
      </c>
      <c r="F505" t="inlineStr">
        <is>
          <t>en es fr de it pt ja ko ru 汉语 漢語</t>
        </is>
      </c>
      <c r="G505" t="n">
        <v>1018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1">
        <f>tbl_MTG_Set[[#This Row],[Play Booster Sell Price CardMarket]]*tbl_MTG_Set[[#This Row],[Play Booster Expected Market Value MTG Stocks]]/tbl_MTG_Set[[#This Row],[Play Booster Sealed Market Value MTG Stocks]]</f>
        <v/>
      </c>
      <c r="BG5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5" s="11">
        <f>tbl_MTG_Set[[#This Row],[Play Singles CardMarket Profit MTG Stocks]]/tbl_MTG_Set[[#This Row],[Play Booster Cost]]</f>
        <v/>
      </c>
      <c r="BI505" s="11">
        <f>tbl_MTG_Set[[#This Row],[Play Singles CardMarket Profit MTG Stocks]]&gt;0</f>
        <v/>
      </c>
      <c r="BM505" s="10">
        <f>tbl_MTG_Set[[#This Row],[Play Booster Sell Price CardMarket]]*tbl_MTG_Set[[#This Row],[Play Booster Expected Market Value BotBox]]/tbl_MTG_Set[[#This Row],[Play Booster Sealed Market Value BotBox]]</f>
        <v/>
      </c>
      <c r="BN5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5" s="10">
        <f>tbl_MTG_Set[[#This Row],[Play Singles CardMarket Profit BotBox]]/tbl_MTG_Set[[#This Row],[Play Booster Cost]]</f>
        <v/>
      </c>
      <c r="BP505" s="10">
        <f>tbl_MTG_Set[[#This Row],[Play Singles CardMarket Profit BotBox]]&gt;0</f>
        <v/>
      </c>
      <c r="BQ505" s="10" t="n"/>
      <c r="BR505" s="10" t="n"/>
      <c r="BS505" s="10" t="n"/>
      <c r="BT5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5" s="19">
        <f>tbl_MTG_Set[[#This Row],[Collector Singles CardMarket Profit MTG Stocks]]/tbl_MTG_Set[[#This Row],[Collector Booster Cost]]</f>
        <v/>
      </c>
      <c r="BW505" s="10">
        <f>tbl_MTG_Set[[#This Row],[Collector Singles CardMarket Profit MTG Stocks]]&gt;0</f>
        <v/>
      </c>
      <c r="BX505" s="10" t="n"/>
      <c r="BY505" s="10" t="n"/>
      <c r="BZ505" s="10">
        <f>tbl_MTG_Set[[#This Row],[Collector Booster Sell Price CardMarket]]*tbl_MTG_Set[[#This Row],[Collector Booster Expected Market Value BotBox]]/tbl_MTG_Set[[#This Row],[Collector Booster Sealed Market Value BotBox]]</f>
        <v/>
      </c>
      <c r="CA5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5" s="10">
        <f>tbl_MTG_Set[[#This Row],[Collector Singles CardMarket Profit BotBox]]/tbl_MTG_Set[[#This Row],[Collector Booster Cost]]</f>
        <v/>
      </c>
      <c r="CC505" s="10">
        <f>tbl_MTG_Set[[#This Row],[Collector Singles CardMarket Profit BotBox]]&gt;0</f>
        <v/>
      </c>
      <c r="CD5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6" hidden="1" s="6">
      <c r="A506" t="n">
        <v>537</v>
      </c>
      <c r="B506" t="inlineStr">
        <is>
          <t>Welcome Deck 2017 W17</t>
        </is>
      </c>
      <c r="C506" t="n">
        <v>30</v>
      </c>
      <c r="D506" s="3" t="n">
        <v>42840</v>
      </c>
      <c r="F506" t="inlineStr">
        <is>
          <t>en es fr de it pt ja ko ru 汉语 漢語</t>
        </is>
      </c>
      <c r="G506" t="n">
        <v>1020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1">
        <f>tbl_MTG_Set[[#This Row],[Play Booster Sell Price CardMarket]]*tbl_MTG_Set[[#This Row],[Play Booster Expected Market Value MTG Stocks]]/tbl_MTG_Set[[#This Row],[Play Booster Sealed Market Value MTG Stocks]]</f>
        <v/>
      </c>
      <c r="BG5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6" s="11">
        <f>tbl_MTG_Set[[#This Row],[Play Singles CardMarket Profit MTG Stocks]]/tbl_MTG_Set[[#This Row],[Play Booster Cost]]</f>
        <v/>
      </c>
      <c r="BI506" s="11">
        <f>tbl_MTG_Set[[#This Row],[Play Singles CardMarket Profit MTG Stocks]]&gt;0</f>
        <v/>
      </c>
      <c r="BM506" s="10">
        <f>tbl_MTG_Set[[#This Row],[Play Booster Sell Price CardMarket]]*tbl_MTG_Set[[#This Row],[Play Booster Expected Market Value BotBox]]/tbl_MTG_Set[[#This Row],[Play Booster Sealed Market Value BotBox]]</f>
        <v/>
      </c>
      <c r="BN5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6" s="10">
        <f>tbl_MTG_Set[[#This Row],[Play Singles CardMarket Profit BotBox]]/tbl_MTG_Set[[#This Row],[Play Booster Cost]]</f>
        <v/>
      </c>
      <c r="BP506" s="10">
        <f>tbl_MTG_Set[[#This Row],[Play Singles CardMarket Profit BotBox]]&gt;0</f>
        <v/>
      </c>
      <c r="BQ506" s="10" t="n"/>
      <c r="BR506" s="10" t="n"/>
      <c r="BS506" s="10" t="n"/>
      <c r="BT5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6" s="19">
        <f>tbl_MTG_Set[[#This Row],[Collector Singles CardMarket Profit MTG Stocks]]/tbl_MTG_Set[[#This Row],[Collector Booster Cost]]</f>
        <v/>
      </c>
      <c r="BW506" s="10">
        <f>tbl_MTG_Set[[#This Row],[Collector Singles CardMarket Profit MTG Stocks]]&gt;0</f>
        <v/>
      </c>
      <c r="BX506" s="10" t="n"/>
      <c r="BY506" s="10" t="n"/>
      <c r="BZ506" s="10">
        <f>tbl_MTG_Set[[#This Row],[Collector Booster Sell Price CardMarket]]*tbl_MTG_Set[[#This Row],[Collector Booster Expected Market Value BotBox]]/tbl_MTG_Set[[#This Row],[Collector Booster Sealed Market Value BotBox]]</f>
        <v/>
      </c>
      <c r="CA5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6" s="10">
        <f>tbl_MTG_Set[[#This Row],[Collector Singles CardMarket Profit BotBox]]/tbl_MTG_Set[[#This Row],[Collector Booster Cost]]</f>
        <v/>
      </c>
      <c r="CC506" s="10">
        <f>tbl_MTG_Set[[#This Row],[Collector Singles CardMarket Profit BotBox]]&gt;0</f>
        <v/>
      </c>
      <c r="CD5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7" hidden="1" s="6">
      <c r="A507" t="n">
        <v>538</v>
      </c>
      <c r="B507" t="inlineStr">
        <is>
          <t>Legacy Cube LEGACY</t>
        </is>
      </c>
      <c r="C507" t="n">
        <v>600</v>
      </c>
      <c r="D507" s="3" t="n">
        <v>42830</v>
      </c>
      <c r="F507" t="n">
        <v>0</v>
      </c>
      <c r="G507" t="n">
        <v>1022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1">
        <f>tbl_MTG_Set[[#This Row],[Play Booster Sell Price CardMarket]]*tbl_MTG_Set[[#This Row],[Play Booster Expected Market Value MTG Stocks]]/tbl_MTG_Set[[#This Row],[Play Booster Sealed Market Value MTG Stocks]]</f>
        <v/>
      </c>
      <c r="BG5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7" s="11">
        <f>tbl_MTG_Set[[#This Row],[Play Singles CardMarket Profit MTG Stocks]]/tbl_MTG_Set[[#This Row],[Play Booster Cost]]</f>
        <v/>
      </c>
      <c r="BI507" s="11">
        <f>tbl_MTG_Set[[#This Row],[Play Singles CardMarket Profit MTG Stocks]]&gt;0</f>
        <v/>
      </c>
      <c r="BM507" s="10">
        <f>tbl_MTG_Set[[#This Row],[Play Booster Sell Price CardMarket]]*tbl_MTG_Set[[#This Row],[Play Booster Expected Market Value BotBox]]/tbl_MTG_Set[[#This Row],[Play Booster Sealed Market Value BotBox]]</f>
        <v/>
      </c>
      <c r="BN5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7" s="10">
        <f>tbl_MTG_Set[[#This Row],[Play Singles CardMarket Profit BotBox]]/tbl_MTG_Set[[#This Row],[Play Booster Cost]]</f>
        <v/>
      </c>
      <c r="BP507" s="10">
        <f>tbl_MTG_Set[[#This Row],[Play Singles CardMarket Profit BotBox]]&gt;0</f>
        <v/>
      </c>
      <c r="BQ507" s="10" t="n"/>
      <c r="BR507" s="10" t="n"/>
      <c r="BS507" s="10" t="n"/>
      <c r="BT5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7" s="19">
        <f>tbl_MTG_Set[[#This Row],[Collector Singles CardMarket Profit MTG Stocks]]/tbl_MTG_Set[[#This Row],[Collector Booster Cost]]</f>
        <v/>
      </c>
      <c r="BW507" s="10">
        <f>tbl_MTG_Set[[#This Row],[Collector Singles CardMarket Profit MTG Stocks]]&gt;0</f>
        <v/>
      </c>
      <c r="BX507" s="10" t="n"/>
      <c r="BY507" s="10" t="n"/>
      <c r="BZ507" s="10">
        <f>tbl_MTG_Set[[#This Row],[Collector Booster Sell Price CardMarket]]*tbl_MTG_Set[[#This Row],[Collector Booster Expected Market Value BotBox]]/tbl_MTG_Set[[#This Row],[Collector Booster Sealed Market Value BotBox]]</f>
        <v/>
      </c>
      <c r="CA5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7" s="10">
        <f>tbl_MTG_Set[[#This Row],[Collector Singles CardMarket Profit BotBox]]/tbl_MTG_Set[[#This Row],[Collector Booster Cost]]</f>
        <v/>
      </c>
      <c r="CC507" s="10">
        <f>tbl_MTG_Set[[#This Row],[Collector Singles CardMarket Profit BotBox]]&gt;0</f>
        <v/>
      </c>
      <c r="CD5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8" hidden="1" s="6">
      <c r="A508" t="n">
        <v>539</v>
      </c>
      <c r="B508" t="inlineStr">
        <is>
          <t>Duel Decks: Mind vs. Might DDS</t>
        </is>
      </c>
      <c r="C508" t="n">
        <v>65</v>
      </c>
      <c r="D508" s="3" t="n">
        <v>42825</v>
      </c>
      <c r="F508" t="inlineStr">
        <is>
          <t>en es fr de it pt ja ko ru 汉语 漢語</t>
        </is>
      </c>
      <c r="G508" t="n">
        <v>1024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1">
        <f>tbl_MTG_Set[[#This Row],[Play Booster Sell Price CardMarket]]*tbl_MTG_Set[[#This Row],[Play Booster Expected Market Value MTG Stocks]]/tbl_MTG_Set[[#This Row],[Play Booster Sealed Market Value MTG Stocks]]</f>
        <v/>
      </c>
      <c r="BG5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8" s="11">
        <f>tbl_MTG_Set[[#This Row],[Play Singles CardMarket Profit MTG Stocks]]/tbl_MTG_Set[[#This Row],[Play Booster Cost]]</f>
        <v/>
      </c>
      <c r="BI508" s="11">
        <f>tbl_MTG_Set[[#This Row],[Play Singles CardMarket Profit MTG Stocks]]&gt;0</f>
        <v/>
      </c>
      <c r="BM508" s="10">
        <f>tbl_MTG_Set[[#This Row],[Play Booster Sell Price CardMarket]]*tbl_MTG_Set[[#This Row],[Play Booster Expected Market Value BotBox]]/tbl_MTG_Set[[#This Row],[Play Booster Sealed Market Value BotBox]]</f>
        <v/>
      </c>
      <c r="BN5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8" s="10">
        <f>tbl_MTG_Set[[#This Row],[Play Singles CardMarket Profit BotBox]]/tbl_MTG_Set[[#This Row],[Play Booster Cost]]</f>
        <v/>
      </c>
      <c r="BP508" s="10">
        <f>tbl_MTG_Set[[#This Row],[Play Singles CardMarket Profit BotBox]]&gt;0</f>
        <v/>
      </c>
      <c r="BQ508" s="10" t="n"/>
      <c r="BR508" s="10" t="n"/>
      <c r="BS508" s="10" t="n"/>
      <c r="BT5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8" s="19">
        <f>tbl_MTG_Set[[#This Row],[Collector Singles CardMarket Profit MTG Stocks]]/tbl_MTG_Set[[#This Row],[Collector Booster Cost]]</f>
        <v/>
      </c>
      <c r="BW508" s="10">
        <f>tbl_MTG_Set[[#This Row],[Collector Singles CardMarket Profit MTG Stocks]]&gt;0</f>
        <v/>
      </c>
      <c r="BX508" s="10" t="n"/>
      <c r="BY508" s="10" t="n"/>
      <c r="BZ508" s="10">
        <f>tbl_MTG_Set[[#This Row],[Collector Booster Sell Price CardMarket]]*tbl_MTG_Set[[#This Row],[Collector Booster Expected Market Value BotBox]]/tbl_MTG_Set[[#This Row],[Collector Booster Sealed Market Value BotBox]]</f>
        <v/>
      </c>
      <c r="CA5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8" s="10">
        <f>tbl_MTG_Set[[#This Row],[Collector Singles CardMarket Profit BotBox]]/tbl_MTG_Set[[#This Row],[Collector Booster Cost]]</f>
        <v/>
      </c>
      <c r="CC508" s="10">
        <f>tbl_MTG_Set[[#This Row],[Collector Singles CardMarket Profit BotBox]]&gt;0</f>
        <v/>
      </c>
      <c r="CD5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9" hidden="1" s="6">
      <c r="A509" t="n">
        <v>540</v>
      </c>
      <c r="B509" t="inlineStr">
        <is>
          <t>Duel Decks: Mind vs. Might Tokens TDDS</t>
        </is>
      </c>
      <c r="C509" t="n">
        <v>7</v>
      </c>
      <c r="D509" s="3" t="n">
        <v>42825</v>
      </c>
      <c r="F509" t="inlineStr">
        <is>
          <t>en es fr de it pt ja ko ru 汉语 漢語</t>
        </is>
      </c>
      <c r="G509" t="n">
        <v>1026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1">
        <f>tbl_MTG_Set[[#This Row],[Play Booster Sell Price CardMarket]]*tbl_MTG_Set[[#This Row],[Play Booster Expected Market Value MTG Stocks]]/tbl_MTG_Set[[#This Row],[Play Booster Sealed Market Value MTG Stocks]]</f>
        <v/>
      </c>
      <c r="BG5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9" s="11">
        <f>tbl_MTG_Set[[#This Row],[Play Singles CardMarket Profit MTG Stocks]]/tbl_MTG_Set[[#This Row],[Play Booster Cost]]</f>
        <v/>
      </c>
      <c r="BI509" s="11">
        <f>tbl_MTG_Set[[#This Row],[Play Singles CardMarket Profit MTG Stocks]]&gt;0</f>
        <v/>
      </c>
      <c r="BM509" s="10">
        <f>tbl_MTG_Set[[#This Row],[Play Booster Sell Price CardMarket]]*tbl_MTG_Set[[#This Row],[Play Booster Expected Market Value BotBox]]/tbl_MTG_Set[[#This Row],[Play Booster Sealed Market Value BotBox]]</f>
        <v/>
      </c>
      <c r="BN5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9" s="10">
        <f>tbl_MTG_Set[[#This Row],[Play Singles CardMarket Profit BotBox]]/tbl_MTG_Set[[#This Row],[Play Booster Cost]]</f>
        <v/>
      </c>
      <c r="BP509" s="10">
        <f>tbl_MTG_Set[[#This Row],[Play Singles CardMarket Profit BotBox]]&gt;0</f>
        <v/>
      </c>
      <c r="BQ509" s="10" t="n"/>
      <c r="BR509" s="10" t="n"/>
      <c r="BS509" s="10" t="n"/>
      <c r="BT5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9" s="19">
        <f>tbl_MTG_Set[[#This Row],[Collector Singles CardMarket Profit MTG Stocks]]/tbl_MTG_Set[[#This Row],[Collector Booster Cost]]</f>
        <v/>
      </c>
      <c r="BW509" s="10">
        <f>tbl_MTG_Set[[#This Row],[Collector Singles CardMarket Profit MTG Stocks]]&gt;0</f>
        <v/>
      </c>
      <c r="BX509" s="10" t="n"/>
      <c r="BY509" s="10" t="n"/>
      <c r="BZ509" s="10">
        <f>tbl_MTG_Set[[#This Row],[Collector Booster Sell Price CardMarket]]*tbl_MTG_Set[[#This Row],[Collector Booster Expected Market Value BotBox]]/tbl_MTG_Set[[#This Row],[Collector Booster Sealed Market Value BotBox]]</f>
        <v/>
      </c>
      <c r="CA5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9" s="10">
        <f>tbl_MTG_Set[[#This Row],[Collector Singles CardMarket Profit BotBox]]/tbl_MTG_Set[[#This Row],[Collector Booster Cost]]</f>
        <v/>
      </c>
      <c r="CC509" s="10">
        <f>tbl_MTG_Set[[#This Row],[Collector Singles CardMarket Profit BotBox]]&gt;0</f>
        <v/>
      </c>
      <c r="CD5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0" hidden="1" s="6">
      <c r="A510" t="n">
        <v>541</v>
      </c>
      <c r="B510" t="inlineStr">
        <is>
          <t>Modern Masters 2017 MM3</t>
        </is>
      </c>
      <c r="C510" t="n">
        <v>249</v>
      </c>
      <c r="D510" s="3" t="n">
        <v>42811</v>
      </c>
      <c r="F510" t="inlineStr">
        <is>
          <t>en es fr de it pt ja ko ru 汉语 漢語</t>
        </is>
      </c>
      <c r="G510" t="n">
        <v>1028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1">
        <f>tbl_MTG_Set[[#This Row],[Play Booster Sell Price CardMarket]]*tbl_MTG_Set[[#This Row],[Play Booster Expected Market Value MTG Stocks]]/tbl_MTG_Set[[#This Row],[Play Booster Sealed Market Value MTG Stocks]]</f>
        <v/>
      </c>
      <c r="BG5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0" s="11">
        <f>tbl_MTG_Set[[#This Row],[Play Singles CardMarket Profit MTG Stocks]]/tbl_MTG_Set[[#This Row],[Play Booster Cost]]</f>
        <v/>
      </c>
      <c r="BI510" s="11">
        <f>tbl_MTG_Set[[#This Row],[Play Singles CardMarket Profit MTG Stocks]]&gt;0</f>
        <v/>
      </c>
      <c r="BM510" s="10">
        <f>tbl_MTG_Set[[#This Row],[Play Booster Sell Price CardMarket]]*tbl_MTG_Set[[#This Row],[Play Booster Expected Market Value BotBox]]/tbl_MTG_Set[[#This Row],[Play Booster Sealed Market Value BotBox]]</f>
        <v/>
      </c>
      <c r="BN5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0" s="10">
        <f>tbl_MTG_Set[[#This Row],[Play Singles CardMarket Profit BotBox]]/tbl_MTG_Set[[#This Row],[Play Booster Cost]]</f>
        <v/>
      </c>
      <c r="BP510" s="10">
        <f>tbl_MTG_Set[[#This Row],[Play Singles CardMarket Profit BotBox]]&gt;0</f>
        <v/>
      </c>
      <c r="BQ510" s="10" t="n"/>
      <c r="BR510" s="10" t="n"/>
      <c r="BS510" s="10" t="n"/>
      <c r="BT5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0" s="19">
        <f>tbl_MTG_Set[[#This Row],[Collector Singles CardMarket Profit MTG Stocks]]/tbl_MTG_Set[[#This Row],[Collector Booster Cost]]</f>
        <v/>
      </c>
      <c r="BW510" s="10">
        <f>tbl_MTG_Set[[#This Row],[Collector Singles CardMarket Profit MTG Stocks]]&gt;0</f>
        <v/>
      </c>
      <c r="BX510" s="10" t="n"/>
      <c r="BY510" s="10" t="n"/>
      <c r="BZ510" s="10">
        <f>tbl_MTG_Set[[#This Row],[Collector Booster Sell Price CardMarket]]*tbl_MTG_Set[[#This Row],[Collector Booster Expected Market Value BotBox]]/tbl_MTG_Set[[#This Row],[Collector Booster Sealed Market Value BotBox]]</f>
        <v/>
      </c>
      <c r="CA5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0" s="10">
        <f>tbl_MTG_Set[[#This Row],[Collector Singles CardMarket Profit BotBox]]/tbl_MTG_Set[[#This Row],[Collector Booster Cost]]</f>
        <v/>
      </c>
      <c r="CC510" s="10">
        <f>tbl_MTG_Set[[#This Row],[Collector Singles CardMarket Profit BotBox]]&gt;0</f>
        <v/>
      </c>
      <c r="CD5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1" hidden="1" s="6">
      <c r="A511" t="n">
        <v>542</v>
      </c>
      <c r="B511" t="inlineStr">
        <is>
          <t>Modern Masters 2017 Tokens TMM3</t>
        </is>
      </c>
      <c r="C511" t="n">
        <v>21</v>
      </c>
      <c r="D511" s="3" t="n">
        <v>42811</v>
      </c>
      <c r="F511" t="inlineStr">
        <is>
          <t>en es fr de it pt ja ko ru 汉语 漢語</t>
        </is>
      </c>
      <c r="G511" t="n">
        <v>1030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1">
        <f>tbl_MTG_Set[[#This Row],[Play Booster Sell Price CardMarket]]*tbl_MTG_Set[[#This Row],[Play Booster Expected Market Value MTG Stocks]]/tbl_MTG_Set[[#This Row],[Play Booster Sealed Market Value MTG Stocks]]</f>
        <v/>
      </c>
      <c r="BG5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1" s="11">
        <f>tbl_MTG_Set[[#This Row],[Play Singles CardMarket Profit MTG Stocks]]/tbl_MTG_Set[[#This Row],[Play Booster Cost]]</f>
        <v/>
      </c>
      <c r="BI511" s="11">
        <f>tbl_MTG_Set[[#This Row],[Play Singles CardMarket Profit MTG Stocks]]&gt;0</f>
        <v/>
      </c>
      <c r="BM511" s="10">
        <f>tbl_MTG_Set[[#This Row],[Play Booster Sell Price CardMarket]]*tbl_MTG_Set[[#This Row],[Play Booster Expected Market Value BotBox]]/tbl_MTG_Set[[#This Row],[Play Booster Sealed Market Value BotBox]]</f>
        <v/>
      </c>
      <c r="BN5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1" s="10">
        <f>tbl_MTG_Set[[#This Row],[Play Singles CardMarket Profit BotBox]]/tbl_MTG_Set[[#This Row],[Play Booster Cost]]</f>
        <v/>
      </c>
      <c r="BP511" s="10">
        <f>tbl_MTG_Set[[#This Row],[Play Singles CardMarket Profit BotBox]]&gt;0</f>
        <v/>
      </c>
      <c r="BQ511" s="10" t="n"/>
      <c r="BR511" s="10" t="n"/>
      <c r="BS511" s="10" t="n"/>
      <c r="BT5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1" s="19">
        <f>tbl_MTG_Set[[#This Row],[Collector Singles CardMarket Profit MTG Stocks]]/tbl_MTG_Set[[#This Row],[Collector Booster Cost]]</f>
        <v/>
      </c>
      <c r="BW511" s="10">
        <f>tbl_MTG_Set[[#This Row],[Collector Singles CardMarket Profit MTG Stocks]]&gt;0</f>
        <v/>
      </c>
      <c r="BX511" s="10" t="n"/>
      <c r="BY511" s="10" t="n"/>
      <c r="BZ511" s="10">
        <f>tbl_MTG_Set[[#This Row],[Collector Booster Sell Price CardMarket]]*tbl_MTG_Set[[#This Row],[Collector Booster Expected Market Value BotBox]]/tbl_MTG_Set[[#This Row],[Collector Booster Sealed Market Value BotBox]]</f>
        <v/>
      </c>
      <c r="CA5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1" s="10">
        <f>tbl_MTG_Set[[#This Row],[Collector Singles CardMarket Profit BotBox]]/tbl_MTG_Set[[#This Row],[Collector Booster Cost]]</f>
        <v/>
      </c>
      <c r="CC511" s="10">
        <f>tbl_MTG_Set[[#This Row],[Collector Singles CardMarket Profit BotBox]]&gt;0</f>
        <v/>
      </c>
      <c r="CD5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2" hidden="1" s="6">
      <c r="A512" t="n">
        <v>543</v>
      </c>
      <c r="B512" t="inlineStr">
        <is>
          <t>Aether Revolt AER</t>
        </is>
      </c>
      <c r="C512" t="n">
        <v>197</v>
      </c>
      <c r="D512" s="3" t="n">
        <v>42755</v>
      </c>
      <c r="F512" t="inlineStr">
        <is>
          <t>en es fr de it pt ja ko ru 汉语 漢語</t>
        </is>
      </c>
      <c r="G512" t="n">
        <v>1032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1">
        <f>tbl_MTG_Set[[#This Row],[Play Booster Sell Price CardMarket]]*tbl_MTG_Set[[#This Row],[Play Booster Expected Market Value MTG Stocks]]/tbl_MTG_Set[[#This Row],[Play Booster Sealed Market Value MTG Stocks]]</f>
        <v/>
      </c>
      <c r="BG5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2" s="11">
        <f>tbl_MTG_Set[[#This Row],[Play Singles CardMarket Profit MTG Stocks]]/tbl_MTG_Set[[#This Row],[Play Booster Cost]]</f>
        <v/>
      </c>
      <c r="BI512" s="11">
        <f>tbl_MTG_Set[[#This Row],[Play Singles CardMarket Profit MTG Stocks]]&gt;0</f>
        <v/>
      </c>
      <c r="BM512" s="10">
        <f>tbl_MTG_Set[[#This Row],[Play Booster Sell Price CardMarket]]*tbl_MTG_Set[[#This Row],[Play Booster Expected Market Value BotBox]]/tbl_MTG_Set[[#This Row],[Play Booster Sealed Market Value BotBox]]</f>
        <v/>
      </c>
      <c r="BN5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2" s="10">
        <f>tbl_MTG_Set[[#This Row],[Play Singles CardMarket Profit BotBox]]/tbl_MTG_Set[[#This Row],[Play Booster Cost]]</f>
        <v/>
      </c>
      <c r="BP512" s="10">
        <f>tbl_MTG_Set[[#This Row],[Play Singles CardMarket Profit BotBox]]&gt;0</f>
        <v/>
      </c>
      <c r="BQ512" s="10" t="n"/>
      <c r="BR512" s="10" t="n"/>
      <c r="BS512" s="10" t="n"/>
      <c r="BT5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2" s="19">
        <f>tbl_MTG_Set[[#This Row],[Collector Singles CardMarket Profit MTG Stocks]]/tbl_MTG_Set[[#This Row],[Collector Booster Cost]]</f>
        <v/>
      </c>
      <c r="BW512" s="10">
        <f>tbl_MTG_Set[[#This Row],[Collector Singles CardMarket Profit MTG Stocks]]&gt;0</f>
        <v/>
      </c>
      <c r="BX512" s="10" t="n"/>
      <c r="BY512" s="10" t="n"/>
      <c r="BZ512" s="10">
        <f>tbl_MTG_Set[[#This Row],[Collector Booster Sell Price CardMarket]]*tbl_MTG_Set[[#This Row],[Collector Booster Expected Market Value BotBox]]/tbl_MTG_Set[[#This Row],[Collector Booster Sealed Market Value BotBox]]</f>
        <v/>
      </c>
      <c r="CA5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2" s="10">
        <f>tbl_MTG_Set[[#This Row],[Collector Singles CardMarket Profit BotBox]]/tbl_MTG_Set[[#This Row],[Collector Booster Cost]]</f>
        <v/>
      </c>
      <c r="CC512" s="10">
        <f>tbl_MTG_Set[[#This Row],[Collector Singles CardMarket Profit BotBox]]&gt;0</f>
        <v/>
      </c>
      <c r="CD5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3" hidden="1" s="6">
      <c r="A513" t="n">
        <v>544</v>
      </c>
      <c r="B513" t="inlineStr">
        <is>
          <t>Aether Revolt Promos PAER</t>
        </is>
      </c>
      <c r="C513" t="n">
        <v>65</v>
      </c>
      <c r="D513" s="3" t="n">
        <v>42755</v>
      </c>
      <c r="F513" t="inlineStr">
        <is>
          <t>en es fr de it pt ja ko ru 汉语 漢語</t>
        </is>
      </c>
      <c r="G513" t="n">
        <v>1034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1">
        <f>tbl_MTG_Set[[#This Row],[Play Booster Sell Price CardMarket]]*tbl_MTG_Set[[#This Row],[Play Booster Expected Market Value MTG Stocks]]/tbl_MTG_Set[[#This Row],[Play Booster Sealed Market Value MTG Stocks]]</f>
        <v/>
      </c>
      <c r="BG5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3" s="11">
        <f>tbl_MTG_Set[[#This Row],[Play Singles CardMarket Profit MTG Stocks]]/tbl_MTG_Set[[#This Row],[Play Booster Cost]]</f>
        <v/>
      </c>
      <c r="BI513" s="11">
        <f>tbl_MTG_Set[[#This Row],[Play Singles CardMarket Profit MTG Stocks]]&gt;0</f>
        <v/>
      </c>
      <c r="BM513" s="10">
        <f>tbl_MTG_Set[[#This Row],[Play Booster Sell Price CardMarket]]*tbl_MTG_Set[[#This Row],[Play Booster Expected Market Value BotBox]]/tbl_MTG_Set[[#This Row],[Play Booster Sealed Market Value BotBox]]</f>
        <v/>
      </c>
      <c r="BN5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3" s="10">
        <f>tbl_MTG_Set[[#This Row],[Play Singles CardMarket Profit BotBox]]/tbl_MTG_Set[[#This Row],[Play Booster Cost]]</f>
        <v/>
      </c>
      <c r="BP513" s="10">
        <f>tbl_MTG_Set[[#This Row],[Play Singles CardMarket Profit BotBox]]&gt;0</f>
        <v/>
      </c>
      <c r="BQ513" s="10" t="n"/>
      <c r="BR513" s="10" t="n"/>
      <c r="BS513" s="10" t="n"/>
      <c r="BT5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3" s="19">
        <f>tbl_MTG_Set[[#This Row],[Collector Singles CardMarket Profit MTG Stocks]]/tbl_MTG_Set[[#This Row],[Collector Booster Cost]]</f>
        <v/>
      </c>
      <c r="BW513" s="10">
        <f>tbl_MTG_Set[[#This Row],[Collector Singles CardMarket Profit MTG Stocks]]&gt;0</f>
        <v/>
      </c>
      <c r="BX513" s="10" t="n"/>
      <c r="BY513" s="10" t="n"/>
      <c r="BZ513" s="10">
        <f>tbl_MTG_Set[[#This Row],[Collector Booster Sell Price CardMarket]]*tbl_MTG_Set[[#This Row],[Collector Booster Expected Market Value BotBox]]/tbl_MTG_Set[[#This Row],[Collector Booster Sealed Market Value BotBox]]</f>
        <v/>
      </c>
      <c r="CA5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3" s="10">
        <f>tbl_MTG_Set[[#This Row],[Collector Singles CardMarket Profit BotBox]]/tbl_MTG_Set[[#This Row],[Collector Booster Cost]]</f>
        <v/>
      </c>
      <c r="CC513" s="10">
        <f>tbl_MTG_Set[[#This Row],[Collector Singles CardMarket Profit BotBox]]&gt;0</f>
        <v/>
      </c>
      <c r="CD5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4" hidden="1" s="6">
      <c r="A514" t="n">
        <v>545</v>
      </c>
      <c r="B514" t="inlineStr">
        <is>
          <t>Aether Revolt Tokens TAER</t>
        </is>
      </c>
      <c r="C514" t="n">
        <v>4</v>
      </c>
      <c r="D514" s="3" t="n">
        <v>42755</v>
      </c>
      <c r="F514" t="inlineStr">
        <is>
          <t>en es fr de it pt ja ko ru 汉语 漢語</t>
        </is>
      </c>
      <c r="G514" t="n">
        <v>1036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1">
        <f>tbl_MTG_Set[[#This Row],[Play Booster Sell Price CardMarket]]*tbl_MTG_Set[[#This Row],[Play Booster Expected Market Value MTG Stocks]]/tbl_MTG_Set[[#This Row],[Play Booster Sealed Market Value MTG Stocks]]</f>
        <v/>
      </c>
      <c r="BG5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4" s="11">
        <f>tbl_MTG_Set[[#This Row],[Play Singles CardMarket Profit MTG Stocks]]/tbl_MTG_Set[[#This Row],[Play Booster Cost]]</f>
        <v/>
      </c>
      <c r="BI514" s="11">
        <f>tbl_MTG_Set[[#This Row],[Play Singles CardMarket Profit MTG Stocks]]&gt;0</f>
        <v/>
      </c>
      <c r="BM514" s="10">
        <f>tbl_MTG_Set[[#This Row],[Play Booster Sell Price CardMarket]]*tbl_MTG_Set[[#This Row],[Play Booster Expected Market Value BotBox]]/tbl_MTG_Set[[#This Row],[Play Booster Sealed Market Value BotBox]]</f>
        <v/>
      </c>
      <c r="BN5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4" s="10">
        <f>tbl_MTG_Set[[#This Row],[Play Singles CardMarket Profit BotBox]]/tbl_MTG_Set[[#This Row],[Play Booster Cost]]</f>
        <v/>
      </c>
      <c r="BP514" s="10">
        <f>tbl_MTG_Set[[#This Row],[Play Singles CardMarket Profit BotBox]]&gt;0</f>
        <v/>
      </c>
      <c r="BQ514" s="10" t="n"/>
      <c r="BR514" s="10" t="n"/>
      <c r="BS514" s="10" t="n"/>
      <c r="BT5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4" s="19">
        <f>tbl_MTG_Set[[#This Row],[Collector Singles CardMarket Profit MTG Stocks]]/tbl_MTG_Set[[#This Row],[Collector Booster Cost]]</f>
        <v/>
      </c>
      <c r="BW514" s="10">
        <f>tbl_MTG_Set[[#This Row],[Collector Singles CardMarket Profit MTG Stocks]]&gt;0</f>
        <v/>
      </c>
      <c r="BX514" s="10" t="n"/>
      <c r="BY514" s="10" t="n"/>
      <c r="BZ514" s="10">
        <f>tbl_MTG_Set[[#This Row],[Collector Booster Sell Price CardMarket]]*tbl_MTG_Set[[#This Row],[Collector Booster Expected Market Value BotBox]]/tbl_MTG_Set[[#This Row],[Collector Booster Sealed Market Value BotBox]]</f>
        <v/>
      </c>
      <c r="CA5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4" s="10">
        <f>tbl_MTG_Set[[#This Row],[Collector Singles CardMarket Profit BotBox]]/tbl_MTG_Set[[#This Row],[Collector Booster Cost]]</f>
        <v/>
      </c>
      <c r="CC514" s="10">
        <f>tbl_MTG_Set[[#This Row],[Collector Singles CardMarket Profit BotBox]]&gt;0</f>
        <v/>
      </c>
      <c r="CD5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5" hidden="1" s="6">
      <c r="A515" t="n">
        <v>546</v>
      </c>
      <c r="B515" t="inlineStr">
        <is>
          <t>League Tokens 2017 L17</t>
        </is>
      </c>
      <c r="C515" t="n">
        <v>1</v>
      </c>
      <c r="D515" s="3" t="n">
        <v>42736</v>
      </c>
      <c r="F515" t="inlineStr">
        <is>
          <t>en es fr de it pt ja ko ru 汉语 漢語</t>
        </is>
      </c>
      <c r="G515" t="n">
        <v>1038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1">
        <f>tbl_MTG_Set[[#This Row],[Play Booster Sell Price CardMarket]]*tbl_MTG_Set[[#This Row],[Play Booster Expected Market Value MTG Stocks]]/tbl_MTG_Set[[#This Row],[Play Booster Sealed Market Value MTG Stocks]]</f>
        <v/>
      </c>
      <c r="BG5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5" s="11">
        <f>tbl_MTG_Set[[#This Row],[Play Singles CardMarket Profit MTG Stocks]]/tbl_MTG_Set[[#This Row],[Play Booster Cost]]</f>
        <v/>
      </c>
      <c r="BI515" s="11">
        <f>tbl_MTG_Set[[#This Row],[Play Singles CardMarket Profit MTG Stocks]]&gt;0</f>
        <v/>
      </c>
      <c r="BM515" s="10">
        <f>tbl_MTG_Set[[#This Row],[Play Booster Sell Price CardMarket]]*tbl_MTG_Set[[#This Row],[Play Booster Expected Market Value BotBox]]/tbl_MTG_Set[[#This Row],[Play Booster Sealed Market Value BotBox]]</f>
        <v/>
      </c>
      <c r="BN5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5" s="10">
        <f>tbl_MTG_Set[[#This Row],[Play Singles CardMarket Profit BotBox]]/tbl_MTG_Set[[#This Row],[Play Booster Cost]]</f>
        <v/>
      </c>
      <c r="BP515" s="10">
        <f>tbl_MTG_Set[[#This Row],[Play Singles CardMarket Profit BotBox]]&gt;0</f>
        <v/>
      </c>
      <c r="BQ515" s="10" t="n"/>
      <c r="BR515" s="10" t="n"/>
      <c r="BS515" s="10" t="n"/>
      <c r="BT5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5" s="19">
        <f>tbl_MTG_Set[[#This Row],[Collector Singles CardMarket Profit MTG Stocks]]/tbl_MTG_Set[[#This Row],[Collector Booster Cost]]</f>
        <v/>
      </c>
      <c r="BW515" s="10">
        <f>tbl_MTG_Set[[#This Row],[Collector Singles CardMarket Profit MTG Stocks]]&gt;0</f>
        <v/>
      </c>
      <c r="BX515" s="10" t="n"/>
      <c r="BY515" s="10" t="n"/>
      <c r="BZ515" s="10">
        <f>tbl_MTG_Set[[#This Row],[Collector Booster Sell Price CardMarket]]*tbl_MTG_Set[[#This Row],[Collector Booster Expected Market Value BotBox]]/tbl_MTG_Set[[#This Row],[Collector Booster Sealed Market Value BotBox]]</f>
        <v/>
      </c>
      <c r="CA5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5" s="10">
        <f>tbl_MTG_Set[[#This Row],[Collector Singles CardMarket Profit BotBox]]/tbl_MTG_Set[[#This Row],[Collector Booster Cost]]</f>
        <v/>
      </c>
      <c r="CC515" s="10">
        <f>tbl_MTG_Set[[#This Row],[Collector Singles CardMarket Profit BotBox]]&gt;0</f>
        <v/>
      </c>
      <c r="CD5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6" hidden="1" s="6">
      <c r="A516" t="n">
        <v>547</v>
      </c>
      <c r="B516" t="inlineStr">
        <is>
          <t>Friday Night Magic 2017 F17</t>
        </is>
      </c>
      <c r="C516" t="n">
        <v>12</v>
      </c>
      <c r="D516" s="3" t="n">
        <v>42736</v>
      </c>
      <c r="F516" t="inlineStr">
        <is>
          <t>en es fr de it pt ja ko ru 汉语 漢語</t>
        </is>
      </c>
      <c r="G516" t="n">
        <v>1040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1">
        <f>tbl_MTG_Set[[#This Row],[Play Booster Sell Price CardMarket]]*tbl_MTG_Set[[#This Row],[Play Booster Expected Market Value MTG Stocks]]/tbl_MTG_Set[[#This Row],[Play Booster Sealed Market Value MTG Stocks]]</f>
        <v/>
      </c>
      <c r="BG5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6" s="11">
        <f>tbl_MTG_Set[[#This Row],[Play Singles CardMarket Profit MTG Stocks]]/tbl_MTG_Set[[#This Row],[Play Booster Cost]]</f>
        <v/>
      </c>
      <c r="BI516" s="11">
        <f>tbl_MTG_Set[[#This Row],[Play Singles CardMarket Profit MTG Stocks]]&gt;0</f>
        <v/>
      </c>
      <c r="BM516" s="10">
        <f>tbl_MTG_Set[[#This Row],[Play Booster Sell Price CardMarket]]*tbl_MTG_Set[[#This Row],[Play Booster Expected Market Value BotBox]]/tbl_MTG_Set[[#This Row],[Play Booster Sealed Market Value BotBox]]</f>
        <v/>
      </c>
      <c r="BN5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6" s="10">
        <f>tbl_MTG_Set[[#This Row],[Play Singles CardMarket Profit BotBox]]/tbl_MTG_Set[[#This Row],[Play Booster Cost]]</f>
        <v/>
      </c>
      <c r="BP516" s="10">
        <f>tbl_MTG_Set[[#This Row],[Play Singles CardMarket Profit BotBox]]&gt;0</f>
        <v/>
      </c>
      <c r="BQ516" s="10" t="n"/>
      <c r="BR516" s="10" t="n"/>
      <c r="BS516" s="10" t="n"/>
      <c r="BT5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6" s="19">
        <f>tbl_MTG_Set[[#This Row],[Collector Singles CardMarket Profit MTG Stocks]]/tbl_MTG_Set[[#This Row],[Collector Booster Cost]]</f>
        <v/>
      </c>
      <c r="BW516" s="10">
        <f>tbl_MTG_Set[[#This Row],[Collector Singles CardMarket Profit MTG Stocks]]&gt;0</f>
        <v/>
      </c>
      <c r="BX516" s="10" t="n"/>
      <c r="BY516" s="10" t="n"/>
      <c r="BZ516" s="10">
        <f>tbl_MTG_Set[[#This Row],[Collector Booster Sell Price CardMarket]]*tbl_MTG_Set[[#This Row],[Collector Booster Expected Market Value BotBox]]/tbl_MTG_Set[[#This Row],[Collector Booster Sealed Market Value BotBox]]</f>
        <v/>
      </c>
      <c r="CA5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6" s="10">
        <f>tbl_MTG_Set[[#This Row],[Collector Singles CardMarket Profit BotBox]]/tbl_MTG_Set[[#This Row],[Collector Booster Cost]]</f>
        <v/>
      </c>
      <c r="CC516" s="10">
        <f>tbl_MTG_Set[[#This Row],[Collector Singles CardMarket Profit BotBox]]&gt;0</f>
        <v/>
      </c>
      <c r="CD5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7" hidden="1" s="6">
      <c r="A517" t="n">
        <v>548</v>
      </c>
      <c r="B517" t="inlineStr">
        <is>
          <t>Judge Gift Cards 2017 J17</t>
        </is>
      </c>
      <c r="C517" t="n">
        <v>9</v>
      </c>
      <c r="D517" s="3" t="n">
        <v>42736</v>
      </c>
      <c r="F517" t="inlineStr">
        <is>
          <t>en es fr de it pt ja ko ru 汉语 漢語</t>
        </is>
      </c>
      <c r="G517" t="n">
        <v>1042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1">
        <f>tbl_MTG_Set[[#This Row],[Play Booster Sell Price CardMarket]]*tbl_MTG_Set[[#This Row],[Play Booster Expected Market Value MTG Stocks]]/tbl_MTG_Set[[#This Row],[Play Booster Sealed Market Value MTG Stocks]]</f>
        <v/>
      </c>
      <c r="BG5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7" s="11">
        <f>tbl_MTG_Set[[#This Row],[Play Singles CardMarket Profit MTG Stocks]]/tbl_MTG_Set[[#This Row],[Play Booster Cost]]</f>
        <v/>
      </c>
      <c r="BI517" s="11">
        <f>tbl_MTG_Set[[#This Row],[Play Singles CardMarket Profit MTG Stocks]]&gt;0</f>
        <v/>
      </c>
      <c r="BM517" s="10">
        <f>tbl_MTG_Set[[#This Row],[Play Booster Sell Price CardMarket]]*tbl_MTG_Set[[#This Row],[Play Booster Expected Market Value BotBox]]/tbl_MTG_Set[[#This Row],[Play Booster Sealed Market Value BotBox]]</f>
        <v/>
      </c>
      <c r="BN5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7" s="10">
        <f>tbl_MTG_Set[[#This Row],[Play Singles CardMarket Profit BotBox]]/tbl_MTG_Set[[#This Row],[Play Booster Cost]]</f>
        <v/>
      </c>
      <c r="BP517" s="10">
        <f>tbl_MTG_Set[[#This Row],[Play Singles CardMarket Profit BotBox]]&gt;0</f>
        <v/>
      </c>
      <c r="BQ517" s="10" t="n"/>
      <c r="BR517" s="10" t="n"/>
      <c r="BS517" s="10" t="n"/>
      <c r="BT5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7" s="19">
        <f>tbl_MTG_Set[[#This Row],[Collector Singles CardMarket Profit MTG Stocks]]/tbl_MTG_Set[[#This Row],[Collector Booster Cost]]</f>
        <v/>
      </c>
      <c r="BW517" s="10">
        <f>tbl_MTG_Set[[#This Row],[Collector Singles CardMarket Profit MTG Stocks]]&gt;0</f>
        <v/>
      </c>
      <c r="BX517" s="10" t="n"/>
      <c r="BY517" s="10" t="n"/>
      <c r="BZ517" s="10">
        <f>tbl_MTG_Set[[#This Row],[Collector Booster Sell Price CardMarket]]*tbl_MTG_Set[[#This Row],[Collector Booster Expected Market Value BotBox]]/tbl_MTG_Set[[#This Row],[Collector Booster Sealed Market Value BotBox]]</f>
        <v/>
      </c>
      <c r="CA5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7" s="10">
        <f>tbl_MTG_Set[[#This Row],[Collector Singles CardMarket Profit BotBox]]/tbl_MTG_Set[[#This Row],[Collector Booster Cost]]</f>
        <v/>
      </c>
      <c r="CC517" s="10">
        <f>tbl_MTG_Set[[#This Row],[Collector Singles CardMarket Profit BotBox]]&gt;0</f>
        <v/>
      </c>
      <c r="CD5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8" hidden="1" s="6">
      <c r="A518" t="n">
        <v>549</v>
      </c>
      <c r="B518" t="inlineStr">
        <is>
          <t>Planechase Anthology PCA</t>
        </is>
      </c>
      <c r="C518" t="n">
        <v>156</v>
      </c>
      <c r="D518" s="3" t="n">
        <v>42699</v>
      </c>
      <c r="F518" t="inlineStr">
        <is>
          <t>en es fr de it pt ja ko ru 汉语 漢語</t>
        </is>
      </c>
      <c r="G518" t="n">
        <v>1044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1">
        <f>tbl_MTG_Set[[#This Row],[Play Booster Sell Price CardMarket]]*tbl_MTG_Set[[#This Row],[Play Booster Expected Market Value MTG Stocks]]/tbl_MTG_Set[[#This Row],[Play Booster Sealed Market Value MTG Stocks]]</f>
        <v/>
      </c>
      <c r="BG5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8" s="11">
        <f>tbl_MTG_Set[[#This Row],[Play Singles CardMarket Profit MTG Stocks]]/tbl_MTG_Set[[#This Row],[Play Booster Cost]]</f>
        <v/>
      </c>
      <c r="BI518" s="11">
        <f>tbl_MTG_Set[[#This Row],[Play Singles CardMarket Profit MTG Stocks]]&gt;0</f>
        <v/>
      </c>
      <c r="BM518" s="10">
        <f>tbl_MTG_Set[[#This Row],[Play Booster Sell Price CardMarket]]*tbl_MTG_Set[[#This Row],[Play Booster Expected Market Value BotBox]]/tbl_MTG_Set[[#This Row],[Play Booster Sealed Market Value BotBox]]</f>
        <v/>
      </c>
      <c r="BN5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8" s="10">
        <f>tbl_MTG_Set[[#This Row],[Play Singles CardMarket Profit BotBox]]/tbl_MTG_Set[[#This Row],[Play Booster Cost]]</f>
        <v/>
      </c>
      <c r="BP518" s="10">
        <f>tbl_MTG_Set[[#This Row],[Play Singles CardMarket Profit BotBox]]&gt;0</f>
        <v/>
      </c>
      <c r="BQ518" s="10" t="n"/>
      <c r="BR518" s="10" t="n"/>
      <c r="BS518" s="10" t="n"/>
      <c r="BT5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8" s="19">
        <f>tbl_MTG_Set[[#This Row],[Collector Singles CardMarket Profit MTG Stocks]]/tbl_MTG_Set[[#This Row],[Collector Booster Cost]]</f>
        <v/>
      </c>
      <c r="BW518" s="10">
        <f>tbl_MTG_Set[[#This Row],[Collector Singles CardMarket Profit MTG Stocks]]&gt;0</f>
        <v/>
      </c>
      <c r="BX518" s="10" t="n"/>
      <c r="BY518" s="10" t="n"/>
      <c r="BZ518" s="10">
        <f>tbl_MTG_Set[[#This Row],[Collector Booster Sell Price CardMarket]]*tbl_MTG_Set[[#This Row],[Collector Booster Expected Market Value BotBox]]/tbl_MTG_Set[[#This Row],[Collector Booster Sealed Market Value BotBox]]</f>
        <v/>
      </c>
      <c r="CA5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8" s="10">
        <f>tbl_MTG_Set[[#This Row],[Collector Singles CardMarket Profit BotBox]]/tbl_MTG_Set[[#This Row],[Collector Booster Cost]]</f>
        <v/>
      </c>
      <c r="CC518" s="10">
        <f>tbl_MTG_Set[[#This Row],[Collector Singles CardMarket Profit BotBox]]&gt;0</f>
        <v/>
      </c>
      <c r="CD5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9" hidden="1" s="6">
      <c r="A519" t="n">
        <v>550</v>
      </c>
      <c r="B519" t="inlineStr">
        <is>
          <t>Planechase Anthology Tokens TPCA</t>
        </is>
      </c>
      <c r="C519" t="n">
        <v>19</v>
      </c>
      <c r="D519" s="3" t="n">
        <v>42699</v>
      </c>
      <c r="F519" t="inlineStr">
        <is>
          <t>en es fr de it pt ja ko ru 汉语 漢語</t>
        </is>
      </c>
      <c r="G519" t="n">
        <v>1046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1">
        <f>tbl_MTG_Set[[#This Row],[Play Booster Sell Price CardMarket]]*tbl_MTG_Set[[#This Row],[Play Booster Expected Market Value MTG Stocks]]/tbl_MTG_Set[[#This Row],[Play Booster Sealed Market Value MTG Stocks]]</f>
        <v/>
      </c>
      <c r="BG5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9" s="11">
        <f>tbl_MTG_Set[[#This Row],[Play Singles CardMarket Profit MTG Stocks]]/tbl_MTG_Set[[#This Row],[Play Booster Cost]]</f>
        <v/>
      </c>
      <c r="BI519" s="11">
        <f>tbl_MTG_Set[[#This Row],[Play Singles CardMarket Profit MTG Stocks]]&gt;0</f>
        <v/>
      </c>
      <c r="BM519" s="10">
        <f>tbl_MTG_Set[[#This Row],[Play Booster Sell Price CardMarket]]*tbl_MTG_Set[[#This Row],[Play Booster Expected Market Value BotBox]]/tbl_MTG_Set[[#This Row],[Play Booster Sealed Market Value BotBox]]</f>
        <v/>
      </c>
      <c r="BN5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9" s="10">
        <f>tbl_MTG_Set[[#This Row],[Play Singles CardMarket Profit BotBox]]/tbl_MTG_Set[[#This Row],[Play Booster Cost]]</f>
        <v/>
      </c>
      <c r="BP519" s="10">
        <f>tbl_MTG_Set[[#This Row],[Play Singles CardMarket Profit BotBox]]&gt;0</f>
        <v/>
      </c>
      <c r="BQ519" s="10" t="n"/>
      <c r="BR519" s="10" t="n"/>
      <c r="BS519" s="10" t="n"/>
      <c r="BT5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9" s="19">
        <f>tbl_MTG_Set[[#This Row],[Collector Singles CardMarket Profit MTG Stocks]]/tbl_MTG_Set[[#This Row],[Collector Booster Cost]]</f>
        <v/>
      </c>
      <c r="BW519" s="10">
        <f>tbl_MTG_Set[[#This Row],[Collector Singles CardMarket Profit MTG Stocks]]&gt;0</f>
        <v/>
      </c>
      <c r="BX519" s="10" t="n"/>
      <c r="BY519" s="10" t="n"/>
      <c r="BZ519" s="10">
        <f>tbl_MTG_Set[[#This Row],[Collector Booster Sell Price CardMarket]]*tbl_MTG_Set[[#This Row],[Collector Booster Expected Market Value BotBox]]/tbl_MTG_Set[[#This Row],[Collector Booster Sealed Market Value BotBox]]</f>
        <v/>
      </c>
      <c r="CA5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9" s="10">
        <f>tbl_MTG_Set[[#This Row],[Collector Singles CardMarket Profit BotBox]]/tbl_MTG_Set[[#This Row],[Collector Booster Cost]]</f>
        <v/>
      </c>
      <c r="CC519" s="10">
        <f>tbl_MTG_Set[[#This Row],[Collector Singles CardMarket Profit BotBox]]&gt;0</f>
        <v/>
      </c>
      <c r="CD5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0" hidden="1" s="6">
      <c r="A520" t="n">
        <v>551</v>
      </c>
      <c r="B520" t="inlineStr">
        <is>
          <t>Planechase Anthology Planes OPCA</t>
        </is>
      </c>
      <c r="C520" t="n">
        <v>86</v>
      </c>
      <c r="D520" s="3" t="n">
        <v>42699</v>
      </c>
      <c r="F520" t="inlineStr">
        <is>
          <t>en es fr de it pt ja ko ru 汉语 漢語</t>
        </is>
      </c>
      <c r="G520" t="n">
        <v>1048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1">
        <f>tbl_MTG_Set[[#This Row],[Play Booster Sell Price CardMarket]]*tbl_MTG_Set[[#This Row],[Play Booster Expected Market Value MTG Stocks]]/tbl_MTG_Set[[#This Row],[Play Booster Sealed Market Value MTG Stocks]]</f>
        <v/>
      </c>
      <c r="BG5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0" s="11">
        <f>tbl_MTG_Set[[#This Row],[Play Singles CardMarket Profit MTG Stocks]]/tbl_MTG_Set[[#This Row],[Play Booster Cost]]</f>
        <v/>
      </c>
      <c r="BI520" s="11">
        <f>tbl_MTG_Set[[#This Row],[Play Singles CardMarket Profit MTG Stocks]]&gt;0</f>
        <v/>
      </c>
      <c r="BM520" s="10">
        <f>tbl_MTG_Set[[#This Row],[Play Booster Sell Price CardMarket]]*tbl_MTG_Set[[#This Row],[Play Booster Expected Market Value BotBox]]/tbl_MTG_Set[[#This Row],[Play Booster Sealed Market Value BotBox]]</f>
        <v/>
      </c>
      <c r="BN5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0" s="10">
        <f>tbl_MTG_Set[[#This Row],[Play Singles CardMarket Profit BotBox]]/tbl_MTG_Set[[#This Row],[Play Booster Cost]]</f>
        <v/>
      </c>
      <c r="BP520" s="10">
        <f>tbl_MTG_Set[[#This Row],[Play Singles CardMarket Profit BotBox]]&gt;0</f>
        <v/>
      </c>
      <c r="BQ520" s="10" t="n"/>
      <c r="BR520" s="10" t="n"/>
      <c r="BS520" s="10" t="n"/>
      <c r="BT5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0" s="19">
        <f>tbl_MTG_Set[[#This Row],[Collector Singles CardMarket Profit MTG Stocks]]/tbl_MTG_Set[[#This Row],[Collector Booster Cost]]</f>
        <v/>
      </c>
      <c r="BW520" s="10">
        <f>tbl_MTG_Set[[#This Row],[Collector Singles CardMarket Profit MTG Stocks]]&gt;0</f>
        <v/>
      </c>
      <c r="BX520" s="10" t="n"/>
      <c r="BY520" s="10" t="n"/>
      <c r="BZ520" s="10">
        <f>tbl_MTG_Set[[#This Row],[Collector Booster Sell Price CardMarket]]*tbl_MTG_Set[[#This Row],[Collector Booster Expected Market Value BotBox]]/tbl_MTG_Set[[#This Row],[Collector Booster Sealed Market Value BotBox]]</f>
        <v/>
      </c>
      <c r="CA5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0" s="10">
        <f>tbl_MTG_Set[[#This Row],[Collector Singles CardMarket Profit BotBox]]/tbl_MTG_Set[[#This Row],[Collector Booster Cost]]</f>
        <v/>
      </c>
      <c r="CC520" s="10">
        <f>tbl_MTG_Set[[#This Row],[Collector Singles CardMarket Profit BotBox]]&gt;0</f>
        <v/>
      </c>
      <c r="CD5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1" hidden="1" s="6">
      <c r="A521" t="n">
        <v>552</v>
      </c>
      <c r="B521" t="inlineStr">
        <is>
          <t>Treasure Chest PZ2</t>
        </is>
      </c>
      <c r="C521" t="n">
        <v>282</v>
      </c>
      <c r="D521" s="3" t="n">
        <v>42690</v>
      </c>
      <c r="F521" t="inlineStr">
        <is>
          <t>en es fr de it pt ja ko ru 汉语 漢語</t>
        </is>
      </c>
      <c r="G521" t="n">
        <v>1050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1">
        <f>tbl_MTG_Set[[#This Row],[Play Booster Sell Price CardMarket]]*tbl_MTG_Set[[#This Row],[Play Booster Expected Market Value MTG Stocks]]/tbl_MTG_Set[[#This Row],[Play Booster Sealed Market Value MTG Stocks]]</f>
        <v/>
      </c>
      <c r="BG5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1" s="11">
        <f>tbl_MTG_Set[[#This Row],[Play Singles CardMarket Profit MTG Stocks]]/tbl_MTG_Set[[#This Row],[Play Booster Cost]]</f>
        <v/>
      </c>
      <c r="BI521" s="11">
        <f>tbl_MTG_Set[[#This Row],[Play Singles CardMarket Profit MTG Stocks]]&gt;0</f>
        <v/>
      </c>
      <c r="BM521" s="10">
        <f>tbl_MTG_Set[[#This Row],[Play Booster Sell Price CardMarket]]*tbl_MTG_Set[[#This Row],[Play Booster Expected Market Value BotBox]]/tbl_MTG_Set[[#This Row],[Play Booster Sealed Market Value BotBox]]</f>
        <v/>
      </c>
      <c r="BN5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1" s="10">
        <f>tbl_MTG_Set[[#This Row],[Play Singles CardMarket Profit BotBox]]/tbl_MTG_Set[[#This Row],[Play Booster Cost]]</f>
        <v/>
      </c>
      <c r="BP521" s="10">
        <f>tbl_MTG_Set[[#This Row],[Play Singles CardMarket Profit BotBox]]&gt;0</f>
        <v/>
      </c>
      <c r="BQ521" s="10" t="n"/>
      <c r="BR521" s="10" t="n"/>
      <c r="BS521" s="10" t="n"/>
      <c r="BT5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1" s="19">
        <f>tbl_MTG_Set[[#This Row],[Collector Singles CardMarket Profit MTG Stocks]]/tbl_MTG_Set[[#This Row],[Collector Booster Cost]]</f>
        <v/>
      </c>
      <c r="BW521" s="10">
        <f>tbl_MTG_Set[[#This Row],[Collector Singles CardMarket Profit MTG Stocks]]&gt;0</f>
        <v/>
      </c>
      <c r="BX521" s="10" t="n"/>
      <c r="BY521" s="10" t="n"/>
      <c r="BZ521" s="10">
        <f>tbl_MTG_Set[[#This Row],[Collector Booster Sell Price CardMarket]]*tbl_MTG_Set[[#This Row],[Collector Booster Expected Market Value BotBox]]/tbl_MTG_Set[[#This Row],[Collector Booster Sealed Market Value BotBox]]</f>
        <v/>
      </c>
      <c r="CA5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1" s="10">
        <f>tbl_MTG_Set[[#This Row],[Collector Singles CardMarket Profit BotBox]]/tbl_MTG_Set[[#This Row],[Collector Booster Cost]]</f>
        <v/>
      </c>
      <c r="CC521" s="10">
        <f>tbl_MTG_Set[[#This Row],[Collector Singles CardMarket Profit BotBox]]&gt;0</f>
        <v/>
      </c>
      <c r="CD5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2" hidden="1" s="6">
      <c r="A522" t="n">
        <v>553</v>
      </c>
      <c r="B522" t="inlineStr">
        <is>
          <t>Twisted Color Pie TWISTED</t>
        </is>
      </c>
      <c r="C522" t="n">
        <v>538</v>
      </c>
      <c r="D522" s="3" t="n">
        <v>42690</v>
      </c>
      <c r="F522" t="n">
        <v>0</v>
      </c>
      <c r="G522" t="n">
        <v>1052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1">
        <f>tbl_MTG_Set[[#This Row],[Play Booster Sell Price CardMarket]]*tbl_MTG_Set[[#This Row],[Play Booster Expected Market Value MTG Stocks]]/tbl_MTG_Set[[#This Row],[Play Booster Sealed Market Value MTG Stocks]]</f>
        <v/>
      </c>
      <c r="BG5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2" s="11">
        <f>tbl_MTG_Set[[#This Row],[Play Singles CardMarket Profit MTG Stocks]]/tbl_MTG_Set[[#This Row],[Play Booster Cost]]</f>
        <v/>
      </c>
      <c r="BI522" s="11">
        <f>tbl_MTG_Set[[#This Row],[Play Singles CardMarket Profit MTG Stocks]]&gt;0</f>
        <v/>
      </c>
      <c r="BM522" s="10">
        <f>tbl_MTG_Set[[#This Row],[Play Booster Sell Price CardMarket]]*tbl_MTG_Set[[#This Row],[Play Booster Expected Market Value BotBox]]/tbl_MTG_Set[[#This Row],[Play Booster Sealed Market Value BotBox]]</f>
        <v/>
      </c>
      <c r="BN5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2" s="10">
        <f>tbl_MTG_Set[[#This Row],[Play Singles CardMarket Profit BotBox]]/tbl_MTG_Set[[#This Row],[Play Booster Cost]]</f>
        <v/>
      </c>
      <c r="BP522" s="10">
        <f>tbl_MTG_Set[[#This Row],[Play Singles CardMarket Profit BotBox]]&gt;0</f>
        <v/>
      </c>
      <c r="BQ522" s="10" t="n"/>
      <c r="BR522" s="10" t="n"/>
      <c r="BS522" s="10" t="n"/>
      <c r="BT5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2" s="19">
        <f>tbl_MTG_Set[[#This Row],[Collector Singles CardMarket Profit MTG Stocks]]/tbl_MTG_Set[[#This Row],[Collector Booster Cost]]</f>
        <v/>
      </c>
      <c r="BW522" s="10">
        <f>tbl_MTG_Set[[#This Row],[Collector Singles CardMarket Profit MTG Stocks]]&gt;0</f>
        <v/>
      </c>
      <c r="BX522" s="10" t="n"/>
      <c r="BY522" s="10" t="n"/>
      <c r="BZ522" s="10">
        <f>tbl_MTG_Set[[#This Row],[Collector Booster Sell Price CardMarket]]*tbl_MTG_Set[[#This Row],[Collector Booster Expected Market Value BotBox]]/tbl_MTG_Set[[#This Row],[Collector Booster Sealed Market Value BotBox]]</f>
        <v/>
      </c>
      <c r="CA5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2" s="10">
        <f>tbl_MTG_Set[[#This Row],[Collector Singles CardMarket Profit BotBox]]/tbl_MTG_Set[[#This Row],[Collector Booster Cost]]</f>
        <v/>
      </c>
      <c r="CC522" s="10">
        <f>tbl_MTG_Set[[#This Row],[Collector Singles CardMarket Profit BotBox]]&gt;0</f>
        <v/>
      </c>
      <c r="CD5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3" hidden="1" s="6">
      <c r="A523" t="n">
        <v>554</v>
      </c>
      <c r="B523" t="inlineStr">
        <is>
          <t>Commander 2016 C16</t>
        </is>
      </c>
      <c r="C523" t="n">
        <v>351</v>
      </c>
      <c r="D523" s="3" t="n">
        <v>42685</v>
      </c>
      <c r="F523" t="inlineStr">
        <is>
          <t>en es fr de it pt ja ko ru 汉语 漢語</t>
        </is>
      </c>
      <c r="G523" t="n">
        <v>1054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1">
        <f>tbl_MTG_Set[[#This Row],[Play Booster Sell Price CardMarket]]*tbl_MTG_Set[[#This Row],[Play Booster Expected Market Value MTG Stocks]]/tbl_MTG_Set[[#This Row],[Play Booster Sealed Market Value MTG Stocks]]</f>
        <v/>
      </c>
      <c r="BG5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3" s="11">
        <f>tbl_MTG_Set[[#This Row],[Play Singles CardMarket Profit MTG Stocks]]/tbl_MTG_Set[[#This Row],[Play Booster Cost]]</f>
        <v/>
      </c>
      <c r="BI523" s="11">
        <f>tbl_MTG_Set[[#This Row],[Play Singles CardMarket Profit MTG Stocks]]&gt;0</f>
        <v/>
      </c>
      <c r="BM523" s="10">
        <f>tbl_MTG_Set[[#This Row],[Play Booster Sell Price CardMarket]]*tbl_MTG_Set[[#This Row],[Play Booster Expected Market Value BotBox]]/tbl_MTG_Set[[#This Row],[Play Booster Sealed Market Value BotBox]]</f>
        <v/>
      </c>
      <c r="BN5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3" s="10">
        <f>tbl_MTG_Set[[#This Row],[Play Singles CardMarket Profit BotBox]]/tbl_MTG_Set[[#This Row],[Play Booster Cost]]</f>
        <v/>
      </c>
      <c r="BP523" s="10">
        <f>tbl_MTG_Set[[#This Row],[Play Singles CardMarket Profit BotBox]]&gt;0</f>
        <v/>
      </c>
      <c r="BQ523" s="10" t="n"/>
      <c r="BR523" s="10" t="n"/>
      <c r="BS523" s="10" t="n"/>
      <c r="BT5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3" s="19">
        <f>tbl_MTG_Set[[#This Row],[Collector Singles CardMarket Profit MTG Stocks]]/tbl_MTG_Set[[#This Row],[Collector Booster Cost]]</f>
        <v/>
      </c>
      <c r="BW523" s="10">
        <f>tbl_MTG_Set[[#This Row],[Collector Singles CardMarket Profit MTG Stocks]]&gt;0</f>
        <v/>
      </c>
      <c r="BX523" s="10" t="n"/>
      <c r="BY523" s="10" t="n"/>
      <c r="BZ523" s="10">
        <f>tbl_MTG_Set[[#This Row],[Collector Booster Sell Price CardMarket]]*tbl_MTG_Set[[#This Row],[Collector Booster Expected Market Value BotBox]]/tbl_MTG_Set[[#This Row],[Collector Booster Sealed Market Value BotBox]]</f>
        <v/>
      </c>
      <c r="CA5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3" s="10">
        <f>tbl_MTG_Set[[#This Row],[Collector Singles CardMarket Profit BotBox]]/tbl_MTG_Set[[#This Row],[Collector Booster Cost]]</f>
        <v/>
      </c>
      <c r="CC523" s="10">
        <f>tbl_MTG_Set[[#This Row],[Collector Singles CardMarket Profit BotBox]]&gt;0</f>
        <v/>
      </c>
      <c r="CD5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4" hidden="1" s="6">
      <c r="A524" t="n">
        <v>555</v>
      </c>
      <c r="B524" t="inlineStr">
        <is>
          <t>Commander 2016 Tokens TC16</t>
        </is>
      </c>
      <c r="C524" t="n">
        <v>21</v>
      </c>
      <c r="D524" s="3" t="n">
        <v>42685</v>
      </c>
      <c r="F524" t="inlineStr">
        <is>
          <t>en es fr de it pt ja ko ru 汉语 漢語</t>
        </is>
      </c>
      <c r="G524" t="n">
        <v>1056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1">
        <f>tbl_MTG_Set[[#This Row],[Play Booster Sell Price CardMarket]]*tbl_MTG_Set[[#This Row],[Play Booster Expected Market Value MTG Stocks]]/tbl_MTG_Set[[#This Row],[Play Booster Sealed Market Value MTG Stocks]]</f>
        <v/>
      </c>
      <c r="BG5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4" s="11">
        <f>tbl_MTG_Set[[#This Row],[Play Singles CardMarket Profit MTG Stocks]]/tbl_MTG_Set[[#This Row],[Play Booster Cost]]</f>
        <v/>
      </c>
      <c r="BI524" s="11">
        <f>tbl_MTG_Set[[#This Row],[Play Singles CardMarket Profit MTG Stocks]]&gt;0</f>
        <v/>
      </c>
      <c r="BM524" s="10">
        <f>tbl_MTG_Set[[#This Row],[Play Booster Sell Price CardMarket]]*tbl_MTG_Set[[#This Row],[Play Booster Expected Market Value BotBox]]/tbl_MTG_Set[[#This Row],[Play Booster Sealed Market Value BotBox]]</f>
        <v/>
      </c>
      <c r="BN5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4" s="10">
        <f>tbl_MTG_Set[[#This Row],[Play Singles CardMarket Profit BotBox]]/tbl_MTG_Set[[#This Row],[Play Booster Cost]]</f>
        <v/>
      </c>
      <c r="BP524" s="10">
        <f>tbl_MTG_Set[[#This Row],[Play Singles CardMarket Profit BotBox]]&gt;0</f>
        <v/>
      </c>
      <c r="BQ524" s="10" t="n"/>
      <c r="BR524" s="10" t="n"/>
      <c r="BS524" s="10" t="n"/>
      <c r="BT5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4" s="19">
        <f>tbl_MTG_Set[[#This Row],[Collector Singles CardMarket Profit MTG Stocks]]/tbl_MTG_Set[[#This Row],[Collector Booster Cost]]</f>
        <v/>
      </c>
      <c r="BW524" s="10">
        <f>tbl_MTG_Set[[#This Row],[Collector Singles CardMarket Profit MTG Stocks]]&gt;0</f>
        <v/>
      </c>
      <c r="BX524" s="10" t="n"/>
      <c r="BY524" s="10" t="n"/>
      <c r="BZ524" s="10">
        <f>tbl_MTG_Set[[#This Row],[Collector Booster Sell Price CardMarket]]*tbl_MTG_Set[[#This Row],[Collector Booster Expected Market Value BotBox]]/tbl_MTG_Set[[#This Row],[Collector Booster Sealed Market Value BotBox]]</f>
        <v/>
      </c>
      <c r="CA5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4" s="10">
        <f>tbl_MTG_Set[[#This Row],[Collector Singles CardMarket Profit BotBox]]/tbl_MTG_Set[[#This Row],[Collector Booster Cost]]</f>
        <v/>
      </c>
      <c r="CC524" s="10">
        <f>tbl_MTG_Set[[#This Row],[Collector Singles CardMarket Profit BotBox]]&gt;0</f>
        <v/>
      </c>
      <c r="CD5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5" hidden="1" s="6">
      <c r="A525" t="n">
        <v>556</v>
      </c>
      <c r="B525" t="inlineStr">
        <is>
          <t>Commander 2016 Oversized OC16</t>
        </is>
      </c>
      <c r="C525" t="n">
        <v>5</v>
      </c>
      <c r="D525" s="3" t="n">
        <v>42685</v>
      </c>
      <c r="F525" t="inlineStr">
        <is>
          <t>en es fr de it pt ja ko ru 汉语 漢語</t>
        </is>
      </c>
      <c r="G525" t="n">
        <v>1058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1">
        <f>tbl_MTG_Set[[#This Row],[Play Booster Sell Price CardMarket]]*tbl_MTG_Set[[#This Row],[Play Booster Expected Market Value MTG Stocks]]/tbl_MTG_Set[[#This Row],[Play Booster Sealed Market Value MTG Stocks]]</f>
        <v/>
      </c>
      <c r="BG5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5" s="11">
        <f>tbl_MTG_Set[[#This Row],[Play Singles CardMarket Profit MTG Stocks]]/tbl_MTG_Set[[#This Row],[Play Booster Cost]]</f>
        <v/>
      </c>
      <c r="BI525" s="11">
        <f>tbl_MTG_Set[[#This Row],[Play Singles CardMarket Profit MTG Stocks]]&gt;0</f>
        <v/>
      </c>
      <c r="BM525" s="10">
        <f>tbl_MTG_Set[[#This Row],[Play Booster Sell Price CardMarket]]*tbl_MTG_Set[[#This Row],[Play Booster Expected Market Value BotBox]]/tbl_MTG_Set[[#This Row],[Play Booster Sealed Market Value BotBox]]</f>
        <v/>
      </c>
      <c r="BN5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5" s="10">
        <f>tbl_MTG_Set[[#This Row],[Play Singles CardMarket Profit BotBox]]/tbl_MTG_Set[[#This Row],[Play Booster Cost]]</f>
        <v/>
      </c>
      <c r="BP525" s="10">
        <f>tbl_MTG_Set[[#This Row],[Play Singles CardMarket Profit BotBox]]&gt;0</f>
        <v/>
      </c>
      <c r="BQ525" s="10" t="n"/>
      <c r="BR525" s="10" t="n"/>
      <c r="BS525" s="10" t="n"/>
      <c r="BT5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5" s="19">
        <f>tbl_MTG_Set[[#This Row],[Collector Singles CardMarket Profit MTG Stocks]]/tbl_MTG_Set[[#This Row],[Collector Booster Cost]]</f>
        <v/>
      </c>
      <c r="BW525" s="10">
        <f>tbl_MTG_Set[[#This Row],[Collector Singles CardMarket Profit MTG Stocks]]&gt;0</f>
        <v/>
      </c>
      <c r="BX525" s="10" t="n"/>
      <c r="BY525" s="10" t="n"/>
      <c r="BZ525" s="10">
        <f>tbl_MTG_Set[[#This Row],[Collector Booster Sell Price CardMarket]]*tbl_MTG_Set[[#This Row],[Collector Booster Expected Market Value BotBox]]/tbl_MTG_Set[[#This Row],[Collector Booster Sealed Market Value BotBox]]</f>
        <v/>
      </c>
      <c r="CA5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5" s="10">
        <f>tbl_MTG_Set[[#This Row],[Collector Singles CardMarket Profit BotBox]]/tbl_MTG_Set[[#This Row],[Collector Booster Cost]]</f>
        <v/>
      </c>
      <c r="CC525" s="10">
        <f>tbl_MTG_Set[[#This Row],[Collector Singles CardMarket Profit BotBox]]&gt;0</f>
        <v/>
      </c>
      <c r="CD5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6" hidden="1" s="6">
      <c r="A526" t="n">
        <v>557</v>
      </c>
      <c r="B526" t="inlineStr">
        <is>
          <t>San Diego Comic-Con 2016 PS16</t>
        </is>
      </c>
      <c r="C526" t="n">
        <v>5</v>
      </c>
      <c r="D526" s="3" t="n">
        <v>42644</v>
      </c>
      <c r="F526" t="inlineStr">
        <is>
          <t>en es fr de it pt ja ko ru 汉语 漢語</t>
        </is>
      </c>
      <c r="G526" t="n">
        <v>1060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1">
        <f>tbl_MTG_Set[[#This Row],[Play Booster Sell Price CardMarket]]*tbl_MTG_Set[[#This Row],[Play Booster Expected Market Value MTG Stocks]]/tbl_MTG_Set[[#This Row],[Play Booster Sealed Market Value MTG Stocks]]</f>
        <v/>
      </c>
      <c r="BG5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6" s="11">
        <f>tbl_MTG_Set[[#This Row],[Play Singles CardMarket Profit MTG Stocks]]/tbl_MTG_Set[[#This Row],[Play Booster Cost]]</f>
        <v/>
      </c>
      <c r="BI526" s="11">
        <f>tbl_MTG_Set[[#This Row],[Play Singles CardMarket Profit MTG Stocks]]&gt;0</f>
        <v/>
      </c>
      <c r="BM526" s="10">
        <f>tbl_MTG_Set[[#This Row],[Play Booster Sell Price CardMarket]]*tbl_MTG_Set[[#This Row],[Play Booster Expected Market Value BotBox]]/tbl_MTG_Set[[#This Row],[Play Booster Sealed Market Value BotBox]]</f>
        <v/>
      </c>
      <c r="BN5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6" s="10">
        <f>tbl_MTG_Set[[#This Row],[Play Singles CardMarket Profit BotBox]]/tbl_MTG_Set[[#This Row],[Play Booster Cost]]</f>
        <v/>
      </c>
      <c r="BP526" s="10">
        <f>tbl_MTG_Set[[#This Row],[Play Singles CardMarket Profit BotBox]]&gt;0</f>
        <v/>
      </c>
      <c r="BQ526" s="10" t="n"/>
      <c r="BR526" s="10" t="n"/>
      <c r="BS526" s="10" t="n"/>
      <c r="BT5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6" s="19">
        <f>tbl_MTG_Set[[#This Row],[Collector Singles CardMarket Profit MTG Stocks]]/tbl_MTG_Set[[#This Row],[Collector Booster Cost]]</f>
        <v/>
      </c>
      <c r="BW526" s="10">
        <f>tbl_MTG_Set[[#This Row],[Collector Singles CardMarket Profit MTG Stocks]]&gt;0</f>
        <v/>
      </c>
      <c r="BX526" s="10" t="n"/>
      <c r="BY526" s="10" t="n"/>
      <c r="BZ526" s="10">
        <f>tbl_MTG_Set[[#This Row],[Collector Booster Sell Price CardMarket]]*tbl_MTG_Set[[#This Row],[Collector Booster Expected Market Value BotBox]]/tbl_MTG_Set[[#This Row],[Collector Booster Sealed Market Value BotBox]]</f>
        <v/>
      </c>
      <c r="CA5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6" s="10">
        <f>tbl_MTG_Set[[#This Row],[Collector Singles CardMarket Profit BotBox]]/tbl_MTG_Set[[#This Row],[Collector Booster Cost]]</f>
        <v/>
      </c>
      <c r="CC526" s="10">
        <f>tbl_MTG_Set[[#This Row],[Collector Singles CardMarket Profit BotBox]]&gt;0</f>
        <v/>
      </c>
      <c r="CD5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7" hidden="1" s="6">
      <c r="A527" t="n">
        <v>558</v>
      </c>
      <c r="B527" t="inlineStr">
        <is>
          <t>Kaladesh KLD</t>
        </is>
      </c>
      <c r="C527" t="n">
        <v>278</v>
      </c>
      <c r="D527" s="3" t="n">
        <v>42643</v>
      </c>
      <c r="F527" t="inlineStr">
        <is>
          <t>en es fr de it pt ja ko ru 汉语 漢語</t>
        </is>
      </c>
      <c r="G527" t="n">
        <v>1062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1">
        <f>tbl_MTG_Set[[#This Row],[Play Booster Sell Price CardMarket]]*tbl_MTG_Set[[#This Row],[Play Booster Expected Market Value MTG Stocks]]/tbl_MTG_Set[[#This Row],[Play Booster Sealed Market Value MTG Stocks]]</f>
        <v/>
      </c>
      <c r="BG5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7" s="11">
        <f>tbl_MTG_Set[[#This Row],[Play Singles CardMarket Profit MTG Stocks]]/tbl_MTG_Set[[#This Row],[Play Booster Cost]]</f>
        <v/>
      </c>
      <c r="BI527" s="11">
        <f>tbl_MTG_Set[[#This Row],[Play Singles CardMarket Profit MTG Stocks]]&gt;0</f>
        <v/>
      </c>
      <c r="BM527" s="10">
        <f>tbl_MTG_Set[[#This Row],[Play Booster Sell Price CardMarket]]*tbl_MTG_Set[[#This Row],[Play Booster Expected Market Value BotBox]]/tbl_MTG_Set[[#This Row],[Play Booster Sealed Market Value BotBox]]</f>
        <v/>
      </c>
      <c r="BN5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7" s="10">
        <f>tbl_MTG_Set[[#This Row],[Play Singles CardMarket Profit BotBox]]/tbl_MTG_Set[[#This Row],[Play Booster Cost]]</f>
        <v/>
      </c>
      <c r="BP527" s="10">
        <f>tbl_MTG_Set[[#This Row],[Play Singles CardMarket Profit BotBox]]&gt;0</f>
        <v/>
      </c>
      <c r="BQ527" s="10" t="n"/>
      <c r="BR527" s="10" t="n"/>
      <c r="BS527" s="10" t="n"/>
      <c r="BT5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7" s="19">
        <f>tbl_MTG_Set[[#This Row],[Collector Singles CardMarket Profit MTG Stocks]]/tbl_MTG_Set[[#This Row],[Collector Booster Cost]]</f>
        <v/>
      </c>
      <c r="BW527" s="10">
        <f>tbl_MTG_Set[[#This Row],[Collector Singles CardMarket Profit MTG Stocks]]&gt;0</f>
        <v/>
      </c>
      <c r="BX527" s="10" t="n"/>
      <c r="BY527" s="10" t="n"/>
      <c r="BZ527" s="10">
        <f>tbl_MTG_Set[[#This Row],[Collector Booster Sell Price CardMarket]]*tbl_MTG_Set[[#This Row],[Collector Booster Expected Market Value BotBox]]/tbl_MTG_Set[[#This Row],[Collector Booster Sealed Market Value BotBox]]</f>
        <v/>
      </c>
      <c r="CA5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7" s="10">
        <f>tbl_MTG_Set[[#This Row],[Collector Singles CardMarket Profit BotBox]]/tbl_MTG_Set[[#This Row],[Collector Booster Cost]]</f>
        <v/>
      </c>
      <c r="CC527" s="10">
        <f>tbl_MTG_Set[[#This Row],[Collector Singles CardMarket Profit BotBox]]&gt;0</f>
        <v/>
      </c>
      <c r="CD5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8" hidden="1" s="6">
      <c r="A528" t="n">
        <v>559</v>
      </c>
      <c r="B528" t="inlineStr">
        <is>
          <t>Kaladesh Inventions MPS</t>
        </is>
      </c>
      <c r="C528" t="n">
        <v>54</v>
      </c>
      <c r="D528" s="3" t="n">
        <v>42643</v>
      </c>
      <c r="F528" t="inlineStr">
        <is>
          <t>en es fr de it pt ja ko ru 汉语 漢語</t>
        </is>
      </c>
      <c r="G528" t="n">
        <v>1064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1">
        <f>tbl_MTG_Set[[#This Row],[Play Booster Sell Price CardMarket]]*tbl_MTG_Set[[#This Row],[Play Booster Expected Market Value MTG Stocks]]/tbl_MTG_Set[[#This Row],[Play Booster Sealed Market Value MTG Stocks]]</f>
        <v/>
      </c>
      <c r="BG5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8" s="11">
        <f>tbl_MTG_Set[[#This Row],[Play Singles CardMarket Profit MTG Stocks]]/tbl_MTG_Set[[#This Row],[Play Booster Cost]]</f>
        <v/>
      </c>
      <c r="BI528" s="11">
        <f>tbl_MTG_Set[[#This Row],[Play Singles CardMarket Profit MTG Stocks]]&gt;0</f>
        <v/>
      </c>
      <c r="BM528" s="10">
        <f>tbl_MTG_Set[[#This Row],[Play Booster Sell Price CardMarket]]*tbl_MTG_Set[[#This Row],[Play Booster Expected Market Value BotBox]]/tbl_MTG_Set[[#This Row],[Play Booster Sealed Market Value BotBox]]</f>
        <v/>
      </c>
      <c r="BN5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8" s="10">
        <f>tbl_MTG_Set[[#This Row],[Play Singles CardMarket Profit BotBox]]/tbl_MTG_Set[[#This Row],[Play Booster Cost]]</f>
        <v/>
      </c>
      <c r="BP528" s="10">
        <f>tbl_MTG_Set[[#This Row],[Play Singles CardMarket Profit BotBox]]&gt;0</f>
        <v/>
      </c>
      <c r="BQ528" s="10" t="n"/>
      <c r="BR528" s="10" t="n"/>
      <c r="BS528" s="10" t="n"/>
      <c r="BT5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8" s="19">
        <f>tbl_MTG_Set[[#This Row],[Collector Singles CardMarket Profit MTG Stocks]]/tbl_MTG_Set[[#This Row],[Collector Booster Cost]]</f>
        <v/>
      </c>
      <c r="BW528" s="10">
        <f>tbl_MTG_Set[[#This Row],[Collector Singles CardMarket Profit MTG Stocks]]&gt;0</f>
        <v/>
      </c>
      <c r="BX528" s="10" t="n"/>
      <c r="BY528" s="10" t="n"/>
      <c r="BZ528" s="10">
        <f>tbl_MTG_Set[[#This Row],[Collector Booster Sell Price CardMarket]]*tbl_MTG_Set[[#This Row],[Collector Booster Expected Market Value BotBox]]/tbl_MTG_Set[[#This Row],[Collector Booster Sealed Market Value BotBox]]</f>
        <v/>
      </c>
      <c r="CA5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8" s="10">
        <f>tbl_MTG_Set[[#This Row],[Collector Singles CardMarket Profit BotBox]]/tbl_MTG_Set[[#This Row],[Collector Booster Cost]]</f>
        <v/>
      </c>
      <c r="CC528" s="10">
        <f>tbl_MTG_Set[[#This Row],[Collector Singles CardMarket Profit BotBox]]&gt;0</f>
        <v/>
      </c>
      <c r="CD5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9" hidden="1" s="6">
      <c r="A529" t="n">
        <v>560</v>
      </c>
      <c r="B529" t="inlineStr">
        <is>
          <t>Kaladesh Promos PKLD</t>
        </is>
      </c>
      <c r="C529" t="n">
        <v>83</v>
      </c>
      <c r="D529" s="3" t="n">
        <v>42643</v>
      </c>
      <c r="F529" t="inlineStr">
        <is>
          <t>en es fr de it pt ja ko ru 汉语 漢語</t>
        </is>
      </c>
      <c r="G529" t="n">
        <v>1066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1">
        <f>tbl_MTG_Set[[#This Row],[Play Booster Sell Price CardMarket]]*tbl_MTG_Set[[#This Row],[Play Booster Expected Market Value MTG Stocks]]/tbl_MTG_Set[[#This Row],[Play Booster Sealed Market Value MTG Stocks]]</f>
        <v/>
      </c>
      <c r="BG5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9" s="11">
        <f>tbl_MTG_Set[[#This Row],[Play Singles CardMarket Profit MTG Stocks]]/tbl_MTG_Set[[#This Row],[Play Booster Cost]]</f>
        <v/>
      </c>
      <c r="BI529" s="11">
        <f>tbl_MTG_Set[[#This Row],[Play Singles CardMarket Profit MTG Stocks]]&gt;0</f>
        <v/>
      </c>
      <c r="BM529" s="10">
        <f>tbl_MTG_Set[[#This Row],[Play Booster Sell Price CardMarket]]*tbl_MTG_Set[[#This Row],[Play Booster Expected Market Value BotBox]]/tbl_MTG_Set[[#This Row],[Play Booster Sealed Market Value BotBox]]</f>
        <v/>
      </c>
      <c r="BN5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9" s="10">
        <f>tbl_MTG_Set[[#This Row],[Play Singles CardMarket Profit BotBox]]/tbl_MTG_Set[[#This Row],[Play Booster Cost]]</f>
        <v/>
      </c>
      <c r="BP529" s="10">
        <f>tbl_MTG_Set[[#This Row],[Play Singles CardMarket Profit BotBox]]&gt;0</f>
        <v/>
      </c>
      <c r="BQ529" s="10" t="n"/>
      <c r="BR529" s="10" t="n"/>
      <c r="BS529" s="10" t="n"/>
      <c r="BT5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9" s="19">
        <f>tbl_MTG_Set[[#This Row],[Collector Singles CardMarket Profit MTG Stocks]]/tbl_MTG_Set[[#This Row],[Collector Booster Cost]]</f>
        <v/>
      </c>
      <c r="BW529" s="10">
        <f>tbl_MTG_Set[[#This Row],[Collector Singles CardMarket Profit MTG Stocks]]&gt;0</f>
        <v/>
      </c>
      <c r="BX529" s="10" t="n"/>
      <c r="BY529" s="10" t="n"/>
      <c r="BZ529" s="10">
        <f>tbl_MTG_Set[[#This Row],[Collector Booster Sell Price CardMarket]]*tbl_MTG_Set[[#This Row],[Collector Booster Expected Market Value BotBox]]/tbl_MTG_Set[[#This Row],[Collector Booster Sealed Market Value BotBox]]</f>
        <v/>
      </c>
      <c r="CA5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9" s="10">
        <f>tbl_MTG_Set[[#This Row],[Collector Singles CardMarket Profit BotBox]]/tbl_MTG_Set[[#This Row],[Collector Booster Cost]]</f>
        <v/>
      </c>
      <c r="CC529" s="10">
        <f>tbl_MTG_Set[[#This Row],[Collector Singles CardMarket Profit BotBox]]&gt;0</f>
        <v/>
      </c>
      <c r="CD5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0" hidden="1" s="6">
      <c r="A530" t="n">
        <v>561</v>
      </c>
      <c r="B530" t="inlineStr">
        <is>
          <t>Kaladesh Tokens TKLD</t>
        </is>
      </c>
      <c r="C530" t="n">
        <v>13</v>
      </c>
      <c r="D530" s="3" t="n">
        <v>42643</v>
      </c>
      <c r="F530" t="inlineStr">
        <is>
          <t>en es fr de it pt ja ko ru 汉语 漢語</t>
        </is>
      </c>
      <c r="G530" t="n">
        <v>1068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1">
        <f>tbl_MTG_Set[[#This Row],[Play Booster Sell Price CardMarket]]*tbl_MTG_Set[[#This Row],[Play Booster Expected Market Value MTG Stocks]]/tbl_MTG_Set[[#This Row],[Play Booster Sealed Market Value MTG Stocks]]</f>
        <v/>
      </c>
      <c r="BG5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0" s="11">
        <f>tbl_MTG_Set[[#This Row],[Play Singles CardMarket Profit MTG Stocks]]/tbl_MTG_Set[[#This Row],[Play Booster Cost]]</f>
        <v/>
      </c>
      <c r="BI530" s="11">
        <f>tbl_MTG_Set[[#This Row],[Play Singles CardMarket Profit MTG Stocks]]&gt;0</f>
        <v/>
      </c>
      <c r="BM530" s="10">
        <f>tbl_MTG_Set[[#This Row],[Play Booster Sell Price CardMarket]]*tbl_MTG_Set[[#This Row],[Play Booster Expected Market Value BotBox]]/tbl_MTG_Set[[#This Row],[Play Booster Sealed Market Value BotBox]]</f>
        <v/>
      </c>
      <c r="BN5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0" s="10">
        <f>tbl_MTG_Set[[#This Row],[Play Singles CardMarket Profit BotBox]]/tbl_MTG_Set[[#This Row],[Play Booster Cost]]</f>
        <v/>
      </c>
      <c r="BP530" s="10">
        <f>tbl_MTG_Set[[#This Row],[Play Singles CardMarket Profit BotBox]]&gt;0</f>
        <v/>
      </c>
      <c r="BQ530" s="10" t="n"/>
      <c r="BR530" s="10" t="n"/>
      <c r="BS530" s="10" t="n"/>
      <c r="BT5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0" s="19">
        <f>tbl_MTG_Set[[#This Row],[Collector Singles CardMarket Profit MTG Stocks]]/tbl_MTG_Set[[#This Row],[Collector Booster Cost]]</f>
        <v/>
      </c>
      <c r="BW530" s="10">
        <f>tbl_MTG_Set[[#This Row],[Collector Singles CardMarket Profit MTG Stocks]]&gt;0</f>
        <v/>
      </c>
      <c r="BX530" s="10" t="n"/>
      <c r="BY530" s="10" t="n"/>
      <c r="BZ530" s="10">
        <f>tbl_MTG_Set[[#This Row],[Collector Booster Sell Price CardMarket]]*tbl_MTG_Set[[#This Row],[Collector Booster Expected Market Value BotBox]]/tbl_MTG_Set[[#This Row],[Collector Booster Sealed Market Value BotBox]]</f>
        <v/>
      </c>
      <c r="CA5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0" s="10">
        <f>tbl_MTG_Set[[#This Row],[Collector Singles CardMarket Profit BotBox]]/tbl_MTG_Set[[#This Row],[Collector Booster Cost]]</f>
        <v/>
      </c>
      <c r="CC530" s="10">
        <f>tbl_MTG_Set[[#This Row],[Collector Singles CardMarket Profit BotBox]]&gt;0</f>
        <v/>
      </c>
      <c r="CD5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1" hidden="1" s="6">
      <c r="A531" t="n">
        <v>562</v>
      </c>
      <c r="B531" t="inlineStr">
        <is>
          <t>Duel Decks: Nissa vs. Ob Nixilis DDR</t>
        </is>
      </c>
      <c r="C531" t="n">
        <v>76</v>
      </c>
      <c r="D531" s="3" t="n">
        <v>42615</v>
      </c>
      <c r="F531" t="inlineStr">
        <is>
          <t>en es fr de it pt ja ko ru 汉语 漢語</t>
        </is>
      </c>
      <c r="G531" t="n">
        <v>1070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1">
        <f>tbl_MTG_Set[[#This Row],[Play Booster Sell Price CardMarket]]*tbl_MTG_Set[[#This Row],[Play Booster Expected Market Value MTG Stocks]]/tbl_MTG_Set[[#This Row],[Play Booster Sealed Market Value MTG Stocks]]</f>
        <v/>
      </c>
      <c r="BG5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1" s="11">
        <f>tbl_MTG_Set[[#This Row],[Play Singles CardMarket Profit MTG Stocks]]/tbl_MTG_Set[[#This Row],[Play Booster Cost]]</f>
        <v/>
      </c>
      <c r="BI531" s="11">
        <f>tbl_MTG_Set[[#This Row],[Play Singles CardMarket Profit MTG Stocks]]&gt;0</f>
        <v/>
      </c>
      <c r="BM531" s="10">
        <f>tbl_MTG_Set[[#This Row],[Play Booster Sell Price CardMarket]]*tbl_MTG_Set[[#This Row],[Play Booster Expected Market Value BotBox]]/tbl_MTG_Set[[#This Row],[Play Booster Sealed Market Value BotBox]]</f>
        <v/>
      </c>
      <c r="BN5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1" s="10">
        <f>tbl_MTG_Set[[#This Row],[Play Singles CardMarket Profit BotBox]]/tbl_MTG_Set[[#This Row],[Play Booster Cost]]</f>
        <v/>
      </c>
      <c r="BP531" s="10">
        <f>tbl_MTG_Set[[#This Row],[Play Singles CardMarket Profit BotBox]]&gt;0</f>
        <v/>
      </c>
      <c r="BQ531" s="10" t="n"/>
      <c r="BR531" s="10" t="n"/>
      <c r="BS531" s="10" t="n"/>
      <c r="BT5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1" s="19">
        <f>tbl_MTG_Set[[#This Row],[Collector Singles CardMarket Profit MTG Stocks]]/tbl_MTG_Set[[#This Row],[Collector Booster Cost]]</f>
        <v/>
      </c>
      <c r="BW531" s="10">
        <f>tbl_MTG_Set[[#This Row],[Collector Singles CardMarket Profit MTG Stocks]]&gt;0</f>
        <v/>
      </c>
      <c r="BX531" s="10" t="n"/>
      <c r="BY531" s="10" t="n"/>
      <c r="BZ531" s="10">
        <f>tbl_MTG_Set[[#This Row],[Collector Booster Sell Price CardMarket]]*tbl_MTG_Set[[#This Row],[Collector Booster Expected Market Value BotBox]]/tbl_MTG_Set[[#This Row],[Collector Booster Sealed Market Value BotBox]]</f>
        <v/>
      </c>
      <c r="CA5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1" s="10">
        <f>tbl_MTG_Set[[#This Row],[Collector Singles CardMarket Profit BotBox]]/tbl_MTG_Set[[#This Row],[Collector Booster Cost]]</f>
        <v/>
      </c>
      <c r="CC531" s="10">
        <f>tbl_MTG_Set[[#This Row],[Collector Singles CardMarket Profit BotBox]]&gt;0</f>
        <v/>
      </c>
      <c r="CD5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2" hidden="1" s="6">
      <c r="A532" t="n">
        <v>563</v>
      </c>
      <c r="B532" t="inlineStr">
        <is>
          <t>Conspiracy: Take the Crown CN2</t>
        </is>
      </c>
      <c r="C532" t="n">
        <v>222</v>
      </c>
      <c r="D532" s="3" t="n">
        <v>42608</v>
      </c>
      <c r="F532" t="inlineStr">
        <is>
          <t>en es fr de it pt ja ko ru 汉语 漢語</t>
        </is>
      </c>
      <c r="G532" t="n">
        <v>1072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1">
        <f>tbl_MTG_Set[[#This Row],[Play Booster Sell Price CardMarket]]*tbl_MTG_Set[[#This Row],[Play Booster Expected Market Value MTG Stocks]]/tbl_MTG_Set[[#This Row],[Play Booster Sealed Market Value MTG Stocks]]</f>
        <v/>
      </c>
      <c r="BG5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2" s="11">
        <f>tbl_MTG_Set[[#This Row],[Play Singles CardMarket Profit MTG Stocks]]/tbl_MTG_Set[[#This Row],[Play Booster Cost]]</f>
        <v/>
      </c>
      <c r="BI532" s="11">
        <f>tbl_MTG_Set[[#This Row],[Play Singles CardMarket Profit MTG Stocks]]&gt;0</f>
        <v/>
      </c>
      <c r="BM532" s="10">
        <f>tbl_MTG_Set[[#This Row],[Play Booster Sell Price CardMarket]]*tbl_MTG_Set[[#This Row],[Play Booster Expected Market Value BotBox]]/tbl_MTG_Set[[#This Row],[Play Booster Sealed Market Value BotBox]]</f>
        <v/>
      </c>
      <c r="BN5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2" s="10">
        <f>tbl_MTG_Set[[#This Row],[Play Singles CardMarket Profit BotBox]]/tbl_MTG_Set[[#This Row],[Play Booster Cost]]</f>
        <v/>
      </c>
      <c r="BP532" s="10">
        <f>tbl_MTG_Set[[#This Row],[Play Singles CardMarket Profit BotBox]]&gt;0</f>
        <v/>
      </c>
      <c r="BQ532" s="10" t="n"/>
      <c r="BR532" s="10" t="n"/>
      <c r="BS532" s="10" t="n"/>
      <c r="BT5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2" s="19">
        <f>tbl_MTG_Set[[#This Row],[Collector Singles CardMarket Profit MTG Stocks]]/tbl_MTG_Set[[#This Row],[Collector Booster Cost]]</f>
        <v/>
      </c>
      <c r="BW532" s="10">
        <f>tbl_MTG_Set[[#This Row],[Collector Singles CardMarket Profit MTG Stocks]]&gt;0</f>
        <v/>
      </c>
      <c r="BX532" s="10" t="n"/>
      <c r="BY532" s="10" t="n"/>
      <c r="BZ532" s="10">
        <f>tbl_MTG_Set[[#This Row],[Collector Booster Sell Price CardMarket]]*tbl_MTG_Set[[#This Row],[Collector Booster Expected Market Value BotBox]]/tbl_MTG_Set[[#This Row],[Collector Booster Sealed Market Value BotBox]]</f>
        <v/>
      </c>
      <c r="CA5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2" s="10">
        <f>tbl_MTG_Set[[#This Row],[Collector Singles CardMarket Profit BotBox]]/tbl_MTG_Set[[#This Row],[Collector Booster Cost]]</f>
        <v/>
      </c>
      <c r="CC532" s="10">
        <f>tbl_MTG_Set[[#This Row],[Collector Singles CardMarket Profit BotBox]]&gt;0</f>
        <v/>
      </c>
      <c r="CD5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3" hidden="1" s="6">
      <c r="A533" t="n">
        <v>564</v>
      </c>
      <c r="B533" t="inlineStr">
        <is>
          <t>Conspiracy: Take the Crown Tokens TCN2</t>
        </is>
      </c>
      <c r="C533" t="n">
        <v>12</v>
      </c>
      <c r="D533" s="3" t="n">
        <v>42608</v>
      </c>
      <c r="F533" t="inlineStr">
        <is>
          <t>en es fr de it pt ja ko ru 汉语 漢語</t>
        </is>
      </c>
      <c r="G533" t="n">
        <v>1074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1">
        <f>tbl_MTG_Set[[#This Row],[Play Booster Sell Price CardMarket]]*tbl_MTG_Set[[#This Row],[Play Booster Expected Market Value MTG Stocks]]/tbl_MTG_Set[[#This Row],[Play Booster Sealed Market Value MTG Stocks]]</f>
        <v/>
      </c>
      <c r="BG5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3" s="11">
        <f>tbl_MTG_Set[[#This Row],[Play Singles CardMarket Profit MTG Stocks]]/tbl_MTG_Set[[#This Row],[Play Booster Cost]]</f>
        <v/>
      </c>
      <c r="BI533" s="11">
        <f>tbl_MTG_Set[[#This Row],[Play Singles CardMarket Profit MTG Stocks]]&gt;0</f>
        <v/>
      </c>
      <c r="BM533" s="10">
        <f>tbl_MTG_Set[[#This Row],[Play Booster Sell Price CardMarket]]*tbl_MTG_Set[[#This Row],[Play Booster Expected Market Value BotBox]]/tbl_MTG_Set[[#This Row],[Play Booster Sealed Market Value BotBox]]</f>
        <v/>
      </c>
      <c r="BN5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3" s="10">
        <f>tbl_MTG_Set[[#This Row],[Play Singles CardMarket Profit BotBox]]/tbl_MTG_Set[[#This Row],[Play Booster Cost]]</f>
        <v/>
      </c>
      <c r="BP533" s="10">
        <f>tbl_MTG_Set[[#This Row],[Play Singles CardMarket Profit BotBox]]&gt;0</f>
        <v/>
      </c>
      <c r="BQ533" s="10" t="n"/>
      <c r="BR533" s="10" t="n"/>
      <c r="BS533" s="10" t="n"/>
      <c r="BT5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3" s="19">
        <f>tbl_MTG_Set[[#This Row],[Collector Singles CardMarket Profit MTG Stocks]]/tbl_MTG_Set[[#This Row],[Collector Booster Cost]]</f>
        <v/>
      </c>
      <c r="BW533" s="10">
        <f>tbl_MTG_Set[[#This Row],[Collector Singles CardMarket Profit MTG Stocks]]&gt;0</f>
        <v/>
      </c>
      <c r="BX533" s="10" t="n"/>
      <c r="BY533" s="10" t="n"/>
      <c r="BZ533" s="10">
        <f>tbl_MTG_Set[[#This Row],[Collector Booster Sell Price CardMarket]]*tbl_MTG_Set[[#This Row],[Collector Booster Expected Market Value BotBox]]/tbl_MTG_Set[[#This Row],[Collector Booster Sealed Market Value BotBox]]</f>
        <v/>
      </c>
      <c r="CA5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3" s="10">
        <f>tbl_MTG_Set[[#This Row],[Collector Singles CardMarket Profit BotBox]]/tbl_MTG_Set[[#This Row],[Collector Booster Cost]]</f>
        <v/>
      </c>
      <c r="CC533" s="10">
        <f>tbl_MTG_Set[[#This Row],[Collector Singles CardMarket Profit BotBox]]&gt;0</f>
        <v/>
      </c>
      <c r="CD5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4" hidden="1" s="6">
      <c r="A534" t="n">
        <v>565</v>
      </c>
      <c r="B534" t="inlineStr">
        <is>
          <t>From the Vault: Lore V16</t>
        </is>
      </c>
      <c r="C534" t="n">
        <v>16</v>
      </c>
      <c r="D534" s="3" t="n">
        <v>42601</v>
      </c>
      <c r="F534" t="inlineStr">
        <is>
          <t>en es fr de it pt ja ko ru 汉语 漢語</t>
        </is>
      </c>
      <c r="G534" t="n">
        <v>1076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1">
        <f>tbl_MTG_Set[[#This Row],[Play Booster Sell Price CardMarket]]*tbl_MTG_Set[[#This Row],[Play Booster Expected Market Value MTG Stocks]]/tbl_MTG_Set[[#This Row],[Play Booster Sealed Market Value MTG Stocks]]</f>
        <v/>
      </c>
      <c r="BG5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4" s="11">
        <f>tbl_MTG_Set[[#This Row],[Play Singles CardMarket Profit MTG Stocks]]/tbl_MTG_Set[[#This Row],[Play Booster Cost]]</f>
        <v/>
      </c>
      <c r="BI534" s="11">
        <f>tbl_MTG_Set[[#This Row],[Play Singles CardMarket Profit MTG Stocks]]&gt;0</f>
        <v/>
      </c>
      <c r="BM534" s="10">
        <f>tbl_MTG_Set[[#This Row],[Play Booster Sell Price CardMarket]]*tbl_MTG_Set[[#This Row],[Play Booster Expected Market Value BotBox]]/tbl_MTG_Set[[#This Row],[Play Booster Sealed Market Value BotBox]]</f>
        <v/>
      </c>
      <c r="BN5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4" s="10">
        <f>tbl_MTG_Set[[#This Row],[Play Singles CardMarket Profit BotBox]]/tbl_MTG_Set[[#This Row],[Play Booster Cost]]</f>
        <v/>
      </c>
      <c r="BP534" s="10">
        <f>tbl_MTG_Set[[#This Row],[Play Singles CardMarket Profit BotBox]]&gt;0</f>
        <v/>
      </c>
      <c r="BQ534" s="10" t="n"/>
      <c r="BR534" s="10" t="n"/>
      <c r="BS534" s="10" t="n"/>
      <c r="BT5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4" s="19">
        <f>tbl_MTG_Set[[#This Row],[Collector Singles CardMarket Profit MTG Stocks]]/tbl_MTG_Set[[#This Row],[Collector Booster Cost]]</f>
        <v/>
      </c>
      <c r="BW534" s="10">
        <f>tbl_MTG_Set[[#This Row],[Collector Singles CardMarket Profit MTG Stocks]]&gt;0</f>
        <v/>
      </c>
      <c r="BX534" s="10" t="n"/>
      <c r="BY534" s="10" t="n"/>
      <c r="BZ534" s="10">
        <f>tbl_MTG_Set[[#This Row],[Collector Booster Sell Price CardMarket]]*tbl_MTG_Set[[#This Row],[Collector Booster Expected Market Value BotBox]]/tbl_MTG_Set[[#This Row],[Collector Booster Sealed Market Value BotBox]]</f>
        <v/>
      </c>
      <c r="CA5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4" s="10">
        <f>tbl_MTG_Set[[#This Row],[Collector Singles CardMarket Profit BotBox]]/tbl_MTG_Set[[#This Row],[Collector Booster Cost]]</f>
        <v/>
      </c>
      <c r="CC534" s="10">
        <f>tbl_MTG_Set[[#This Row],[Collector Singles CardMarket Profit BotBox]]&gt;0</f>
        <v/>
      </c>
      <c r="CD5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5" hidden="1" s="6">
      <c r="A535" t="n">
        <v>566</v>
      </c>
      <c r="B535" t="inlineStr">
        <is>
          <t>Eldritch Moon EMN</t>
        </is>
      </c>
      <c r="C535" t="n">
        <v>208</v>
      </c>
      <c r="D535" s="3" t="n">
        <v>42573</v>
      </c>
      <c r="F535" t="inlineStr">
        <is>
          <t>en es fr de it pt ja ko ru 汉语 漢語</t>
        </is>
      </c>
      <c r="G535" t="n">
        <v>1078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1">
        <f>tbl_MTG_Set[[#This Row],[Play Booster Sell Price CardMarket]]*tbl_MTG_Set[[#This Row],[Play Booster Expected Market Value MTG Stocks]]/tbl_MTG_Set[[#This Row],[Play Booster Sealed Market Value MTG Stocks]]</f>
        <v/>
      </c>
      <c r="BG5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5" s="11">
        <f>tbl_MTG_Set[[#This Row],[Play Singles CardMarket Profit MTG Stocks]]/tbl_MTG_Set[[#This Row],[Play Booster Cost]]</f>
        <v/>
      </c>
      <c r="BI535" s="11">
        <f>tbl_MTG_Set[[#This Row],[Play Singles CardMarket Profit MTG Stocks]]&gt;0</f>
        <v/>
      </c>
      <c r="BM535" s="10">
        <f>tbl_MTG_Set[[#This Row],[Play Booster Sell Price CardMarket]]*tbl_MTG_Set[[#This Row],[Play Booster Expected Market Value BotBox]]/tbl_MTG_Set[[#This Row],[Play Booster Sealed Market Value BotBox]]</f>
        <v/>
      </c>
      <c r="BN5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5" s="10">
        <f>tbl_MTG_Set[[#This Row],[Play Singles CardMarket Profit BotBox]]/tbl_MTG_Set[[#This Row],[Play Booster Cost]]</f>
        <v/>
      </c>
      <c r="BP535" s="10">
        <f>tbl_MTG_Set[[#This Row],[Play Singles CardMarket Profit BotBox]]&gt;0</f>
        <v/>
      </c>
      <c r="BQ535" s="10" t="n"/>
      <c r="BR535" s="10" t="n"/>
      <c r="BS535" s="10" t="n"/>
      <c r="BT5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5" s="19">
        <f>tbl_MTG_Set[[#This Row],[Collector Singles CardMarket Profit MTG Stocks]]/tbl_MTG_Set[[#This Row],[Collector Booster Cost]]</f>
        <v/>
      </c>
      <c r="BW535" s="10">
        <f>tbl_MTG_Set[[#This Row],[Collector Singles CardMarket Profit MTG Stocks]]&gt;0</f>
        <v/>
      </c>
      <c r="BX535" s="10" t="n"/>
      <c r="BY535" s="10" t="n"/>
      <c r="BZ535" s="10">
        <f>tbl_MTG_Set[[#This Row],[Collector Booster Sell Price CardMarket]]*tbl_MTG_Set[[#This Row],[Collector Booster Expected Market Value BotBox]]/tbl_MTG_Set[[#This Row],[Collector Booster Sealed Market Value BotBox]]</f>
        <v/>
      </c>
      <c r="CA5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5" s="10">
        <f>tbl_MTG_Set[[#This Row],[Collector Singles CardMarket Profit BotBox]]/tbl_MTG_Set[[#This Row],[Collector Booster Cost]]</f>
        <v/>
      </c>
      <c r="CC535" s="10">
        <f>tbl_MTG_Set[[#This Row],[Collector Singles CardMarket Profit BotBox]]&gt;0</f>
        <v/>
      </c>
      <c r="CD5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6" hidden="1" s="6">
      <c r="A536" t="n">
        <v>567</v>
      </c>
      <c r="B536" t="inlineStr">
        <is>
          <t>Eldritch Moon Promos PEMN</t>
        </is>
      </c>
      <c r="C536" t="n">
        <v>77</v>
      </c>
      <c r="D536" s="3" t="n">
        <v>42573</v>
      </c>
      <c r="F536" t="inlineStr">
        <is>
          <t>en es fr de it pt ja ko ru 汉语 漢語</t>
        </is>
      </c>
      <c r="G536" t="n">
        <v>1080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1">
        <f>tbl_MTG_Set[[#This Row],[Play Booster Sell Price CardMarket]]*tbl_MTG_Set[[#This Row],[Play Booster Expected Market Value MTG Stocks]]/tbl_MTG_Set[[#This Row],[Play Booster Sealed Market Value MTG Stocks]]</f>
        <v/>
      </c>
      <c r="BG5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6" s="11">
        <f>tbl_MTG_Set[[#This Row],[Play Singles CardMarket Profit MTG Stocks]]/tbl_MTG_Set[[#This Row],[Play Booster Cost]]</f>
        <v/>
      </c>
      <c r="BI536" s="11">
        <f>tbl_MTG_Set[[#This Row],[Play Singles CardMarket Profit MTG Stocks]]&gt;0</f>
        <v/>
      </c>
      <c r="BM536" s="10">
        <f>tbl_MTG_Set[[#This Row],[Play Booster Sell Price CardMarket]]*tbl_MTG_Set[[#This Row],[Play Booster Expected Market Value BotBox]]/tbl_MTG_Set[[#This Row],[Play Booster Sealed Market Value BotBox]]</f>
        <v/>
      </c>
      <c r="BN5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6" s="10">
        <f>tbl_MTG_Set[[#This Row],[Play Singles CardMarket Profit BotBox]]/tbl_MTG_Set[[#This Row],[Play Booster Cost]]</f>
        <v/>
      </c>
      <c r="BP536" s="10">
        <f>tbl_MTG_Set[[#This Row],[Play Singles CardMarket Profit BotBox]]&gt;0</f>
        <v/>
      </c>
      <c r="BQ536" s="10" t="n"/>
      <c r="BR536" s="10" t="n"/>
      <c r="BS536" s="10" t="n"/>
      <c r="BT5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6" s="19">
        <f>tbl_MTG_Set[[#This Row],[Collector Singles CardMarket Profit MTG Stocks]]/tbl_MTG_Set[[#This Row],[Collector Booster Cost]]</f>
        <v/>
      </c>
      <c r="BW536" s="10">
        <f>tbl_MTG_Set[[#This Row],[Collector Singles CardMarket Profit MTG Stocks]]&gt;0</f>
        <v/>
      </c>
      <c r="BX536" s="10" t="n"/>
      <c r="BY536" s="10" t="n"/>
      <c r="BZ536" s="10">
        <f>tbl_MTG_Set[[#This Row],[Collector Booster Sell Price CardMarket]]*tbl_MTG_Set[[#This Row],[Collector Booster Expected Market Value BotBox]]/tbl_MTG_Set[[#This Row],[Collector Booster Sealed Market Value BotBox]]</f>
        <v/>
      </c>
      <c r="CA5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6" s="10">
        <f>tbl_MTG_Set[[#This Row],[Collector Singles CardMarket Profit BotBox]]/tbl_MTG_Set[[#This Row],[Collector Booster Cost]]</f>
        <v/>
      </c>
      <c r="CC536" s="10">
        <f>tbl_MTG_Set[[#This Row],[Collector Singles CardMarket Profit BotBox]]&gt;0</f>
        <v/>
      </c>
      <c r="CD5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7" hidden="1" s="6">
      <c r="A537" t="n">
        <v>568</v>
      </c>
      <c r="B537" t="inlineStr">
        <is>
          <t>Eldritch Moon Tokens TEMN</t>
        </is>
      </c>
      <c r="C537" t="n">
        <v>11</v>
      </c>
      <c r="D537" s="3" t="n">
        <v>42573</v>
      </c>
      <c r="F537" t="inlineStr">
        <is>
          <t>en es fr de it pt ja ko ru 汉语 漢語</t>
        </is>
      </c>
      <c r="G537" t="n">
        <v>1082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1">
        <f>tbl_MTG_Set[[#This Row],[Play Booster Sell Price CardMarket]]*tbl_MTG_Set[[#This Row],[Play Booster Expected Market Value MTG Stocks]]/tbl_MTG_Set[[#This Row],[Play Booster Sealed Market Value MTG Stocks]]</f>
        <v/>
      </c>
      <c r="BG5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7" s="11">
        <f>tbl_MTG_Set[[#This Row],[Play Singles CardMarket Profit MTG Stocks]]/tbl_MTG_Set[[#This Row],[Play Booster Cost]]</f>
        <v/>
      </c>
      <c r="BI537" s="11">
        <f>tbl_MTG_Set[[#This Row],[Play Singles CardMarket Profit MTG Stocks]]&gt;0</f>
        <v/>
      </c>
      <c r="BM537" s="10">
        <f>tbl_MTG_Set[[#This Row],[Play Booster Sell Price CardMarket]]*tbl_MTG_Set[[#This Row],[Play Booster Expected Market Value BotBox]]/tbl_MTG_Set[[#This Row],[Play Booster Sealed Market Value BotBox]]</f>
        <v/>
      </c>
      <c r="BN5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7" s="10">
        <f>tbl_MTG_Set[[#This Row],[Play Singles CardMarket Profit BotBox]]/tbl_MTG_Set[[#This Row],[Play Booster Cost]]</f>
        <v/>
      </c>
      <c r="BP537" s="10">
        <f>tbl_MTG_Set[[#This Row],[Play Singles CardMarket Profit BotBox]]&gt;0</f>
        <v/>
      </c>
      <c r="BQ537" s="10" t="n"/>
      <c r="BR537" s="10" t="n"/>
      <c r="BS537" s="10" t="n"/>
      <c r="BT5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7" s="19">
        <f>tbl_MTG_Set[[#This Row],[Collector Singles CardMarket Profit MTG Stocks]]/tbl_MTG_Set[[#This Row],[Collector Booster Cost]]</f>
        <v/>
      </c>
      <c r="BW537" s="10">
        <f>tbl_MTG_Set[[#This Row],[Collector Singles CardMarket Profit MTG Stocks]]&gt;0</f>
        <v/>
      </c>
      <c r="BX537" s="10" t="n"/>
      <c r="BY537" s="10" t="n"/>
      <c r="BZ537" s="10">
        <f>tbl_MTG_Set[[#This Row],[Collector Booster Sell Price CardMarket]]*tbl_MTG_Set[[#This Row],[Collector Booster Expected Market Value BotBox]]/tbl_MTG_Set[[#This Row],[Collector Booster Sealed Market Value BotBox]]</f>
        <v/>
      </c>
      <c r="CA5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7" s="10">
        <f>tbl_MTG_Set[[#This Row],[Collector Singles CardMarket Profit BotBox]]/tbl_MTG_Set[[#This Row],[Collector Booster Cost]]</f>
        <v/>
      </c>
      <c r="CC537" s="10">
        <f>tbl_MTG_Set[[#This Row],[Collector Singles CardMarket Profit BotBox]]&gt;0</f>
        <v/>
      </c>
      <c r="CD5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8" hidden="1" s="6">
      <c r="A538" t="n">
        <v>569</v>
      </c>
      <c r="B538" t="inlineStr">
        <is>
          <t>Eternal Masters EMA</t>
        </is>
      </c>
      <c r="C538" t="n">
        <v>249</v>
      </c>
      <c r="D538" s="3" t="n">
        <v>42531</v>
      </c>
      <c r="F538" t="inlineStr">
        <is>
          <t>en es fr de it pt ja ko ru 汉语 漢語</t>
        </is>
      </c>
      <c r="G538" t="n">
        <v>1084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1">
        <f>tbl_MTG_Set[[#This Row],[Play Booster Sell Price CardMarket]]*tbl_MTG_Set[[#This Row],[Play Booster Expected Market Value MTG Stocks]]/tbl_MTG_Set[[#This Row],[Play Booster Sealed Market Value MTG Stocks]]</f>
        <v/>
      </c>
      <c r="BG5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8" s="11">
        <f>tbl_MTG_Set[[#This Row],[Play Singles CardMarket Profit MTG Stocks]]/tbl_MTG_Set[[#This Row],[Play Booster Cost]]</f>
        <v/>
      </c>
      <c r="BI538" s="11">
        <f>tbl_MTG_Set[[#This Row],[Play Singles CardMarket Profit MTG Stocks]]&gt;0</f>
        <v/>
      </c>
      <c r="BM538" s="10">
        <f>tbl_MTG_Set[[#This Row],[Play Booster Sell Price CardMarket]]*tbl_MTG_Set[[#This Row],[Play Booster Expected Market Value BotBox]]/tbl_MTG_Set[[#This Row],[Play Booster Sealed Market Value BotBox]]</f>
        <v/>
      </c>
      <c r="BN5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8" s="10">
        <f>tbl_MTG_Set[[#This Row],[Play Singles CardMarket Profit BotBox]]/tbl_MTG_Set[[#This Row],[Play Booster Cost]]</f>
        <v/>
      </c>
      <c r="BP538" s="10">
        <f>tbl_MTG_Set[[#This Row],[Play Singles CardMarket Profit BotBox]]&gt;0</f>
        <v/>
      </c>
      <c r="BQ538" s="10" t="n"/>
      <c r="BR538" s="10" t="n"/>
      <c r="BS538" s="10" t="n"/>
      <c r="BT5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8" s="19">
        <f>tbl_MTG_Set[[#This Row],[Collector Singles CardMarket Profit MTG Stocks]]/tbl_MTG_Set[[#This Row],[Collector Booster Cost]]</f>
        <v/>
      </c>
      <c r="BW538" s="10">
        <f>tbl_MTG_Set[[#This Row],[Collector Singles CardMarket Profit MTG Stocks]]&gt;0</f>
        <v/>
      </c>
      <c r="BX538" s="10" t="n"/>
      <c r="BY538" s="10" t="n"/>
      <c r="BZ538" s="10">
        <f>tbl_MTG_Set[[#This Row],[Collector Booster Sell Price CardMarket]]*tbl_MTG_Set[[#This Row],[Collector Booster Expected Market Value BotBox]]/tbl_MTG_Set[[#This Row],[Collector Booster Sealed Market Value BotBox]]</f>
        <v/>
      </c>
      <c r="CA5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8" s="10">
        <f>tbl_MTG_Set[[#This Row],[Collector Singles CardMarket Profit BotBox]]/tbl_MTG_Set[[#This Row],[Collector Booster Cost]]</f>
        <v/>
      </c>
      <c r="CC538" s="10">
        <f>tbl_MTG_Set[[#This Row],[Collector Singles CardMarket Profit BotBox]]&gt;0</f>
        <v/>
      </c>
      <c r="CD5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9" hidden="1" s="6">
      <c r="A539" t="n">
        <v>570</v>
      </c>
      <c r="B539" t="inlineStr">
        <is>
          <t>Eternal Masters Tokens TEMA</t>
        </is>
      </c>
      <c r="C539" t="n">
        <v>16</v>
      </c>
      <c r="D539" s="3" t="n">
        <v>42531</v>
      </c>
      <c r="F539" t="inlineStr">
        <is>
          <t>en es fr de it pt ja ko ru 汉语 漢語</t>
        </is>
      </c>
      <c r="G539" t="n">
        <v>1086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1">
        <f>tbl_MTG_Set[[#This Row],[Play Booster Sell Price CardMarket]]*tbl_MTG_Set[[#This Row],[Play Booster Expected Market Value MTG Stocks]]/tbl_MTG_Set[[#This Row],[Play Booster Sealed Market Value MTG Stocks]]</f>
        <v/>
      </c>
      <c r="BG5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9" s="11">
        <f>tbl_MTG_Set[[#This Row],[Play Singles CardMarket Profit MTG Stocks]]/tbl_MTG_Set[[#This Row],[Play Booster Cost]]</f>
        <v/>
      </c>
      <c r="BI539" s="11">
        <f>tbl_MTG_Set[[#This Row],[Play Singles CardMarket Profit MTG Stocks]]&gt;0</f>
        <v/>
      </c>
      <c r="BM539" s="10">
        <f>tbl_MTG_Set[[#This Row],[Play Booster Sell Price CardMarket]]*tbl_MTG_Set[[#This Row],[Play Booster Expected Market Value BotBox]]/tbl_MTG_Set[[#This Row],[Play Booster Sealed Market Value BotBox]]</f>
        <v/>
      </c>
      <c r="BN5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9" s="10">
        <f>tbl_MTG_Set[[#This Row],[Play Singles CardMarket Profit BotBox]]/tbl_MTG_Set[[#This Row],[Play Booster Cost]]</f>
        <v/>
      </c>
      <c r="BP539" s="10">
        <f>tbl_MTG_Set[[#This Row],[Play Singles CardMarket Profit BotBox]]&gt;0</f>
        <v/>
      </c>
      <c r="BQ539" s="10" t="n"/>
      <c r="BR539" s="10" t="n"/>
      <c r="BS539" s="10" t="n"/>
      <c r="BT5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9" s="19">
        <f>tbl_MTG_Set[[#This Row],[Collector Singles CardMarket Profit MTG Stocks]]/tbl_MTG_Set[[#This Row],[Collector Booster Cost]]</f>
        <v/>
      </c>
      <c r="BW539" s="10">
        <f>tbl_MTG_Set[[#This Row],[Collector Singles CardMarket Profit MTG Stocks]]&gt;0</f>
        <v/>
      </c>
      <c r="BX539" s="10" t="n"/>
      <c r="BY539" s="10" t="n"/>
      <c r="BZ539" s="10">
        <f>tbl_MTG_Set[[#This Row],[Collector Booster Sell Price CardMarket]]*tbl_MTG_Set[[#This Row],[Collector Booster Expected Market Value BotBox]]/tbl_MTG_Set[[#This Row],[Collector Booster Sealed Market Value BotBox]]</f>
        <v/>
      </c>
      <c r="CA5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9" s="10">
        <f>tbl_MTG_Set[[#This Row],[Collector Singles CardMarket Profit BotBox]]/tbl_MTG_Set[[#This Row],[Collector Booster Cost]]</f>
        <v/>
      </c>
      <c r="CC539" s="10">
        <f>tbl_MTG_Set[[#This Row],[Collector Singles CardMarket Profit BotBox]]&gt;0</f>
        <v/>
      </c>
      <c r="CD5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0" hidden="1" s="6">
      <c r="A540" t="n">
        <v>571</v>
      </c>
      <c r="B540" t="inlineStr">
        <is>
          <t>Shadows over Innistrad SOI</t>
        </is>
      </c>
      <c r="C540" t="n">
        <v>302</v>
      </c>
      <c r="D540" s="3" t="n">
        <v>42468</v>
      </c>
      <c r="F540" t="inlineStr">
        <is>
          <t>en es fr de it pt ja ko ru 汉语 漢語</t>
        </is>
      </c>
      <c r="G540" t="n">
        <v>1088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1">
        <f>tbl_MTG_Set[[#This Row],[Play Booster Sell Price CardMarket]]*tbl_MTG_Set[[#This Row],[Play Booster Expected Market Value MTG Stocks]]/tbl_MTG_Set[[#This Row],[Play Booster Sealed Market Value MTG Stocks]]</f>
        <v/>
      </c>
      <c r="BG5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0" s="11">
        <f>tbl_MTG_Set[[#This Row],[Play Singles CardMarket Profit MTG Stocks]]/tbl_MTG_Set[[#This Row],[Play Booster Cost]]</f>
        <v/>
      </c>
      <c r="BI540" s="11">
        <f>tbl_MTG_Set[[#This Row],[Play Singles CardMarket Profit MTG Stocks]]&gt;0</f>
        <v/>
      </c>
      <c r="BM540" s="10">
        <f>tbl_MTG_Set[[#This Row],[Play Booster Sell Price CardMarket]]*tbl_MTG_Set[[#This Row],[Play Booster Expected Market Value BotBox]]/tbl_MTG_Set[[#This Row],[Play Booster Sealed Market Value BotBox]]</f>
        <v/>
      </c>
      <c r="BN5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0" s="10">
        <f>tbl_MTG_Set[[#This Row],[Play Singles CardMarket Profit BotBox]]/tbl_MTG_Set[[#This Row],[Play Booster Cost]]</f>
        <v/>
      </c>
      <c r="BP540" s="10">
        <f>tbl_MTG_Set[[#This Row],[Play Singles CardMarket Profit BotBox]]&gt;0</f>
        <v/>
      </c>
      <c r="BQ540" s="10" t="n"/>
      <c r="BR540" s="10" t="n"/>
      <c r="BS540" s="10" t="n"/>
      <c r="BT5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0" s="19">
        <f>tbl_MTG_Set[[#This Row],[Collector Singles CardMarket Profit MTG Stocks]]/tbl_MTG_Set[[#This Row],[Collector Booster Cost]]</f>
        <v/>
      </c>
      <c r="BW540" s="10">
        <f>tbl_MTG_Set[[#This Row],[Collector Singles CardMarket Profit MTG Stocks]]&gt;0</f>
        <v/>
      </c>
      <c r="BX540" s="10" t="n"/>
      <c r="BY540" s="10" t="n"/>
      <c r="BZ540" s="10">
        <f>tbl_MTG_Set[[#This Row],[Collector Booster Sell Price CardMarket]]*tbl_MTG_Set[[#This Row],[Collector Booster Expected Market Value BotBox]]/tbl_MTG_Set[[#This Row],[Collector Booster Sealed Market Value BotBox]]</f>
        <v/>
      </c>
      <c r="CA5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0" s="10">
        <f>tbl_MTG_Set[[#This Row],[Collector Singles CardMarket Profit BotBox]]/tbl_MTG_Set[[#This Row],[Collector Booster Cost]]</f>
        <v/>
      </c>
      <c r="CC540" s="10">
        <f>tbl_MTG_Set[[#This Row],[Collector Singles CardMarket Profit BotBox]]&gt;0</f>
        <v/>
      </c>
      <c r="CD5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1" hidden="1" s="6">
      <c r="A541" t="n">
        <v>572</v>
      </c>
      <c r="B541" t="inlineStr">
        <is>
          <t>Shadows over Innistrad Promos PSOI</t>
        </is>
      </c>
      <c r="C541" t="n">
        <v>90</v>
      </c>
      <c r="D541" s="3" t="n">
        <v>42468</v>
      </c>
      <c r="F541" t="inlineStr">
        <is>
          <t>en es fr de it pt ja ko ru 汉语 漢語</t>
        </is>
      </c>
      <c r="G541" t="n">
        <v>1090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1">
        <f>tbl_MTG_Set[[#This Row],[Play Booster Sell Price CardMarket]]*tbl_MTG_Set[[#This Row],[Play Booster Expected Market Value MTG Stocks]]/tbl_MTG_Set[[#This Row],[Play Booster Sealed Market Value MTG Stocks]]</f>
        <v/>
      </c>
      <c r="BG5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1" s="11">
        <f>tbl_MTG_Set[[#This Row],[Play Singles CardMarket Profit MTG Stocks]]/tbl_MTG_Set[[#This Row],[Play Booster Cost]]</f>
        <v/>
      </c>
      <c r="BI541" s="11">
        <f>tbl_MTG_Set[[#This Row],[Play Singles CardMarket Profit MTG Stocks]]&gt;0</f>
        <v/>
      </c>
      <c r="BM541" s="10">
        <f>tbl_MTG_Set[[#This Row],[Play Booster Sell Price CardMarket]]*tbl_MTG_Set[[#This Row],[Play Booster Expected Market Value BotBox]]/tbl_MTG_Set[[#This Row],[Play Booster Sealed Market Value BotBox]]</f>
        <v/>
      </c>
      <c r="BN5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1" s="10">
        <f>tbl_MTG_Set[[#This Row],[Play Singles CardMarket Profit BotBox]]/tbl_MTG_Set[[#This Row],[Play Booster Cost]]</f>
        <v/>
      </c>
      <c r="BP541" s="10">
        <f>tbl_MTG_Set[[#This Row],[Play Singles CardMarket Profit BotBox]]&gt;0</f>
        <v/>
      </c>
      <c r="BQ541" s="10" t="n"/>
      <c r="BR541" s="10" t="n"/>
      <c r="BS541" s="10" t="n"/>
      <c r="BT5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1" s="19">
        <f>tbl_MTG_Set[[#This Row],[Collector Singles CardMarket Profit MTG Stocks]]/tbl_MTG_Set[[#This Row],[Collector Booster Cost]]</f>
        <v/>
      </c>
      <c r="BW541" s="10">
        <f>tbl_MTG_Set[[#This Row],[Collector Singles CardMarket Profit MTG Stocks]]&gt;0</f>
        <v/>
      </c>
      <c r="BX541" s="10" t="n"/>
      <c r="BY541" s="10" t="n"/>
      <c r="BZ541" s="10">
        <f>tbl_MTG_Set[[#This Row],[Collector Booster Sell Price CardMarket]]*tbl_MTG_Set[[#This Row],[Collector Booster Expected Market Value BotBox]]/tbl_MTG_Set[[#This Row],[Collector Booster Sealed Market Value BotBox]]</f>
        <v/>
      </c>
      <c r="CA5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1" s="10">
        <f>tbl_MTG_Set[[#This Row],[Collector Singles CardMarket Profit BotBox]]/tbl_MTG_Set[[#This Row],[Collector Booster Cost]]</f>
        <v/>
      </c>
      <c r="CC541" s="10">
        <f>tbl_MTG_Set[[#This Row],[Collector Singles CardMarket Profit BotBox]]&gt;0</f>
        <v/>
      </c>
      <c r="CD5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2" hidden="1" s="6">
      <c r="A542" t="n">
        <v>573</v>
      </c>
      <c r="B542" t="inlineStr">
        <is>
          <t>Shadows over Innistrad Tokens TSOI</t>
        </is>
      </c>
      <c r="C542" t="n">
        <v>20</v>
      </c>
      <c r="D542" s="3" t="n">
        <v>42468</v>
      </c>
      <c r="F542" t="inlineStr">
        <is>
          <t>en es fr de it pt ja ko ru 汉语 漢語</t>
        </is>
      </c>
      <c r="G542" t="n">
        <v>1092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1">
        <f>tbl_MTG_Set[[#This Row],[Play Booster Sell Price CardMarket]]*tbl_MTG_Set[[#This Row],[Play Booster Expected Market Value MTG Stocks]]/tbl_MTG_Set[[#This Row],[Play Booster Sealed Market Value MTG Stocks]]</f>
        <v/>
      </c>
      <c r="BG5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2" s="11">
        <f>tbl_MTG_Set[[#This Row],[Play Singles CardMarket Profit MTG Stocks]]/tbl_MTG_Set[[#This Row],[Play Booster Cost]]</f>
        <v/>
      </c>
      <c r="BI542" s="11">
        <f>tbl_MTG_Set[[#This Row],[Play Singles CardMarket Profit MTG Stocks]]&gt;0</f>
        <v/>
      </c>
      <c r="BM542" s="10">
        <f>tbl_MTG_Set[[#This Row],[Play Booster Sell Price CardMarket]]*tbl_MTG_Set[[#This Row],[Play Booster Expected Market Value BotBox]]/tbl_MTG_Set[[#This Row],[Play Booster Sealed Market Value BotBox]]</f>
        <v/>
      </c>
      <c r="BN5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2" s="10">
        <f>tbl_MTG_Set[[#This Row],[Play Singles CardMarket Profit BotBox]]/tbl_MTG_Set[[#This Row],[Play Booster Cost]]</f>
        <v/>
      </c>
      <c r="BP542" s="10">
        <f>tbl_MTG_Set[[#This Row],[Play Singles CardMarket Profit BotBox]]&gt;0</f>
        <v/>
      </c>
      <c r="BQ542" s="10" t="n"/>
      <c r="BR542" s="10" t="n"/>
      <c r="BS542" s="10" t="n"/>
      <c r="BT5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2" s="19">
        <f>tbl_MTG_Set[[#This Row],[Collector Singles CardMarket Profit MTG Stocks]]/tbl_MTG_Set[[#This Row],[Collector Booster Cost]]</f>
        <v/>
      </c>
      <c r="BW542" s="10">
        <f>tbl_MTG_Set[[#This Row],[Collector Singles CardMarket Profit MTG Stocks]]&gt;0</f>
        <v/>
      </c>
      <c r="BX542" s="10" t="n"/>
      <c r="BY542" s="10" t="n"/>
      <c r="BZ542" s="10">
        <f>tbl_MTG_Set[[#This Row],[Collector Booster Sell Price CardMarket]]*tbl_MTG_Set[[#This Row],[Collector Booster Expected Market Value BotBox]]/tbl_MTG_Set[[#This Row],[Collector Booster Sealed Market Value BotBox]]</f>
        <v/>
      </c>
      <c r="CA5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2" s="10">
        <f>tbl_MTG_Set[[#This Row],[Collector Singles CardMarket Profit BotBox]]/tbl_MTG_Set[[#This Row],[Collector Booster Cost]]</f>
        <v/>
      </c>
      <c r="CC542" s="10">
        <f>tbl_MTG_Set[[#This Row],[Collector Singles CardMarket Profit BotBox]]&gt;0</f>
        <v/>
      </c>
      <c r="CD5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3" hidden="1" s="6">
      <c r="A543" t="n">
        <v>574</v>
      </c>
      <c r="B543" t="inlineStr">
        <is>
          <t>Welcome Deck 2016 W16</t>
        </is>
      </c>
      <c r="C543" t="n">
        <v>16</v>
      </c>
      <c r="D543" s="3" t="n">
        <v>42468</v>
      </c>
      <c r="F543" t="inlineStr">
        <is>
          <t>en es fr de it pt ja ko ru 汉语 漢語</t>
        </is>
      </c>
      <c r="G543" t="n">
        <v>1094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1">
        <f>tbl_MTG_Set[[#This Row],[Play Booster Sell Price CardMarket]]*tbl_MTG_Set[[#This Row],[Play Booster Expected Market Value MTG Stocks]]/tbl_MTG_Set[[#This Row],[Play Booster Sealed Market Value MTG Stocks]]</f>
        <v/>
      </c>
      <c r="BG5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3" s="11">
        <f>tbl_MTG_Set[[#This Row],[Play Singles CardMarket Profit MTG Stocks]]/tbl_MTG_Set[[#This Row],[Play Booster Cost]]</f>
        <v/>
      </c>
      <c r="BI543" s="11">
        <f>tbl_MTG_Set[[#This Row],[Play Singles CardMarket Profit MTG Stocks]]&gt;0</f>
        <v/>
      </c>
      <c r="BM543" s="10">
        <f>tbl_MTG_Set[[#This Row],[Play Booster Sell Price CardMarket]]*tbl_MTG_Set[[#This Row],[Play Booster Expected Market Value BotBox]]/tbl_MTG_Set[[#This Row],[Play Booster Sealed Market Value BotBox]]</f>
        <v/>
      </c>
      <c r="BN5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3" s="10">
        <f>tbl_MTG_Set[[#This Row],[Play Singles CardMarket Profit BotBox]]/tbl_MTG_Set[[#This Row],[Play Booster Cost]]</f>
        <v/>
      </c>
      <c r="BP543" s="10">
        <f>tbl_MTG_Set[[#This Row],[Play Singles CardMarket Profit BotBox]]&gt;0</f>
        <v/>
      </c>
      <c r="BQ543" s="10" t="n"/>
      <c r="BR543" s="10" t="n"/>
      <c r="BS543" s="10" t="n"/>
      <c r="BT5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3" s="19">
        <f>tbl_MTG_Set[[#This Row],[Collector Singles CardMarket Profit MTG Stocks]]/tbl_MTG_Set[[#This Row],[Collector Booster Cost]]</f>
        <v/>
      </c>
      <c r="BW543" s="10">
        <f>tbl_MTG_Set[[#This Row],[Collector Singles CardMarket Profit MTG Stocks]]&gt;0</f>
        <v/>
      </c>
      <c r="BX543" s="10" t="n"/>
      <c r="BY543" s="10" t="n"/>
      <c r="BZ543" s="10">
        <f>tbl_MTG_Set[[#This Row],[Collector Booster Sell Price CardMarket]]*tbl_MTG_Set[[#This Row],[Collector Booster Expected Market Value BotBox]]/tbl_MTG_Set[[#This Row],[Collector Booster Sealed Market Value BotBox]]</f>
        <v/>
      </c>
      <c r="CA5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3" s="10">
        <f>tbl_MTG_Set[[#This Row],[Collector Singles CardMarket Profit BotBox]]/tbl_MTG_Set[[#This Row],[Collector Booster Cost]]</f>
        <v/>
      </c>
      <c r="CC543" s="10">
        <f>tbl_MTG_Set[[#This Row],[Collector Singles CardMarket Profit BotBox]]&gt;0</f>
        <v/>
      </c>
      <c r="CD5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4" hidden="1" s="6">
      <c r="A544" t="n">
        <v>575</v>
      </c>
      <c r="B544" t="inlineStr">
        <is>
          <t>Duel Decks: Blessed vs. Cursed DDQ</t>
        </is>
      </c>
      <c r="C544" t="n">
        <v>80</v>
      </c>
      <c r="D544" s="3" t="n">
        <v>42426</v>
      </c>
      <c r="F544" t="inlineStr">
        <is>
          <t>en es fr de it pt ja ko ru 汉语 漢語</t>
        </is>
      </c>
      <c r="G544" t="n">
        <v>1096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1">
        <f>tbl_MTG_Set[[#This Row],[Play Booster Sell Price CardMarket]]*tbl_MTG_Set[[#This Row],[Play Booster Expected Market Value MTG Stocks]]/tbl_MTG_Set[[#This Row],[Play Booster Sealed Market Value MTG Stocks]]</f>
        <v/>
      </c>
      <c r="BG5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4" s="11">
        <f>tbl_MTG_Set[[#This Row],[Play Singles CardMarket Profit MTG Stocks]]/tbl_MTG_Set[[#This Row],[Play Booster Cost]]</f>
        <v/>
      </c>
      <c r="BI544" s="11">
        <f>tbl_MTG_Set[[#This Row],[Play Singles CardMarket Profit MTG Stocks]]&gt;0</f>
        <v/>
      </c>
      <c r="BM544" s="10">
        <f>tbl_MTG_Set[[#This Row],[Play Booster Sell Price CardMarket]]*tbl_MTG_Set[[#This Row],[Play Booster Expected Market Value BotBox]]/tbl_MTG_Set[[#This Row],[Play Booster Sealed Market Value BotBox]]</f>
        <v/>
      </c>
      <c r="BN5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4" s="10">
        <f>tbl_MTG_Set[[#This Row],[Play Singles CardMarket Profit BotBox]]/tbl_MTG_Set[[#This Row],[Play Booster Cost]]</f>
        <v/>
      </c>
      <c r="BP544" s="10">
        <f>tbl_MTG_Set[[#This Row],[Play Singles CardMarket Profit BotBox]]&gt;0</f>
        <v/>
      </c>
      <c r="BQ544" s="10" t="n"/>
      <c r="BR544" s="10" t="n"/>
      <c r="BS544" s="10" t="n"/>
      <c r="BT5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4" s="19">
        <f>tbl_MTG_Set[[#This Row],[Collector Singles CardMarket Profit MTG Stocks]]/tbl_MTG_Set[[#This Row],[Collector Booster Cost]]</f>
        <v/>
      </c>
      <c r="BW544" s="10">
        <f>tbl_MTG_Set[[#This Row],[Collector Singles CardMarket Profit MTG Stocks]]&gt;0</f>
        <v/>
      </c>
      <c r="BX544" s="10" t="n"/>
      <c r="BY544" s="10" t="n"/>
      <c r="BZ544" s="10">
        <f>tbl_MTG_Set[[#This Row],[Collector Booster Sell Price CardMarket]]*tbl_MTG_Set[[#This Row],[Collector Booster Expected Market Value BotBox]]/tbl_MTG_Set[[#This Row],[Collector Booster Sealed Market Value BotBox]]</f>
        <v/>
      </c>
      <c r="CA5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4" s="10">
        <f>tbl_MTG_Set[[#This Row],[Collector Singles CardMarket Profit BotBox]]/tbl_MTG_Set[[#This Row],[Collector Booster Cost]]</f>
        <v/>
      </c>
      <c r="CC544" s="10">
        <f>tbl_MTG_Set[[#This Row],[Collector Singles CardMarket Profit BotBox]]&gt;0</f>
        <v/>
      </c>
      <c r="CD5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5" hidden="1" s="6">
      <c r="A545" t="n">
        <v>577</v>
      </c>
      <c r="B545" t="inlineStr">
        <is>
          <t>Oath of the Gatewatch Promos POGW</t>
        </is>
      </c>
      <c r="C545" t="n">
        <v>65</v>
      </c>
      <c r="D545" s="3" t="n">
        <v>42391</v>
      </c>
      <c r="E545" t="inlineStr">
        <is>
          <t>Standard Expansion</t>
        </is>
      </c>
      <c r="F545" t="inlineStr">
        <is>
          <t>en es fr de it pt ja ko ru 汉语 漢語</t>
        </is>
      </c>
      <c r="G545" t="n">
        <v>1100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1">
        <f>tbl_MTG_Set[[#This Row],[Play Booster Sell Price CardMarket]]*tbl_MTG_Set[[#This Row],[Play Booster Expected Market Value MTG Stocks]]/tbl_MTG_Set[[#This Row],[Play Booster Sealed Market Value MTG Stocks]]</f>
        <v/>
      </c>
      <c r="BG5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5" s="11">
        <f>tbl_MTG_Set[[#This Row],[Play Singles CardMarket Profit MTG Stocks]]/tbl_MTG_Set[[#This Row],[Play Booster Cost]]</f>
        <v/>
      </c>
      <c r="BI545" s="11">
        <f>tbl_MTG_Set[[#This Row],[Play Singles CardMarket Profit MTG Stocks]]&gt;0</f>
        <v/>
      </c>
      <c r="BM545" s="10">
        <f>tbl_MTG_Set[[#This Row],[Play Booster Sell Price CardMarket]]*tbl_MTG_Set[[#This Row],[Play Booster Expected Market Value BotBox]]/tbl_MTG_Set[[#This Row],[Play Booster Sealed Market Value BotBox]]</f>
        <v/>
      </c>
      <c r="BN5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5" s="10">
        <f>tbl_MTG_Set[[#This Row],[Play Singles CardMarket Profit BotBox]]/tbl_MTG_Set[[#This Row],[Play Booster Cost]]</f>
        <v/>
      </c>
      <c r="BP545" s="10">
        <f>tbl_MTG_Set[[#This Row],[Play Singles CardMarket Profit BotBox]]&gt;0</f>
        <v/>
      </c>
      <c r="BQ545" s="10" t="n"/>
      <c r="BR545" s="10" t="n"/>
      <c r="BS545" s="10" t="n"/>
      <c r="BT5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5" s="19">
        <f>tbl_MTG_Set[[#This Row],[Collector Singles CardMarket Profit MTG Stocks]]/tbl_MTG_Set[[#This Row],[Collector Booster Cost]]</f>
        <v/>
      </c>
      <c r="BW545" s="10">
        <f>tbl_MTG_Set[[#This Row],[Collector Singles CardMarket Profit MTG Stocks]]&gt;0</f>
        <v/>
      </c>
      <c r="BX545" s="10" t="n"/>
      <c r="BY545" s="10" t="n"/>
      <c r="BZ545" s="10">
        <f>tbl_MTG_Set[[#This Row],[Collector Booster Sell Price CardMarket]]*tbl_MTG_Set[[#This Row],[Collector Booster Expected Market Value BotBox]]/tbl_MTG_Set[[#This Row],[Collector Booster Sealed Market Value BotBox]]</f>
        <v/>
      </c>
      <c r="CA5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5" s="10">
        <f>tbl_MTG_Set[[#This Row],[Collector Singles CardMarket Profit BotBox]]/tbl_MTG_Set[[#This Row],[Collector Booster Cost]]</f>
        <v/>
      </c>
      <c r="CC545" s="10">
        <f>tbl_MTG_Set[[#This Row],[Collector Singles CardMarket Profit BotBox]]&gt;0</f>
        <v/>
      </c>
      <c r="CD5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6" hidden="1" s="6">
      <c r="A546" t="n">
        <v>578</v>
      </c>
      <c r="B546" t="inlineStr">
        <is>
          <t>Oath of the Gatewatch Tokens TOGW</t>
        </is>
      </c>
      <c r="C546" t="n">
        <v>11</v>
      </c>
      <c r="D546" s="3" t="n">
        <v>42391</v>
      </c>
      <c r="E546" t="inlineStr">
        <is>
          <t>Standard Expansion</t>
        </is>
      </c>
      <c r="F546" t="inlineStr">
        <is>
          <t>en es fr de it pt ja ko ru 汉语 漢語</t>
        </is>
      </c>
      <c r="G546" t="n">
        <v>1102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1">
        <f>tbl_MTG_Set[[#This Row],[Play Booster Sell Price CardMarket]]*tbl_MTG_Set[[#This Row],[Play Booster Expected Market Value MTG Stocks]]/tbl_MTG_Set[[#This Row],[Play Booster Sealed Market Value MTG Stocks]]</f>
        <v/>
      </c>
      <c r="BG5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6" s="11">
        <f>tbl_MTG_Set[[#This Row],[Play Singles CardMarket Profit MTG Stocks]]/tbl_MTG_Set[[#This Row],[Play Booster Cost]]</f>
        <v/>
      </c>
      <c r="BI546" s="11">
        <f>tbl_MTG_Set[[#This Row],[Play Singles CardMarket Profit MTG Stocks]]&gt;0</f>
        <v/>
      </c>
      <c r="BM546" s="10">
        <f>tbl_MTG_Set[[#This Row],[Play Booster Sell Price CardMarket]]*tbl_MTG_Set[[#This Row],[Play Booster Expected Market Value BotBox]]/tbl_MTG_Set[[#This Row],[Play Booster Sealed Market Value BotBox]]</f>
        <v/>
      </c>
      <c r="BN5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6" s="10">
        <f>tbl_MTG_Set[[#This Row],[Play Singles CardMarket Profit BotBox]]/tbl_MTG_Set[[#This Row],[Play Booster Cost]]</f>
        <v/>
      </c>
      <c r="BP546" s="10">
        <f>tbl_MTG_Set[[#This Row],[Play Singles CardMarket Profit BotBox]]&gt;0</f>
        <v/>
      </c>
      <c r="BQ546" s="10" t="n"/>
      <c r="BR546" s="10" t="n"/>
      <c r="BS546" s="10" t="n"/>
      <c r="BT5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6" s="19">
        <f>tbl_MTG_Set[[#This Row],[Collector Singles CardMarket Profit MTG Stocks]]/tbl_MTG_Set[[#This Row],[Collector Booster Cost]]</f>
        <v/>
      </c>
      <c r="BW546" s="10">
        <f>tbl_MTG_Set[[#This Row],[Collector Singles CardMarket Profit MTG Stocks]]&gt;0</f>
        <v/>
      </c>
      <c r="BX546" s="10" t="n"/>
      <c r="BY546" s="10" t="n"/>
      <c r="BZ546" s="10">
        <f>tbl_MTG_Set[[#This Row],[Collector Booster Sell Price CardMarket]]*tbl_MTG_Set[[#This Row],[Collector Booster Expected Market Value BotBox]]/tbl_MTG_Set[[#This Row],[Collector Booster Sealed Market Value BotBox]]</f>
        <v/>
      </c>
      <c r="CA5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6" s="10">
        <f>tbl_MTG_Set[[#This Row],[Collector Singles CardMarket Profit BotBox]]/tbl_MTG_Set[[#This Row],[Collector Booster Cost]]</f>
        <v/>
      </c>
      <c r="CC546" s="10">
        <f>tbl_MTG_Set[[#This Row],[Collector Singles CardMarket Profit BotBox]]&gt;0</f>
        <v/>
      </c>
      <c r="CD5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7" hidden="1" s="6">
      <c r="A547" t="n">
        <v>579</v>
      </c>
      <c r="B547" t="inlineStr">
        <is>
          <t>League Tokens 2016 L16</t>
        </is>
      </c>
      <c r="C547" t="n">
        <v>1</v>
      </c>
      <c r="D547" s="3" t="n">
        <v>42370</v>
      </c>
      <c r="F547" t="inlineStr">
        <is>
          <t>en es fr de it pt ja ko ru 汉语 漢語</t>
        </is>
      </c>
      <c r="G547" t="n">
        <v>1104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1">
        <f>tbl_MTG_Set[[#This Row],[Play Booster Sell Price CardMarket]]*tbl_MTG_Set[[#This Row],[Play Booster Expected Market Value MTG Stocks]]/tbl_MTG_Set[[#This Row],[Play Booster Sealed Market Value MTG Stocks]]</f>
        <v/>
      </c>
      <c r="BG5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7" s="11">
        <f>tbl_MTG_Set[[#This Row],[Play Singles CardMarket Profit MTG Stocks]]/tbl_MTG_Set[[#This Row],[Play Booster Cost]]</f>
        <v/>
      </c>
      <c r="BI547" s="11">
        <f>tbl_MTG_Set[[#This Row],[Play Singles CardMarket Profit MTG Stocks]]&gt;0</f>
        <v/>
      </c>
      <c r="BM547" s="10">
        <f>tbl_MTG_Set[[#This Row],[Play Booster Sell Price CardMarket]]*tbl_MTG_Set[[#This Row],[Play Booster Expected Market Value BotBox]]/tbl_MTG_Set[[#This Row],[Play Booster Sealed Market Value BotBox]]</f>
        <v/>
      </c>
      <c r="BN5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7" s="10">
        <f>tbl_MTG_Set[[#This Row],[Play Singles CardMarket Profit BotBox]]/tbl_MTG_Set[[#This Row],[Play Booster Cost]]</f>
        <v/>
      </c>
      <c r="BP547" s="10">
        <f>tbl_MTG_Set[[#This Row],[Play Singles CardMarket Profit BotBox]]&gt;0</f>
        <v/>
      </c>
      <c r="BQ547" s="10" t="n"/>
      <c r="BR547" s="10" t="n"/>
      <c r="BS547" s="10" t="n"/>
      <c r="BT5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7" s="19">
        <f>tbl_MTG_Set[[#This Row],[Collector Singles CardMarket Profit MTG Stocks]]/tbl_MTG_Set[[#This Row],[Collector Booster Cost]]</f>
        <v/>
      </c>
      <c r="BW547" s="10">
        <f>tbl_MTG_Set[[#This Row],[Collector Singles CardMarket Profit MTG Stocks]]&gt;0</f>
        <v/>
      </c>
      <c r="BX547" s="10" t="n"/>
      <c r="BY547" s="10" t="n"/>
      <c r="BZ547" s="10">
        <f>tbl_MTG_Set[[#This Row],[Collector Booster Sell Price CardMarket]]*tbl_MTG_Set[[#This Row],[Collector Booster Expected Market Value BotBox]]/tbl_MTG_Set[[#This Row],[Collector Booster Sealed Market Value BotBox]]</f>
        <v/>
      </c>
      <c r="CA5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7" s="10">
        <f>tbl_MTG_Set[[#This Row],[Collector Singles CardMarket Profit BotBox]]/tbl_MTG_Set[[#This Row],[Collector Booster Cost]]</f>
        <v/>
      </c>
      <c r="CC547" s="10">
        <f>tbl_MTG_Set[[#This Row],[Collector Singles CardMarket Profit BotBox]]&gt;0</f>
        <v/>
      </c>
      <c r="CD5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8" hidden="1" s="6">
      <c r="A548" t="n">
        <v>580</v>
      </c>
      <c r="B548" t="inlineStr">
        <is>
          <t>Judge Gift Cards 2016 J16</t>
        </is>
      </c>
      <c r="C548" t="n">
        <v>8</v>
      </c>
      <c r="D548" s="3" t="n">
        <v>42370</v>
      </c>
      <c r="F548" t="inlineStr">
        <is>
          <t>en es fr de it pt ja ko ru 汉语 漢語</t>
        </is>
      </c>
      <c r="G548" t="n">
        <v>1106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1">
        <f>tbl_MTG_Set[[#This Row],[Play Booster Sell Price CardMarket]]*tbl_MTG_Set[[#This Row],[Play Booster Expected Market Value MTG Stocks]]/tbl_MTG_Set[[#This Row],[Play Booster Sealed Market Value MTG Stocks]]</f>
        <v/>
      </c>
      <c r="BG5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8" s="11">
        <f>tbl_MTG_Set[[#This Row],[Play Singles CardMarket Profit MTG Stocks]]/tbl_MTG_Set[[#This Row],[Play Booster Cost]]</f>
        <v/>
      </c>
      <c r="BI548" s="11">
        <f>tbl_MTG_Set[[#This Row],[Play Singles CardMarket Profit MTG Stocks]]&gt;0</f>
        <v/>
      </c>
      <c r="BM548" s="10">
        <f>tbl_MTG_Set[[#This Row],[Play Booster Sell Price CardMarket]]*tbl_MTG_Set[[#This Row],[Play Booster Expected Market Value BotBox]]/tbl_MTG_Set[[#This Row],[Play Booster Sealed Market Value BotBox]]</f>
        <v/>
      </c>
      <c r="BN5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8" s="10">
        <f>tbl_MTG_Set[[#This Row],[Play Singles CardMarket Profit BotBox]]/tbl_MTG_Set[[#This Row],[Play Booster Cost]]</f>
        <v/>
      </c>
      <c r="BP548" s="10">
        <f>tbl_MTG_Set[[#This Row],[Play Singles CardMarket Profit BotBox]]&gt;0</f>
        <v/>
      </c>
      <c r="BQ548" s="10" t="n"/>
      <c r="BR548" s="10" t="n"/>
      <c r="BS548" s="10" t="n"/>
      <c r="BT5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8" s="19">
        <f>tbl_MTG_Set[[#This Row],[Collector Singles CardMarket Profit MTG Stocks]]/tbl_MTG_Set[[#This Row],[Collector Booster Cost]]</f>
        <v/>
      </c>
      <c r="BW548" s="10">
        <f>tbl_MTG_Set[[#This Row],[Collector Singles CardMarket Profit MTG Stocks]]&gt;0</f>
        <v/>
      </c>
      <c r="BX548" s="10" t="n"/>
      <c r="BY548" s="10" t="n"/>
      <c r="BZ548" s="10">
        <f>tbl_MTG_Set[[#This Row],[Collector Booster Sell Price CardMarket]]*tbl_MTG_Set[[#This Row],[Collector Booster Expected Market Value BotBox]]/tbl_MTG_Set[[#This Row],[Collector Booster Sealed Market Value BotBox]]</f>
        <v/>
      </c>
      <c r="CA5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8" s="10">
        <f>tbl_MTG_Set[[#This Row],[Collector Singles CardMarket Profit BotBox]]/tbl_MTG_Set[[#This Row],[Collector Booster Cost]]</f>
        <v/>
      </c>
      <c r="CC548" s="10">
        <f>tbl_MTG_Set[[#This Row],[Collector Singles CardMarket Profit BotBox]]&gt;0</f>
        <v/>
      </c>
      <c r="CD5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9" hidden="1" s="6">
      <c r="A549" t="n">
        <v>581</v>
      </c>
      <c r="B549" t="inlineStr">
        <is>
          <t>Friday Night Magic 2016 F16</t>
        </is>
      </c>
      <c r="C549" t="n">
        <v>12</v>
      </c>
      <c r="D549" s="3" t="n">
        <v>42370</v>
      </c>
      <c r="F549" t="inlineStr">
        <is>
          <t>en es fr de it pt ja ko ru 汉语 漢語</t>
        </is>
      </c>
      <c r="G549" t="n">
        <v>1108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1">
        <f>tbl_MTG_Set[[#This Row],[Play Booster Sell Price CardMarket]]*tbl_MTG_Set[[#This Row],[Play Booster Expected Market Value MTG Stocks]]/tbl_MTG_Set[[#This Row],[Play Booster Sealed Market Value MTG Stocks]]</f>
        <v/>
      </c>
      <c r="BG5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9" s="11">
        <f>tbl_MTG_Set[[#This Row],[Play Singles CardMarket Profit MTG Stocks]]/tbl_MTG_Set[[#This Row],[Play Booster Cost]]</f>
        <v/>
      </c>
      <c r="BI549" s="11">
        <f>tbl_MTG_Set[[#This Row],[Play Singles CardMarket Profit MTG Stocks]]&gt;0</f>
        <v/>
      </c>
      <c r="BM549" s="10">
        <f>tbl_MTG_Set[[#This Row],[Play Booster Sell Price CardMarket]]*tbl_MTG_Set[[#This Row],[Play Booster Expected Market Value BotBox]]/tbl_MTG_Set[[#This Row],[Play Booster Sealed Market Value BotBox]]</f>
        <v/>
      </c>
      <c r="BN5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9" s="10">
        <f>tbl_MTG_Set[[#This Row],[Play Singles CardMarket Profit BotBox]]/tbl_MTG_Set[[#This Row],[Play Booster Cost]]</f>
        <v/>
      </c>
      <c r="BP549" s="10">
        <f>tbl_MTG_Set[[#This Row],[Play Singles CardMarket Profit BotBox]]&gt;0</f>
        <v/>
      </c>
      <c r="BQ549" s="10" t="n"/>
      <c r="BR549" s="10" t="n"/>
      <c r="BS549" s="10" t="n"/>
      <c r="BT5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9" s="19">
        <f>tbl_MTG_Set[[#This Row],[Collector Singles CardMarket Profit MTG Stocks]]/tbl_MTG_Set[[#This Row],[Collector Booster Cost]]</f>
        <v/>
      </c>
      <c r="BW549" s="10">
        <f>tbl_MTG_Set[[#This Row],[Collector Singles CardMarket Profit MTG Stocks]]&gt;0</f>
        <v/>
      </c>
      <c r="BX549" s="10" t="n"/>
      <c r="BY549" s="10" t="n"/>
      <c r="BZ549" s="10">
        <f>tbl_MTG_Set[[#This Row],[Collector Booster Sell Price CardMarket]]*tbl_MTG_Set[[#This Row],[Collector Booster Expected Market Value BotBox]]/tbl_MTG_Set[[#This Row],[Collector Booster Sealed Market Value BotBox]]</f>
        <v/>
      </c>
      <c r="CA5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9" s="10">
        <f>tbl_MTG_Set[[#This Row],[Collector Singles CardMarket Profit BotBox]]/tbl_MTG_Set[[#This Row],[Collector Booster Cost]]</f>
        <v/>
      </c>
      <c r="CC549" s="10">
        <f>tbl_MTG_Set[[#This Row],[Collector Singles CardMarket Profit BotBox]]&gt;0</f>
        <v/>
      </c>
      <c r="CD5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0" hidden="1" s="6">
      <c r="A550" t="n">
        <v>582</v>
      </c>
      <c r="B550" t="inlineStr">
        <is>
          <t>Legendary Cube Prize Pack PZ1</t>
        </is>
      </c>
      <c r="C550" t="n">
        <v>149</v>
      </c>
      <c r="D550" s="3" t="n">
        <v>42326</v>
      </c>
      <c r="F550" t="inlineStr">
        <is>
          <t>en es fr de it pt ja ko ru 汉语 漢語</t>
        </is>
      </c>
      <c r="G550" t="n">
        <v>1110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1">
        <f>tbl_MTG_Set[[#This Row],[Play Booster Sell Price CardMarket]]*tbl_MTG_Set[[#This Row],[Play Booster Expected Market Value MTG Stocks]]/tbl_MTG_Set[[#This Row],[Play Booster Sealed Market Value MTG Stocks]]</f>
        <v/>
      </c>
      <c r="BG5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0" s="11">
        <f>tbl_MTG_Set[[#This Row],[Play Singles CardMarket Profit MTG Stocks]]/tbl_MTG_Set[[#This Row],[Play Booster Cost]]</f>
        <v/>
      </c>
      <c r="BI550" s="11">
        <f>tbl_MTG_Set[[#This Row],[Play Singles CardMarket Profit MTG Stocks]]&gt;0</f>
        <v/>
      </c>
      <c r="BM550" s="10">
        <f>tbl_MTG_Set[[#This Row],[Play Booster Sell Price CardMarket]]*tbl_MTG_Set[[#This Row],[Play Booster Expected Market Value BotBox]]/tbl_MTG_Set[[#This Row],[Play Booster Sealed Market Value BotBox]]</f>
        <v/>
      </c>
      <c r="BN5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0" s="10">
        <f>tbl_MTG_Set[[#This Row],[Play Singles CardMarket Profit BotBox]]/tbl_MTG_Set[[#This Row],[Play Booster Cost]]</f>
        <v/>
      </c>
      <c r="BP550" s="10">
        <f>tbl_MTG_Set[[#This Row],[Play Singles CardMarket Profit BotBox]]&gt;0</f>
        <v/>
      </c>
      <c r="BQ550" s="10" t="n"/>
      <c r="BR550" s="10" t="n"/>
      <c r="BS550" s="10" t="n"/>
      <c r="BT5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0" s="19">
        <f>tbl_MTG_Set[[#This Row],[Collector Singles CardMarket Profit MTG Stocks]]/tbl_MTG_Set[[#This Row],[Collector Booster Cost]]</f>
        <v/>
      </c>
      <c r="BW550" s="10">
        <f>tbl_MTG_Set[[#This Row],[Collector Singles CardMarket Profit MTG Stocks]]&gt;0</f>
        <v/>
      </c>
      <c r="BX550" s="10" t="n"/>
      <c r="BY550" s="10" t="n"/>
      <c r="BZ550" s="10">
        <f>tbl_MTG_Set[[#This Row],[Collector Booster Sell Price CardMarket]]*tbl_MTG_Set[[#This Row],[Collector Booster Expected Market Value BotBox]]/tbl_MTG_Set[[#This Row],[Collector Booster Sealed Market Value BotBox]]</f>
        <v/>
      </c>
      <c r="CA5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0" s="10">
        <f>tbl_MTG_Set[[#This Row],[Collector Singles CardMarket Profit BotBox]]/tbl_MTG_Set[[#This Row],[Collector Booster Cost]]</f>
        <v/>
      </c>
      <c r="CC550" s="10">
        <f>tbl_MTG_Set[[#This Row],[Collector Singles CardMarket Profit BotBox]]&gt;0</f>
        <v/>
      </c>
      <c r="CD5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1" hidden="1" s="6">
      <c r="A551" t="n">
        <v>583</v>
      </c>
      <c r="B551" t="inlineStr">
        <is>
          <t>Commander 2015 C15</t>
        </is>
      </c>
      <c r="C551" t="n">
        <v>342</v>
      </c>
      <c r="D551" s="3" t="n">
        <v>42321</v>
      </c>
      <c r="F551" t="inlineStr">
        <is>
          <t>en es fr de it pt ja ko ru 汉语 漢語</t>
        </is>
      </c>
      <c r="G551" t="n">
        <v>1112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1">
        <f>tbl_MTG_Set[[#This Row],[Play Booster Sell Price CardMarket]]*tbl_MTG_Set[[#This Row],[Play Booster Expected Market Value MTG Stocks]]/tbl_MTG_Set[[#This Row],[Play Booster Sealed Market Value MTG Stocks]]</f>
        <v/>
      </c>
      <c r="BG5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1" s="11">
        <f>tbl_MTG_Set[[#This Row],[Play Singles CardMarket Profit MTG Stocks]]/tbl_MTG_Set[[#This Row],[Play Booster Cost]]</f>
        <v/>
      </c>
      <c r="BI551" s="11">
        <f>tbl_MTG_Set[[#This Row],[Play Singles CardMarket Profit MTG Stocks]]&gt;0</f>
        <v/>
      </c>
      <c r="BM551" s="10">
        <f>tbl_MTG_Set[[#This Row],[Play Booster Sell Price CardMarket]]*tbl_MTG_Set[[#This Row],[Play Booster Expected Market Value BotBox]]/tbl_MTG_Set[[#This Row],[Play Booster Sealed Market Value BotBox]]</f>
        <v/>
      </c>
      <c r="BN5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1" s="10">
        <f>tbl_MTG_Set[[#This Row],[Play Singles CardMarket Profit BotBox]]/tbl_MTG_Set[[#This Row],[Play Booster Cost]]</f>
        <v/>
      </c>
      <c r="BP551" s="10">
        <f>tbl_MTG_Set[[#This Row],[Play Singles CardMarket Profit BotBox]]&gt;0</f>
        <v/>
      </c>
      <c r="BQ551" s="10" t="n"/>
      <c r="BR551" s="10" t="n"/>
      <c r="BS551" s="10" t="n"/>
      <c r="BT5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1" s="19">
        <f>tbl_MTG_Set[[#This Row],[Collector Singles CardMarket Profit MTG Stocks]]/tbl_MTG_Set[[#This Row],[Collector Booster Cost]]</f>
        <v/>
      </c>
      <c r="BW551" s="10">
        <f>tbl_MTG_Set[[#This Row],[Collector Singles CardMarket Profit MTG Stocks]]&gt;0</f>
        <v/>
      </c>
      <c r="BX551" s="10" t="n"/>
      <c r="BY551" s="10" t="n"/>
      <c r="BZ551" s="10">
        <f>tbl_MTG_Set[[#This Row],[Collector Booster Sell Price CardMarket]]*tbl_MTG_Set[[#This Row],[Collector Booster Expected Market Value BotBox]]/tbl_MTG_Set[[#This Row],[Collector Booster Sealed Market Value BotBox]]</f>
        <v/>
      </c>
      <c r="CA5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1" s="10">
        <f>tbl_MTG_Set[[#This Row],[Collector Singles CardMarket Profit BotBox]]/tbl_MTG_Set[[#This Row],[Collector Booster Cost]]</f>
        <v/>
      </c>
      <c r="CC551" s="10">
        <f>tbl_MTG_Set[[#This Row],[Collector Singles CardMarket Profit BotBox]]&gt;0</f>
        <v/>
      </c>
      <c r="CD5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2" hidden="1" s="6">
      <c r="A552" t="n">
        <v>584</v>
      </c>
      <c r="B552" t="inlineStr">
        <is>
          <t>Commander 2015 Tokens TC15</t>
        </is>
      </c>
      <c r="C552" t="n">
        <v>25</v>
      </c>
      <c r="D552" s="3" t="n">
        <v>42321</v>
      </c>
      <c r="F552" t="inlineStr">
        <is>
          <t>en es fr de it pt ja ko ru 汉语 漢語</t>
        </is>
      </c>
      <c r="G552" t="n">
        <v>1114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1">
        <f>tbl_MTG_Set[[#This Row],[Play Booster Sell Price CardMarket]]*tbl_MTG_Set[[#This Row],[Play Booster Expected Market Value MTG Stocks]]/tbl_MTG_Set[[#This Row],[Play Booster Sealed Market Value MTG Stocks]]</f>
        <v/>
      </c>
      <c r="BG5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2" s="11">
        <f>tbl_MTG_Set[[#This Row],[Play Singles CardMarket Profit MTG Stocks]]/tbl_MTG_Set[[#This Row],[Play Booster Cost]]</f>
        <v/>
      </c>
      <c r="BI552" s="11">
        <f>tbl_MTG_Set[[#This Row],[Play Singles CardMarket Profit MTG Stocks]]&gt;0</f>
        <v/>
      </c>
      <c r="BM552" s="10">
        <f>tbl_MTG_Set[[#This Row],[Play Booster Sell Price CardMarket]]*tbl_MTG_Set[[#This Row],[Play Booster Expected Market Value BotBox]]/tbl_MTG_Set[[#This Row],[Play Booster Sealed Market Value BotBox]]</f>
        <v/>
      </c>
      <c r="BN5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2" s="10">
        <f>tbl_MTG_Set[[#This Row],[Play Singles CardMarket Profit BotBox]]/tbl_MTG_Set[[#This Row],[Play Booster Cost]]</f>
        <v/>
      </c>
      <c r="BP552" s="10">
        <f>tbl_MTG_Set[[#This Row],[Play Singles CardMarket Profit BotBox]]&gt;0</f>
        <v/>
      </c>
      <c r="BQ552" s="10" t="n"/>
      <c r="BR552" s="10" t="n"/>
      <c r="BS552" s="10" t="n"/>
      <c r="BT5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2" s="19">
        <f>tbl_MTG_Set[[#This Row],[Collector Singles CardMarket Profit MTG Stocks]]/tbl_MTG_Set[[#This Row],[Collector Booster Cost]]</f>
        <v/>
      </c>
      <c r="BW552" s="10">
        <f>tbl_MTG_Set[[#This Row],[Collector Singles CardMarket Profit MTG Stocks]]&gt;0</f>
        <v/>
      </c>
      <c r="BX552" s="10" t="n"/>
      <c r="BY552" s="10" t="n"/>
      <c r="BZ552" s="10">
        <f>tbl_MTG_Set[[#This Row],[Collector Booster Sell Price CardMarket]]*tbl_MTG_Set[[#This Row],[Collector Booster Expected Market Value BotBox]]/tbl_MTG_Set[[#This Row],[Collector Booster Sealed Market Value BotBox]]</f>
        <v/>
      </c>
      <c r="CA5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2" s="10">
        <f>tbl_MTG_Set[[#This Row],[Collector Singles CardMarket Profit BotBox]]/tbl_MTG_Set[[#This Row],[Collector Booster Cost]]</f>
        <v/>
      </c>
      <c r="CC552" s="10">
        <f>tbl_MTG_Set[[#This Row],[Collector Singles CardMarket Profit BotBox]]&gt;0</f>
        <v/>
      </c>
      <c r="CD5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3" hidden="1" s="6">
      <c r="A553" t="n">
        <v>585</v>
      </c>
      <c r="B553" t="inlineStr">
        <is>
          <t>Commander 2015 Oversized OC15</t>
        </is>
      </c>
      <c r="C553" t="n">
        <v>5</v>
      </c>
      <c r="D553" s="3" t="n">
        <v>42321</v>
      </c>
      <c r="F553" t="inlineStr">
        <is>
          <t>en es fr de it pt ja ko ru 汉语 漢語</t>
        </is>
      </c>
      <c r="G553" t="n">
        <v>1116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1">
        <f>tbl_MTG_Set[[#This Row],[Play Booster Sell Price CardMarket]]*tbl_MTG_Set[[#This Row],[Play Booster Expected Market Value MTG Stocks]]/tbl_MTG_Set[[#This Row],[Play Booster Sealed Market Value MTG Stocks]]</f>
        <v/>
      </c>
      <c r="BG5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3" s="11">
        <f>tbl_MTG_Set[[#This Row],[Play Singles CardMarket Profit MTG Stocks]]/tbl_MTG_Set[[#This Row],[Play Booster Cost]]</f>
        <v/>
      </c>
      <c r="BI553" s="11">
        <f>tbl_MTG_Set[[#This Row],[Play Singles CardMarket Profit MTG Stocks]]&gt;0</f>
        <v/>
      </c>
      <c r="BM553" s="10">
        <f>tbl_MTG_Set[[#This Row],[Play Booster Sell Price CardMarket]]*tbl_MTG_Set[[#This Row],[Play Booster Expected Market Value BotBox]]/tbl_MTG_Set[[#This Row],[Play Booster Sealed Market Value BotBox]]</f>
        <v/>
      </c>
      <c r="BN5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3" s="10">
        <f>tbl_MTG_Set[[#This Row],[Play Singles CardMarket Profit BotBox]]/tbl_MTG_Set[[#This Row],[Play Booster Cost]]</f>
        <v/>
      </c>
      <c r="BP553" s="10">
        <f>tbl_MTG_Set[[#This Row],[Play Singles CardMarket Profit BotBox]]&gt;0</f>
        <v/>
      </c>
      <c r="BQ553" s="10" t="n"/>
      <c r="BR553" s="10" t="n"/>
      <c r="BS553" s="10" t="n"/>
      <c r="BT5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3" s="19">
        <f>tbl_MTG_Set[[#This Row],[Collector Singles CardMarket Profit MTG Stocks]]/tbl_MTG_Set[[#This Row],[Collector Booster Cost]]</f>
        <v/>
      </c>
      <c r="BW553" s="10">
        <f>tbl_MTG_Set[[#This Row],[Collector Singles CardMarket Profit MTG Stocks]]&gt;0</f>
        <v/>
      </c>
      <c r="BX553" s="10" t="n"/>
      <c r="BY553" s="10" t="n"/>
      <c r="BZ553" s="10">
        <f>tbl_MTG_Set[[#This Row],[Collector Booster Sell Price CardMarket]]*tbl_MTG_Set[[#This Row],[Collector Booster Expected Market Value BotBox]]/tbl_MTG_Set[[#This Row],[Collector Booster Sealed Market Value BotBox]]</f>
        <v/>
      </c>
      <c r="CA5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3" s="10">
        <f>tbl_MTG_Set[[#This Row],[Collector Singles CardMarket Profit BotBox]]/tbl_MTG_Set[[#This Row],[Collector Booster Cost]]</f>
        <v/>
      </c>
      <c r="CC553" s="10">
        <f>tbl_MTG_Set[[#This Row],[Collector Singles CardMarket Profit BotBox]]&gt;0</f>
        <v/>
      </c>
      <c r="CD5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4" hidden="1" s="6">
      <c r="A554" t="n">
        <v>586</v>
      </c>
      <c r="B554" t="inlineStr">
        <is>
          <t>Battle for Zendikar BFZ</t>
        </is>
      </c>
      <c r="C554" t="n">
        <v>299</v>
      </c>
      <c r="D554" s="3" t="n">
        <v>42279</v>
      </c>
      <c r="E554" t="inlineStr">
        <is>
          <t>Standard Expansion</t>
        </is>
      </c>
      <c r="F554" t="inlineStr">
        <is>
          <t>en es fr de it pt ja ko ru 汉语 漢語</t>
        </is>
      </c>
      <c r="G554" t="n">
        <v>1118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1">
        <f>tbl_MTG_Set[[#This Row],[Play Booster Sell Price CardMarket]]*tbl_MTG_Set[[#This Row],[Play Booster Expected Market Value MTG Stocks]]/tbl_MTG_Set[[#This Row],[Play Booster Sealed Market Value MTG Stocks]]</f>
        <v/>
      </c>
      <c r="BG5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4" s="11">
        <f>tbl_MTG_Set[[#This Row],[Play Singles CardMarket Profit MTG Stocks]]/tbl_MTG_Set[[#This Row],[Play Booster Cost]]</f>
        <v/>
      </c>
      <c r="BI554" s="11">
        <f>tbl_MTG_Set[[#This Row],[Play Singles CardMarket Profit MTG Stocks]]&gt;0</f>
        <v/>
      </c>
      <c r="BM554" s="10">
        <f>tbl_MTG_Set[[#This Row],[Play Booster Sell Price CardMarket]]*tbl_MTG_Set[[#This Row],[Play Booster Expected Market Value BotBox]]/tbl_MTG_Set[[#This Row],[Play Booster Sealed Market Value BotBox]]</f>
        <v/>
      </c>
      <c r="BN5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4" s="10">
        <f>tbl_MTG_Set[[#This Row],[Play Singles CardMarket Profit BotBox]]/tbl_MTG_Set[[#This Row],[Play Booster Cost]]</f>
        <v/>
      </c>
      <c r="BP554" s="10">
        <f>tbl_MTG_Set[[#This Row],[Play Singles CardMarket Profit BotBox]]&gt;0</f>
        <v/>
      </c>
      <c r="BQ554" s="10" t="n"/>
      <c r="BR554" s="10" t="n"/>
      <c r="BS554" s="10" t="n"/>
      <c r="BT5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4" s="19">
        <f>tbl_MTG_Set[[#This Row],[Collector Singles CardMarket Profit MTG Stocks]]/tbl_MTG_Set[[#This Row],[Collector Booster Cost]]</f>
        <v/>
      </c>
      <c r="BW554" s="10">
        <f>tbl_MTG_Set[[#This Row],[Collector Singles CardMarket Profit MTG Stocks]]&gt;0</f>
        <v/>
      </c>
      <c r="BX554" s="10" t="n"/>
      <c r="BY554" s="10" t="n"/>
      <c r="BZ554" s="10">
        <f>tbl_MTG_Set[[#This Row],[Collector Booster Sell Price CardMarket]]*tbl_MTG_Set[[#This Row],[Collector Booster Expected Market Value BotBox]]/tbl_MTG_Set[[#This Row],[Collector Booster Sealed Market Value BotBox]]</f>
        <v/>
      </c>
      <c r="CA5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4" s="10">
        <f>tbl_MTG_Set[[#This Row],[Collector Singles CardMarket Profit BotBox]]/tbl_MTG_Set[[#This Row],[Collector Booster Cost]]</f>
        <v/>
      </c>
      <c r="CC554" s="10">
        <f>tbl_MTG_Set[[#This Row],[Collector Singles CardMarket Profit BotBox]]&gt;0</f>
        <v/>
      </c>
      <c r="CD5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5" hidden="1" s="6">
      <c r="A555" t="n">
        <v>587</v>
      </c>
      <c r="B555" t="inlineStr">
        <is>
          <t>Zendikar Expeditions EXP</t>
        </is>
      </c>
      <c r="C555" t="n">
        <v>45</v>
      </c>
      <c r="D555" s="3" t="n">
        <v>42279</v>
      </c>
      <c r="E555" t="inlineStr">
        <is>
          <t>Standard Expansion</t>
        </is>
      </c>
      <c r="F555" t="inlineStr">
        <is>
          <t>en es fr de it pt ja ko ru 汉语 漢語</t>
        </is>
      </c>
      <c r="G555" t="n">
        <v>1120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1">
        <f>tbl_MTG_Set[[#This Row],[Play Booster Sell Price CardMarket]]*tbl_MTG_Set[[#This Row],[Play Booster Expected Market Value MTG Stocks]]/tbl_MTG_Set[[#This Row],[Play Booster Sealed Market Value MTG Stocks]]</f>
        <v/>
      </c>
      <c r="BG5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5" s="11">
        <f>tbl_MTG_Set[[#This Row],[Play Singles CardMarket Profit MTG Stocks]]/tbl_MTG_Set[[#This Row],[Play Booster Cost]]</f>
        <v/>
      </c>
      <c r="BI555" s="11">
        <f>tbl_MTG_Set[[#This Row],[Play Singles CardMarket Profit MTG Stocks]]&gt;0</f>
        <v/>
      </c>
      <c r="BM555" s="10">
        <f>tbl_MTG_Set[[#This Row],[Play Booster Sell Price CardMarket]]*tbl_MTG_Set[[#This Row],[Play Booster Expected Market Value BotBox]]/tbl_MTG_Set[[#This Row],[Play Booster Sealed Market Value BotBox]]</f>
        <v/>
      </c>
      <c r="BN5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5" s="10">
        <f>tbl_MTG_Set[[#This Row],[Play Singles CardMarket Profit BotBox]]/tbl_MTG_Set[[#This Row],[Play Booster Cost]]</f>
        <v/>
      </c>
      <c r="BP555" s="10">
        <f>tbl_MTG_Set[[#This Row],[Play Singles CardMarket Profit BotBox]]&gt;0</f>
        <v/>
      </c>
      <c r="BQ555" s="10" t="n"/>
      <c r="BR555" s="10" t="n"/>
      <c r="BS555" s="10" t="n"/>
      <c r="BT5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5" s="19">
        <f>tbl_MTG_Set[[#This Row],[Collector Singles CardMarket Profit MTG Stocks]]/tbl_MTG_Set[[#This Row],[Collector Booster Cost]]</f>
        <v/>
      </c>
      <c r="BW555" s="10">
        <f>tbl_MTG_Set[[#This Row],[Collector Singles CardMarket Profit MTG Stocks]]&gt;0</f>
        <v/>
      </c>
      <c r="BX555" s="10" t="n"/>
      <c r="BY555" s="10" t="n"/>
      <c r="BZ5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5" s="10">
        <f>tbl_MTG_Set[[#This Row],[Collector Singles CardMarket Profit BotBox]]/tbl_MTG_Set[[#This Row],[Collector Booster Cost]]</f>
        <v/>
      </c>
      <c r="CC555" s="10">
        <f>tbl_MTG_Set[[#This Row],[Collector Singles CardMarket Profit BotBox]]&gt;0</f>
        <v/>
      </c>
      <c r="CD5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6" hidden="1" s="6">
      <c r="A556" t="n">
        <v>588</v>
      </c>
      <c r="B556" t="inlineStr">
        <is>
          <t>Battle for Zendikar Promos PBFZ</t>
        </is>
      </c>
      <c r="C556" t="n">
        <v>90</v>
      </c>
      <c r="D556" s="3" t="n">
        <v>42279</v>
      </c>
      <c r="E556" t="inlineStr">
        <is>
          <t>Standard Expansion</t>
        </is>
      </c>
      <c r="F556" t="inlineStr">
        <is>
          <t>en es fr de it pt ja ko ru 汉语 漢語</t>
        </is>
      </c>
      <c r="G556" t="n">
        <v>1122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1">
        <f>tbl_MTG_Set[[#This Row],[Play Booster Sell Price CardMarket]]*tbl_MTG_Set[[#This Row],[Play Booster Expected Market Value MTG Stocks]]/tbl_MTG_Set[[#This Row],[Play Booster Sealed Market Value MTG Stocks]]</f>
        <v/>
      </c>
      <c r="BG5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6" s="11">
        <f>tbl_MTG_Set[[#This Row],[Play Singles CardMarket Profit MTG Stocks]]/tbl_MTG_Set[[#This Row],[Play Booster Cost]]</f>
        <v/>
      </c>
      <c r="BI556" s="11">
        <f>tbl_MTG_Set[[#This Row],[Play Singles CardMarket Profit MTG Stocks]]&gt;0</f>
        <v/>
      </c>
      <c r="BM556" s="10">
        <f>tbl_MTG_Set[[#This Row],[Play Booster Sell Price CardMarket]]*tbl_MTG_Set[[#This Row],[Play Booster Expected Market Value BotBox]]/tbl_MTG_Set[[#This Row],[Play Booster Sealed Market Value BotBox]]</f>
        <v/>
      </c>
      <c r="BN5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6" s="10">
        <f>tbl_MTG_Set[[#This Row],[Play Singles CardMarket Profit BotBox]]/tbl_MTG_Set[[#This Row],[Play Booster Cost]]</f>
        <v/>
      </c>
      <c r="BP556" s="10">
        <f>tbl_MTG_Set[[#This Row],[Play Singles CardMarket Profit BotBox]]&gt;0</f>
        <v/>
      </c>
      <c r="BQ556" s="10" t="n"/>
      <c r="BR556" s="10" t="n"/>
      <c r="BS556" s="10" t="n"/>
      <c r="BT5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6" s="19">
        <f>tbl_MTG_Set[[#This Row],[Collector Singles CardMarket Profit MTG Stocks]]/tbl_MTG_Set[[#This Row],[Collector Booster Cost]]</f>
        <v/>
      </c>
      <c r="BW556" s="10">
        <f>tbl_MTG_Set[[#This Row],[Collector Singles CardMarket Profit MTG Stocks]]&gt;0</f>
        <v/>
      </c>
      <c r="BX556" s="10" t="n"/>
      <c r="BY556" s="10" t="n"/>
      <c r="BZ556" s="10">
        <f>tbl_MTG_Set[[#This Row],[Collector Booster Sell Price CardMarket]]*tbl_MTG_Set[[#This Row],[Collector Booster Expected Market Value BotBox]]/tbl_MTG_Set[[#This Row],[Collector Booster Sealed Market Value BotBox]]</f>
        <v/>
      </c>
      <c r="CA5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6" s="10">
        <f>tbl_MTG_Set[[#This Row],[Collector Singles CardMarket Profit BotBox]]/tbl_MTG_Set[[#This Row],[Collector Booster Cost]]</f>
        <v/>
      </c>
      <c r="CC556" s="10">
        <f>tbl_MTG_Set[[#This Row],[Collector Singles CardMarket Profit BotBox]]&gt;0</f>
        <v/>
      </c>
      <c r="CD5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7" hidden="1" s="6">
      <c r="A557" t="n">
        <v>589</v>
      </c>
      <c r="B557" t="inlineStr">
        <is>
          <t>Battle for Zendikar Tokens TBFZ</t>
        </is>
      </c>
      <c r="C557" t="n">
        <v>14</v>
      </c>
      <c r="D557" s="3" t="n">
        <v>42279</v>
      </c>
      <c r="E557" t="inlineStr">
        <is>
          <t>Standard Expansion</t>
        </is>
      </c>
      <c r="F557" t="inlineStr">
        <is>
          <t>en es fr de it pt ja ko ru 汉语 漢語</t>
        </is>
      </c>
      <c r="G557" t="n">
        <v>1124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1">
        <f>tbl_MTG_Set[[#This Row],[Play Booster Sell Price CardMarket]]*tbl_MTG_Set[[#This Row],[Play Booster Expected Market Value MTG Stocks]]/tbl_MTG_Set[[#This Row],[Play Booster Sealed Market Value MTG Stocks]]</f>
        <v/>
      </c>
      <c r="BG5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7" s="11">
        <f>tbl_MTG_Set[[#This Row],[Play Singles CardMarket Profit MTG Stocks]]/tbl_MTG_Set[[#This Row],[Play Booster Cost]]</f>
        <v/>
      </c>
      <c r="BI557" s="11">
        <f>tbl_MTG_Set[[#This Row],[Play Singles CardMarket Profit MTG Stocks]]&gt;0</f>
        <v/>
      </c>
      <c r="BM557" s="10">
        <f>tbl_MTG_Set[[#This Row],[Play Booster Sell Price CardMarket]]*tbl_MTG_Set[[#This Row],[Play Booster Expected Market Value BotBox]]/tbl_MTG_Set[[#This Row],[Play Booster Sealed Market Value BotBox]]</f>
        <v/>
      </c>
      <c r="BN5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7" s="10">
        <f>tbl_MTG_Set[[#This Row],[Play Singles CardMarket Profit BotBox]]/tbl_MTG_Set[[#This Row],[Play Booster Cost]]</f>
        <v/>
      </c>
      <c r="BP557" s="10">
        <f>tbl_MTG_Set[[#This Row],[Play Singles CardMarket Profit BotBox]]&gt;0</f>
        <v/>
      </c>
      <c r="BQ557" s="10" t="n"/>
      <c r="BR557" s="10" t="n"/>
      <c r="BS557" s="10" t="n"/>
      <c r="BT5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7" s="19">
        <f>tbl_MTG_Set[[#This Row],[Collector Singles CardMarket Profit MTG Stocks]]/tbl_MTG_Set[[#This Row],[Collector Booster Cost]]</f>
        <v/>
      </c>
      <c r="BW557" s="10">
        <f>tbl_MTG_Set[[#This Row],[Collector Singles CardMarket Profit MTG Stocks]]&gt;0</f>
        <v/>
      </c>
      <c r="BX557" s="10" t="n"/>
      <c r="BY557" s="10" t="n"/>
      <c r="BZ557" s="10">
        <f>tbl_MTG_Set[[#This Row],[Collector Booster Sell Price CardMarket]]*tbl_MTG_Set[[#This Row],[Collector Booster Expected Market Value BotBox]]/tbl_MTG_Set[[#This Row],[Collector Booster Sealed Market Value BotBox]]</f>
        <v/>
      </c>
      <c r="CA5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7" s="10">
        <f>tbl_MTG_Set[[#This Row],[Collector Singles CardMarket Profit BotBox]]/tbl_MTG_Set[[#This Row],[Collector Booster Cost]]</f>
        <v/>
      </c>
      <c r="CC557" s="10">
        <f>tbl_MTG_Set[[#This Row],[Collector Singles CardMarket Profit BotBox]]&gt;0</f>
        <v/>
      </c>
      <c r="CD5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8" hidden="1" s="6">
      <c r="A558" t="n">
        <v>590</v>
      </c>
      <c r="B558" t="inlineStr">
        <is>
          <t>BFZ Standard Series PSS1</t>
        </is>
      </c>
      <c r="C558" t="n">
        <v>5</v>
      </c>
      <c r="D558" s="3" t="n">
        <v>42279</v>
      </c>
      <c r="F558" t="inlineStr">
        <is>
          <t>en es fr de it pt ja ko ru 汉语 漢語</t>
        </is>
      </c>
      <c r="G558" t="n">
        <v>1126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1">
        <f>tbl_MTG_Set[[#This Row],[Play Booster Sell Price CardMarket]]*tbl_MTG_Set[[#This Row],[Play Booster Expected Market Value MTG Stocks]]/tbl_MTG_Set[[#This Row],[Play Booster Sealed Market Value MTG Stocks]]</f>
        <v/>
      </c>
      <c r="BG5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8" s="11">
        <f>tbl_MTG_Set[[#This Row],[Play Singles CardMarket Profit MTG Stocks]]/tbl_MTG_Set[[#This Row],[Play Booster Cost]]</f>
        <v/>
      </c>
      <c r="BI558" s="11">
        <f>tbl_MTG_Set[[#This Row],[Play Singles CardMarket Profit MTG Stocks]]&gt;0</f>
        <v/>
      </c>
      <c r="BM558" s="10">
        <f>tbl_MTG_Set[[#This Row],[Play Booster Sell Price CardMarket]]*tbl_MTG_Set[[#This Row],[Play Booster Expected Market Value BotBox]]/tbl_MTG_Set[[#This Row],[Play Booster Sealed Market Value BotBox]]</f>
        <v/>
      </c>
      <c r="BN5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8" s="10">
        <f>tbl_MTG_Set[[#This Row],[Play Singles CardMarket Profit BotBox]]/tbl_MTG_Set[[#This Row],[Play Booster Cost]]</f>
        <v/>
      </c>
      <c r="BP558" s="10">
        <f>tbl_MTG_Set[[#This Row],[Play Singles CardMarket Profit BotBox]]&gt;0</f>
        <v/>
      </c>
      <c r="BQ558" s="10" t="n"/>
      <c r="BR558" s="10" t="n"/>
      <c r="BS558" s="10" t="n"/>
      <c r="BT5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8" s="19">
        <f>tbl_MTG_Set[[#This Row],[Collector Singles CardMarket Profit MTG Stocks]]/tbl_MTG_Set[[#This Row],[Collector Booster Cost]]</f>
        <v/>
      </c>
      <c r="BW558" s="10">
        <f>tbl_MTG_Set[[#This Row],[Collector Singles CardMarket Profit MTG Stocks]]&gt;0</f>
        <v/>
      </c>
      <c r="BX558" s="10" t="n"/>
      <c r="BY558" s="10" t="n"/>
      <c r="BZ558" s="10">
        <f>tbl_MTG_Set[[#This Row],[Collector Booster Sell Price CardMarket]]*tbl_MTG_Set[[#This Row],[Collector Booster Expected Market Value BotBox]]/tbl_MTG_Set[[#This Row],[Collector Booster Sealed Market Value BotBox]]</f>
        <v/>
      </c>
      <c r="CA5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8" s="10">
        <f>tbl_MTG_Set[[#This Row],[Collector Singles CardMarket Profit BotBox]]/tbl_MTG_Set[[#This Row],[Collector Booster Cost]]</f>
        <v/>
      </c>
      <c r="CC558" s="10">
        <f>tbl_MTG_Set[[#This Row],[Collector Singles CardMarket Profit BotBox]]&gt;0</f>
        <v/>
      </c>
      <c r="CD5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9" hidden="1" s="6">
      <c r="A559" t="n">
        <v>591</v>
      </c>
      <c r="B559" t="inlineStr">
        <is>
          <t>Duel Decks: Zendikar vs. Eldrazi DDP</t>
        </is>
      </c>
      <c r="C559" t="n">
        <v>80</v>
      </c>
      <c r="D559" s="3" t="n">
        <v>42244</v>
      </c>
      <c r="F559" t="inlineStr">
        <is>
          <t>en es fr de it pt ja ko ru 汉语 漢語</t>
        </is>
      </c>
      <c r="G559" t="n">
        <v>1128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1">
        <f>tbl_MTG_Set[[#This Row],[Play Booster Sell Price CardMarket]]*tbl_MTG_Set[[#This Row],[Play Booster Expected Market Value MTG Stocks]]/tbl_MTG_Set[[#This Row],[Play Booster Sealed Market Value MTG Stocks]]</f>
        <v/>
      </c>
      <c r="BG5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9" s="11">
        <f>tbl_MTG_Set[[#This Row],[Play Singles CardMarket Profit MTG Stocks]]/tbl_MTG_Set[[#This Row],[Play Booster Cost]]</f>
        <v/>
      </c>
      <c r="BI559" s="11">
        <f>tbl_MTG_Set[[#This Row],[Play Singles CardMarket Profit MTG Stocks]]&gt;0</f>
        <v/>
      </c>
      <c r="BM559" s="10">
        <f>tbl_MTG_Set[[#This Row],[Play Booster Sell Price CardMarket]]*tbl_MTG_Set[[#This Row],[Play Booster Expected Market Value BotBox]]/tbl_MTG_Set[[#This Row],[Play Booster Sealed Market Value BotBox]]</f>
        <v/>
      </c>
      <c r="BN5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9" s="10">
        <f>tbl_MTG_Set[[#This Row],[Play Singles CardMarket Profit BotBox]]/tbl_MTG_Set[[#This Row],[Play Booster Cost]]</f>
        <v/>
      </c>
      <c r="BP559" s="10">
        <f>tbl_MTG_Set[[#This Row],[Play Singles CardMarket Profit BotBox]]&gt;0</f>
        <v/>
      </c>
      <c r="BQ559" s="10" t="n"/>
      <c r="BR559" s="10" t="n"/>
      <c r="BS559" s="10" t="n"/>
      <c r="BT5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9" s="19">
        <f>tbl_MTG_Set[[#This Row],[Collector Singles CardMarket Profit MTG Stocks]]/tbl_MTG_Set[[#This Row],[Collector Booster Cost]]</f>
        <v/>
      </c>
      <c r="BW559" s="10">
        <f>tbl_MTG_Set[[#This Row],[Collector Singles CardMarket Profit MTG Stocks]]&gt;0</f>
        <v/>
      </c>
      <c r="BX559" s="10" t="n"/>
      <c r="BY559" s="10" t="n"/>
      <c r="BZ559" s="10">
        <f>tbl_MTG_Set[[#This Row],[Collector Booster Sell Price CardMarket]]*tbl_MTG_Set[[#This Row],[Collector Booster Expected Market Value BotBox]]/tbl_MTG_Set[[#This Row],[Collector Booster Sealed Market Value BotBox]]</f>
        <v/>
      </c>
      <c r="CA5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9" s="10">
        <f>tbl_MTG_Set[[#This Row],[Collector Singles CardMarket Profit BotBox]]/tbl_MTG_Set[[#This Row],[Collector Booster Cost]]</f>
        <v/>
      </c>
      <c r="CC559" s="10">
        <f>tbl_MTG_Set[[#This Row],[Collector Singles CardMarket Profit BotBox]]&gt;0</f>
        <v/>
      </c>
      <c r="CD5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0" hidden="1" s="6">
      <c r="A560" t="n">
        <v>592</v>
      </c>
      <c r="B560" t="inlineStr">
        <is>
          <t>From the Vault: Angels V15</t>
        </is>
      </c>
      <c r="C560" t="n">
        <v>15</v>
      </c>
      <c r="D560" s="3" t="n">
        <v>42237</v>
      </c>
      <c r="F560" t="inlineStr">
        <is>
          <t>en es fr de it pt ja ko ru 汉语 漢語</t>
        </is>
      </c>
      <c r="G560" t="n">
        <v>1130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1">
        <f>tbl_MTG_Set[[#This Row],[Play Booster Sell Price CardMarket]]*tbl_MTG_Set[[#This Row],[Play Booster Expected Market Value MTG Stocks]]/tbl_MTG_Set[[#This Row],[Play Booster Sealed Market Value MTG Stocks]]</f>
        <v/>
      </c>
      <c r="BG5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0" s="11">
        <f>tbl_MTG_Set[[#This Row],[Play Singles CardMarket Profit MTG Stocks]]/tbl_MTG_Set[[#This Row],[Play Booster Cost]]</f>
        <v/>
      </c>
      <c r="BI560" s="11">
        <f>tbl_MTG_Set[[#This Row],[Play Singles CardMarket Profit MTG Stocks]]&gt;0</f>
        <v/>
      </c>
      <c r="BM560" s="10">
        <f>tbl_MTG_Set[[#This Row],[Play Booster Sell Price CardMarket]]*tbl_MTG_Set[[#This Row],[Play Booster Expected Market Value BotBox]]/tbl_MTG_Set[[#This Row],[Play Booster Sealed Market Value BotBox]]</f>
        <v/>
      </c>
      <c r="BN5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0" s="10">
        <f>tbl_MTG_Set[[#This Row],[Play Singles CardMarket Profit BotBox]]/tbl_MTG_Set[[#This Row],[Play Booster Cost]]</f>
        <v/>
      </c>
      <c r="BP560" s="10">
        <f>tbl_MTG_Set[[#This Row],[Play Singles CardMarket Profit BotBox]]&gt;0</f>
        <v/>
      </c>
      <c r="BQ560" s="10" t="n"/>
      <c r="BR560" s="10" t="n"/>
      <c r="BS560" s="10" t="n"/>
      <c r="BT5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0" s="19">
        <f>tbl_MTG_Set[[#This Row],[Collector Singles CardMarket Profit MTG Stocks]]/tbl_MTG_Set[[#This Row],[Collector Booster Cost]]</f>
        <v/>
      </c>
      <c r="BW560" s="10">
        <f>tbl_MTG_Set[[#This Row],[Collector Singles CardMarket Profit MTG Stocks]]&gt;0</f>
        <v/>
      </c>
      <c r="BX560" s="10" t="n"/>
      <c r="BY560" s="10" t="n"/>
      <c r="BZ560" s="10">
        <f>tbl_MTG_Set[[#This Row],[Collector Booster Sell Price CardMarket]]*tbl_MTG_Set[[#This Row],[Collector Booster Expected Market Value BotBox]]/tbl_MTG_Set[[#This Row],[Collector Booster Sealed Market Value BotBox]]</f>
        <v/>
      </c>
      <c r="CA5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0" s="10">
        <f>tbl_MTG_Set[[#This Row],[Collector Singles CardMarket Profit BotBox]]/tbl_MTG_Set[[#This Row],[Collector Booster Cost]]</f>
        <v/>
      </c>
      <c r="CC560" s="10">
        <f>tbl_MTG_Set[[#This Row],[Collector Singles CardMarket Profit BotBox]]&gt;0</f>
        <v/>
      </c>
      <c r="CD5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1" hidden="1" s="6">
      <c r="A561" t="n">
        <v>593</v>
      </c>
      <c r="B561" t="inlineStr">
        <is>
          <t>Magic Origins ORI</t>
        </is>
      </c>
      <c r="C561" t="n">
        <v>288</v>
      </c>
      <c r="D561" s="3" t="n">
        <v>42202</v>
      </c>
      <c r="F561" t="inlineStr">
        <is>
          <t>en es fr de it pt ja ko ru 汉语 漢語</t>
        </is>
      </c>
      <c r="G561" t="n">
        <v>1132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1">
        <f>tbl_MTG_Set[[#This Row],[Play Booster Sell Price CardMarket]]*tbl_MTG_Set[[#This Row],[Play Booster Expected Market Value MTG Stocks]]/tbl_MTG_Set[[#This Row],[Play Booster Sealed Market Value MTG Stocks]]</f>
        <v/>
      </c>
      <c r="BG5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1" s="11">
        <f>tbl_MTG_Set[[#This Row],[Play Singles CardMarket Profit MTG Stocks]]/tbl_MTG_Set[[#This Row],[Play Booster Cost]]</f>
        <v/>
      </c>
      <c r="BI561" s="11">
        <f>tbl_MTG_Set[[#This Row],[Play Singles CardMarket Profit MTG Stocks]]&gt;0</f>
        <v/>
      </c>
      <c r="BM561" s="10">
        <f>tbl_MTG_Set[[#This Row],[Play Booster Sell Price CardMarket]]*tbl_MTG_Set[[#This Row],[Play Booster Expected Market Value BotBox]]/tbl_MTG_Set[[#This Row],[Play Booster Sealed Market Value BotBox]]</f>
        <v/>
      </c>
      <c r="BN5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1" s="10">
        <f>tbl_MTG_Set[[#This Row],[Play Singles CardMarket Profit BotBox]]/tbl_MTG_Set[[#This Row],[Play Booster Cost]]</f>
        <v/>
      </c>
      <c r="BP561" s="10">
        <f>tbl_MTG_Set[[#This Row],[Play Singles CardMarket Profit BotBox]]&gt;0</f>
        <v/>
      </c>
      <c r="BQ561" s="10" t="n"/>
      <c r="BR561" s="10" t="n"/>
      <c r="BS561" s="10" t="n"/>
      <c r="BT5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1" s="19">
        <f>tbl_MTG_Set[[#This Row],[Collector Singles CardMarket Profit MTG Stocks]]/tbl_MTG_Set[[#This Row],[Collector Booster Cost]]</f>
        <v/>
      </c>
      <c r="BW561" s="10">
        <f>tbl_MTG_Set[[#This Row],[Collector Singles CardMarket Profit MTG Stocks]]&gt;0</f>
        <v/>
      </c>
      <c r="BX561" s="10" t="n"/>
      <c r="BY561" s="10" t="n"/>
      <c r="BZ561" s="10">
        <f>tbl_MTG_Set[[#This Row],[Collector Booster Sell Price CardMarket]]*tbl_MTG_Set[[#This Row],[Collector Booster Expected Market Value BotBox]]/tbl_MTG_Set[[#This Row],[Collector Booster Sealed Market Value BotBox]]</f>
        <v/>
      </c>
      <c r="CA5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1" s="10">
        <f>tbl_MTG_Set[[#This Row],[Collector Singles CardMarket Profit BotBox]]/tbl_MTG_Set[[#This Row],[Collector Booster Cost]]</f>
        <v/>
      </c>
      <c r="CC561" s="10">
        <f>tbl_MTG_Set[[#This Row],[Collector Singles CardMarket Profit BotBox]]&gt;0</f>
        <v/>
      </c>
      <c r="CD5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2" hidden="1" s="6">
      <c r="A562" t="n">
        <v>594</v>
      </c>
      <c r="B562" t="inlineStr">
        <is>
          <t>Magic Origins Promos PORI</t>
        </is>
      </c>
      <c r="C562" t="n">
        <v>54</v>
      </c>
      <c r="D562" s="3" t="n">
        <v>42202</v>
      </c>
      <c r="F562" t="inlineStr">
        <is>
          <t>en es fr de it pt ja ko ru 汉语 漢語</t>
        </is>
      </c>
      <c r="G562" t="n">
        <v>1134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1">
        <f>tbl_MTG_Set[[#This Row],[Play Booster Sell Price CardMarket]]*tbl_MTG_Set[[#This Row],[Play Booster Expected Market Value MTG Stocks]]/tbl_MTG_Set[[#This Row],[Play Booster Sealed Market Value MTG Stocks]]</f>
        <v/>
      </c>
      <c r="BG5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2" s="11">
        <f>tbl_MTG_Set[[#This Row],[Play Singles CardMarket Profit MTG Stocks]]/tbl_MTG_Set[[#This Row],[Play Booster Cost]]</f>
        <v/>
      </c>
      <c r="BI562" s="11">
        <f>tbl_MTG_Set[[#This Row],[Play Singles CardMarket Profit MTG Stocks]]&gt;0</f>
        <v/>
      </c>
      <c r="BM562" s="10">
        <f>tbl_MTG_Set[[#This Row],[Play Booster Sell Price CardMarket]]*tbl_MTG_Set[[#This Row],[Play Booster Expected Market Value BotBox]]/tbl_MTG_Set[[#This Row],[Play Booster Sealed Market Value BotBox]]</f>
        <v/>
      </c>
      <c r="BN5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2" s="10">
        <f>tbl_MTG_Set[[#This Row],[Play Singles CardMarket Profit BotBox]]/tbl_MTG_Set[[#This Row],[Play Booster Cost]]</f>
        <v/>
      </c>
      <c r="BP562" s="10">
        <f>tbl_MTG_Set[[#This Row],[Play Singles CardMarket Profit BotBox]]&gt;0</f>
        <v/>
      </c>
      <c r="BQ562" s="10" t="n"/>
      <c r="BR562" s="10" t="n"/>
      <c r="BS562" s="10" t="n"/>
      <c r="BT5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2" s="19">
        <f>tbl_MTG_Set[[#This Row],[Collector Singles CardMarket Profit MTG Stocks]]/tbl_MTG_Set[[#This Row],[Collector Booster Cost]]</f>
        <v/>
      </c>
      <c r="BW562" s="10">
        <f>tbl_MTG_Set[[#This Row],[Collector Singles CardMarket Profit MTG Stocks]]&gt;0</f>
        <v/>
      </c>
      <c r="BX562" s="10" t="n"/>
      <c r="BY562" s="10" t="n"/>
      <c r="BZ562" s="10">
        <f>tbl_MTG_Set[[#This Row],[Collector Booster Sell Price CardMarket]]*tbl_MTG_Set[[#This Row],[Collector Booster Expected Market Value BotBox]]/tbl_MTG_Set[[#This Row],[Collector Booster Sealed Market Value BotBox]]</f>
        <v/>
      </c>
      <c r="CA5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2" s="10">
        <f>tbl_MTG_Set[[#This Row],[Collector Singles CardMarket Profit BotBox]]/tbl_MTG_Set[[#This Row],[Collector Booster Cost]]</f>
        <v/>
      </c>
      <c r="CC562" s="10">
        <f>tbl_MTG_Set[[#This Row],[Collector Singles CardMarket Profit BotBox]]&gt;0</f>
        <v/>
      </c>
      <c r="CD5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3" hidden="1" s="6">
      <c r="A563" t="n">
        <v>595</v>
      </c>
      <c r="B563" t="inlineStr">
        <is>
          <t>Magic Origins Tokens TORI</t>
        </is>
      </c>
      <c r="C563" t="n">
        <v>15</v>
      </c>
      <c r="D563" s="3" t="n">
        <v>42202</v>
      </c>
      <c r="F563" t="inlineStr">
        <is>
          <t>en es fr de it pt ja ko ru 汉语 漢語</t>
        </is>
      </c>
      <c r="G563" t="n">
        <v>1136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1">
        <f>tbl_MTG_Set[[#This Row],[Play Booster Sell Price CardMarket]]*tbl_MTG_Set[[#This Row],[Play Booster Expected Market Value MTG Stocks]]/tbl_MTG_Set[[#This Row],[Play Booster Sealed Market Value MTG Stocks]]</f>
        <v/>
      </c>
      <c r="BG5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3" s="11">
        <f>tbl_MTG_Set[[#This Row],[Play Singles CardMarket Profit MTG Stocks]]/tbl_MTG_Set[[#This Row],[Play Booster Cost]]</f>
        <v/>
      </c>
      <c r="BI563" s="11">
        <f>tbl_MTG_Set[[#This Row],[Play Singles CardMarket Profit MTG Stocks]]&gt;0</f>
        <v/>
      </c>
      <c r="BM563" s="10">
        <f>tbl_MTG_Set[[#This Row],[Play Booster Sell Price CardMarket]]*tbl_MTG_Set[[#This Row],[Play Booster Expected Market Value BotBox]]/tbl_MTG_Set[[#This Row],[Play Booster Sealed Market Value BotBox]]</f>
        <v/>
      </c>
      <c r="BN5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3" s="10">
        <f>tbl_MTG_Set[[#This Row],[Play Singles CardMarket Profit BotBox]]/tbl_MTG_Set[[#This Row],[Play Booster Cost]]</f>
        <v/>
      </c>
      <c r="BP563" s="10">
        <f>tbl_MTG_Set[[#This Row],[Play Singles CardMarket Profit BotBox]]&gt;0</f>
        <v/>
      </c>
      <c r="BQ563" s="10" t="n"/>
      <c r="BR563" s="10" t="n"/>
      <c r="BS563" s="10" t="n"/>
      <c r="BT5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3" s="19">
        <f>tbl_MTG_Set[[#This Row],[Collector Singles CardMarket Profit MTG Stocks]]/tbl_MTG_Set[[#This Row],[Collector Booster Cost]]</f>
        <v/>
      </c>
      <c r="BW563" s="10">
        <f>tbl_MTG_Set[[#This Row],[Collector Singles CardMarket Profit MTG Stocks]]&gt;0</f>
        <v/>
      </c>
      <c r="BX563" s="10" t="n"/>
      <c r="BY563" s="10" t="n"/>
      <c r="BZ563" s="10">
        <f>tbl_MTG_Set[[#This Row],[Collector Booster Sell Price CardMarket]]*tbl_MTG_Set[[#This Row],[Collector Booster Expected Market Value BotBox]]/tbl_MTG_Set[[#This Row],[Collector Booster Sealed Market Value BotBox]]</f>
        <v/>
      </c>
      <c r="CA5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3" s="10">
        <f>tbl_MTG_Set[[#This Row],[Collector Singles CardMarket Profit BotBox]]/tbl_MTG_Set[[#This Row],[Collector Booster Cost]]</f>
        <v/>
      </c>
      <c r="CC563" s="10">
        <f>tbl_MTG_Set[[#This Row],[Collector Singles CardMarket Profit BotBox]]&gt;0</f>
        <v/>
      </c>
      <c r="CD5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4" hidden="1" s="6">
      <c r="A564" t="n">
        <v>596</v>
      </c>
      <c r="B564" t="inlineStr">
        <is>
          <t>Magic Origins Clash Pack CP3</t>
        </is>
      </c>
      <c r="C564" t="n">
        <v>6</v>
      </c>
      <c r="D564" s="3" t="n">
        <v>42202</v>
      </c>
      <c r="F564" t="inlineStr">
        <is>
          <t>en es fr de it pt ja ko ru 汉语 漢語</t>
        </is>
      </c>
      <c r="G564" t="n">
        <v>1138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1">
        <f>tbl_MTG_Set[[#This Row],[Play Booster Sell Price CardMarket]]*tbl_MTG_Set[[#This Row],[Play Booster Expected Market Value MTG Stocks]]/tbl_MTG_Set[[#This Row],[Play Booster Sealed Market Value MTG Stocks]]</f>
        <v/>
      </c>
      <c r="BG5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4" s="11">
        <f>tbl_MTG_Set[[#This Row],[Play Singles CardMarket Profit MTG Stocks]]/tbl_MTG_Set[[#This Row],[Play Booster Cost]]</f>
        <v/>
      </c>
      <c r="BI564" s="11">
        <f>tbl_MTG_Set[[#This Row],[Play Singles CardMarket Profit MTG Stocks]]&gt;0</f>
        <v/>
      </c>
      <c r="BM564" s="10">
        <f>tbl_MTG_Set[[#This Row],[Play Booster Sell Price CardMarket]]*tbl_MTG_Set[[#This Row],[Play Booster Expected Market Value BotBox]]/tbl_MTG_Set[[#This Row],[Play Booster Sealed Market Value BotBox]]</f>
        <v/>
      </c>
      <c r="BN5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4" s="10">
        <f>tbl_MTG_Set[[#This Row],[Play Singles CardMarket Profit BotBox]]/tbl_MTG_Set[[#This Row],[Play Booster Cost]]</f>
        <v/>
      </c>
      <c r="BP564" s="10">
        <f>tbl_MTG_Set[[#This Row],[Play Singles CardMarket Profit BotBox]]&gt;0</f>
        <v/>
      </c>
      <c r="BQ564" s="10" t="n"/>
      <c r="BR564" s="10" t="n"/>
      <c r="BS564" s="10" t="n"/>
      <c r="BT5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4" s="19">
        <f>tbl_MTG_Set[[#This Row],[Collector Singles CardMarket Profit MTG Stocks]]/tbl_MTG_Set[[#This Row],[Collector Booster Cost]]</f>
        <v/>
      </c>
      <c r="BW564" s="10">
        <f>tbl_MTG_Set[[#This Row],[Collector Singles CardMarket Profit MTG Stocks]]&gt;0</f>
        <v/>
      </c>
      <c r="BX564" s="10" t="n"/>
      <c r="BY564" s="10" t="n"/>
      <c r="BZ564" s="10">
        <f>tbl_MTG_Set[[#This Row],[Collector Booster Sell Price CardMarket]]*tbl_MTG_Set[[#This Row],[Collector Booster Expected Market Value BotBox]]/tbl_MTG_Set[[#This Row],[Collector Booster Sealed Market Value BotBox]]</f>
        <v/>
      </c>
      <c r="CA5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4" s="10">
        <f>tbl_MTG_Set[[#This Row],[Collector Singles CardMarket Profit BotBox]]/tbl_MTG_Set[[#This Row],[Collector Booster Cost]]</f>
        <v/>
      </c>
      <c r="CC564" s="10">
        <f>tbl_MTG_Set[[#This Row],[Collector Singles CardMarket Profit BotBox]]&gt;0</f>
        <v/>
      </c>
      <c r="CD5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5" hidden="1" s="6">
      <c r="A565" t="n">
        <v>597</v>
      </c>
      <c r="B565" t="inlineStr">
        <is>
          <t>San Diego Comic-Con 2015 PS15</t>
        </is>
      </c>
      <c r="C565" t="n">
        <v>5</v>
      </c>
      <c r="D565" s="3" t="n">
        <v>42194</v>
      </c>
      <c r="F565" t="inlineStr">
        <is>
          <t>en es fr de it pt ja ko ru 汉语 漢語</t>
        </is>
      </c>
      <c r="G565" t="n">
        <v>1140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1">
        <f>tbl_MTG_Set[[#This Row],[Play Booster Sell Price CardMarket]]*tbl_MTG_Set[[#This Row],[Play Booster Expected Market Value MTG Stocks]]/tbl_MTG_Set[[#This Row],[Play Booster Sealed Market Value MTG Stocks]]</f>
        <v/>
      </c>
      <c r="BG5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5" s="11">
        <f>tbl_MTG_Set[[#This Row],[Play Singles CardMarket Profit MTG Stocks]]/tbl_MTG_Set[[#This Row],[Play Booster Cost]]</f>
        <v/>
      </c>
      <c r="BI565" s="11">
        <f>tbl_MTG_Set[[#This Row],[Play Singles CardMarket Profit MTG Stocks]]&gt;0</f>
        <v/>
      </c>
      <c r="BM565" s="10">
        <f>tbl_MTG_Set[[#This Row],[Play Booster Sell Price CardMarket]]*tbl_MTG_Set[[#This Row],[Play Booster Expected Market Value BotBox]]/tbl_MTG_Set[[#This Row],[Play Booster Sealed Market Value BotBox]]</f>
        <v/>
      </c>
      <c r="BN5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5" s="10">
        <f>tbl_MTG_Set[[#This Row],[Play Singles CardMarket Profit BotBox]]/tbl_MTG_Set[[#This Row],[Play Booster Cost]]</f>
        <v/>
      </c>
      <c r="BP565" s="10">
        <f>tbl_MTG_Set[[#This Row],[Play Singles CardMarket Profit BotBox]]&gt;0</f>
        <v/>
      </c>
      <c r="BQ565" s="10" t="n"/>
      <c r="BR565" s="10" t="n"/>
      <c r="BS565" s="10" t="n"/>
      <c r="BT5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5" s="19">
        <f>tbl_MTG_Set[[#This Row],[Collector Singles CardMarket Profit MTG Stocks]]/tbl_MTG_Set[[#This Row],[Collector Booster Cost]]</f>
        <v/>
      </c>
      <c r="BW565" s="10">
        <f>tbl_MTG_Set[[#This Row],[Collector Singles CardMarket Profit MTG Stocks]]&gt;0</f>
        <v/>
      </c>
      <c r="BX565" s="10" t="n"/>
      <c r="BY565" s="10" t="n"/>
      <c r="BZ565" s="10">
        <f>tbl_MTG_Set[[#This Row],[Collector Booster Sell Price CardMarket]]*tbl_MTG_Set[[#This Row],[Collector Booster Expected Market Value BotBox]]/tbl_MTG_Set[[#This Row],[Collector Booster Sealed Market Value BotBox]]</f>
        <v/>
      </c>
      <c r="CA5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5" s="10">
        <f>tbl_MTG_Set[[#This Row],[Collector Singles CardMarket Profit BotBox]]/tbl_MTG_Set[[#This Row],[Collector Booster Cost]]</f>
        <v/>
      </c>
      <c r="CC565" s="10">
        <f>tbl_MTG_Set[[#This Row],[Collector Singles CardMarket Profit BotBox]]&gt;0</f>
        <v/>
      </c>
      <c r="CD5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6" hidden="1" s="6">
      <c r="A566" t="n">
        <v>598</v>
      </c>
      <c r="B566" t="inlineStr">
        <is>
          <t>Modern Masters 2015 MM2</t>
        </is>
      </c>
      <c r="C566" t="n">
        <v>249</v>
      </c>
      <c r="D566" s="3" t="n">
        <v>42146</v>
      </c>
      <c r="F566" t="inlineStr">
        <is>
          <t>en es fr de it pt ja ko ru 汉语 漢語</t>
        </is>
      </c>
      <c r="G566" t="n">
        <v>1142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1">
        <f>tbl_MTG_Set[[#This Row],[Play Booster Sell Price CardMarket]]*tbl_MTG_Set[[#This Row],[Play Booster Expected Market Value MTG Stocks]]/tbl_MTG_Set[[#This Row],[Play Booster Sealed Market Value MTG Stocks]]</f>
        <v/>
      </c>
      <c r="BG5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6" s="11">
        <f>tbl_MTG_Set[[#This Row],[Play Singles CardMarket Profit MTG Stocks]]/tbl_MTG_Set[[#This Row],[Play Booster Cost]]</f>
        <v/>
      </c>
      <c r="BI566" s="11">
        <f>tbl_MTG_Set[[#This Row],[Play Singles CardMarket Profit MTG Stocks]]&gt;0</f>
        <v/>
      </c>
      <c r="BM566" s="10">
        <f>tbl_MTG_Set[[#This Row],[Play Booster Sell Price CardMarket]]*tbl_MTG_Set[[#This Row],[Play Booster Expected Market Value BotBox]]/tbl_MTG_Set[[#This Row],[Play Booster Sealed Market Value BotBox]]</f>
        <v/>
      </c>
      <c r="BN5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6" s="10">
        <f>tbl_MTG_Set[[#This Row],[Play Singles CardMarket Profit BotBox]]/tbl_MTG_Set[[#This Row],[Play Booster Cost]]</f>
        <v/>
      </c>
      <c r="BP566" s="10">
        <f>tbl_MTG_Set[[#This Row],[Play Singles CardMarket Profit BotBox]]&gt;0</f>
        <v/>
      </c>
      <c r="BQ566" s="10" t="n"/>
      <c r="BR566" s="10" t="n"/>
      <c r="BS566" s="10" t="n"/>
      <c r="BT5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6" s="19">
        <f>tbl_MTG_Set[[#This Row],[Collector Singles CardMarket Profit MTG Stocks]]/tbl_MTG_Set[[#This Row],[Collector Booster Cost]]</f>
        <v/>
      </c>
      <c r="BW566" s="10">
        <f>tbl_MTG_Set[[#This Row],[Collector Singles CardMarket Profit MTG Stocks]]&gt;0</f>
        <v/>
      </c>
      <c r="BX566" s="10" t="n"/>
      <c r="BY566" s="10" t="n"/>
      <c r="BZ566" s="10">
        <f>tbl_MTG_Set[[#This Row],[Collector Booster Sell Price CardMarket]]*tbl_MTG_Set[[#This Row],[Collector Booster Expected Market Value BotBox]]/tbl_MTG_Set[[#This Row],[Collector Booster Sealed Market Value BotBox]]</f>
        <v/>
      </c>
      <c r="CA5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6" s="10">
        <f>tbl_MTG_Set[[#This Row],[Collector Singles CardMarket Profit BotBox]]/tbl_MTG_Set[[#This Row],[Collector Booster Cost]]</f>
        <v/>
      </c>
      <c r="CC566" s="10">
        <f>tbl_MTG_Set[[#This Row],[Collector Singles CardMarket Profit BotBox]]&gt;0</f>
        <v/>
      </c>
      <c r="CD5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7" hidden="1" s="6">
      <c r="A567" t="n">
        <v>599</v>
      </c>
      <c r="B567" t="inlineStr">
        <is>
          <t>Modern Masters 2015 Tokens TMM2</t>
        </is>
      </c>
      <c r="C567" t="n">
        <v>16</v>
      </c>
      <c r="D567" s="3" t="n">
        <v>42146</v>
      </c>
      <c r="F567" t="inlineStr">
        <is>
          <t>en es fr de it pt ja ko ru 汉语 漢語</t>
        </is>
      </c>
      <c r="G567" t="n">
        <v>1144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1">
        <f>tbl_MTG_Set[[#This Row],[Play Booster Sell Price CardMarket]]*tbl_MTG_Set[[#This Row],[Play Booster Expected Market Value MTG Stocks]]/tbl_MTG_Set[[#This Row],[Play Booster Sealed Market Value MTG Stocks]]</f>
        <v/>
      </c>
      <c r="BG5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7" s="11">
        <f>tbl_MTG_Set[[#This Row],[Play Singles CardMarket Profit MTG Stocks]]/tbl_MTG_Set[[#This Row],[Play Booster Cost]]</f>
        <v/>
      </c>
      <c r="BI567" s="11">
        <f>tbl_MTG_Set[[#This Row],[Play Singles CardMarket Profit MTG Stocks]]&gt;0</f>
        <v/>
      </c>
      <c r="BM567" s="10">
        <f>tbl_MTG_Set[[#This Row],[Play Booster Sell Price CardMarket]]*tbl_MTG_Set[[#This Row],[Play Booster Expected Market Value BotBox]]/tbl_MTG_Set[[#This Row],[Play Booster Sealed Market Value BotBox]]</f>
        <v/>
      </c>
      <c r="BN5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7" s="10">
        <f>tbl_MTG_Set[[#This Row],[Play Singles CardMarket Profit BotBox]]/tbl_MTG_Set[[#This Row],[Play Booster Cost]]</f>
        <v/>
      </c>
      <c r="BP567" s="10">
        <f>tbl_MTG_Set[[#This Row],[Play Singles CardMarket Profit BotBox]]&gt;0</f>
        <v/>
      </c>
      <c r="BQ567" s="10" t="n"/>
      <c r="BR567" s="10" t="n"/>
      <c r="BS567" s="10" t="n"/>
      <c r="BT5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7" s="19">
        <f>tbl_MTG_Set[[#This Row],[Collector Singles CardMarket Profit MTG Stocks]]/tbl_MTG_Set[[#This Row],[Collector Booster Cost]]</f>
        <v/>
      </c>
      <c r="BW567" s="10">
        <f>tbl_MTG_Set[[#This Row],[Collector Singles CardMarket Profit MTG Stocks]]&gt;0</f>
        <v/>
      </c>
      <c r="BX567" s="10" t="n"/>
      <c r="BY567" s="10" t="n"/>
      <c r="BZ567" s="10">
        <f>tbl_MTG_Set[[#This Row],[Collector Booster Sell Price CardMarket]]*tbl_MTG_Set[[#This Row],[Collector Booster Expected Market Value BotBox]]/tbl_MTG_Set[[#This Row],[Collector Booster Sealed Market Value BotBox]]</f>
        <v/>
      </c>
      <c r="CA5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7" s="10">
        <f>tbl_MTG_Set[[#This Row],[Collector Singles CardMarket Profit BotBox]]/tbl_MTG_Set[[#This Row],[Collector Booster Cost]]</f>
        <v/>
      </c>
      <c r="CC567" s="10">
        <f>tbl_MTG_Set[[#This Row],[Collector Singles CardMarket Profit BotBox]]&gt;0</f>
        <v/>
      </c>
      <c r="CD5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8" hidden="1" s="6">
      <c r="A568" t="n">
        <v>600</v>
      </c>
      <c r="B568" t="inlineStr">
        <is>
          <t>Tempest Remastered TPR</t>
        </is>
      </c>
      <c r="C568" t="n">
        <v>269</v>
      </c>
      <c r="D568" s="3" t="n">
        <v>42130</v>
      </c>
      <c r="F568" t="inlineStr">
        <is>
          <t>en es fr de it pt ja ko ru 汉语 漢語</t>
        </is>
      </c>
      <c r="G568" t="n">
        <v>1146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1">
        <f>tbl_MTG_Set[[#This Row],[Play Booster Sell Price CardMarket]]*tbl_MTG_Set[[#This Row],[Play Booster Expected Market Value MTG Stocks]]/tbl_MTG_Set[[#This Row],[Play Booster Sealed Market Value MTG Stocks]]</f>
        <v/>
      </c>
      <c r="BG5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8" s="11">
        <f>tbl_MTG_Set[[#This Row],[Play Singles CardMarket Profit MTG Stocks]]/tbl_MTG_Set[[#This Row],[Play Booster Cost]]</f>
        <v/>
      </c>
      <c r="BI568" s="11">
        <f>tbl_MTG_Set[[#This Row],[Play Singles CardMarket Profit MTG Stocks]]&gt;0</f>
        <v/>
      </c>
      <c r="BM568" s="10">
        <f>tbl_MTG_Set[[#This Row],[Play Booster Sell Price CardMarket]]*tbl_MTG_Set[[#This Row],[Play Booster Expected Market Value BotBox]]/tbl_MTG_Set[[#This Row],[Play Booster Sealed Market Value BotBox]]</f>
        <v/>
      </c>
      <c r="BN5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8" s="10">
        <f>tbl_MTG_Set[[#This Row],[Play Singles CardMarket Profit BotBox]]/tbl_MTG_Set[[#This Row],[Play Booster Cost]]</f>
        <v/>
      </c>
      <c r="BP568" s="10">
        <f>tbl_MTG_Set[[#This Row],[Play Singles CardMarket Profit BotBox]]&gt;0</f>
        <v/>
      </c>
      <c r="BQ568" s="10" t="n"/>
      <c r="BR568" s="10" t="n"/>
      <c r="BS568" s="10" t="n"/>
      <c r="BT5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8" s="19">
        <f>tbl_MTG_Set[[#This Row],[Collector Singles CardMarket Profit MTG Stocks]]/tbl_MTG_Set[[#This Row],[Collector Booster Cost]]</f>
        <v/>
      </c>
      <c r="BW568" s="10">
        <f>tbl_MTG_Set[[#This Row],[Collector Singles CardMarket Profit MTG Stocks]]&gt;0</f>
        <v/>
      </c>
      <c r="BX568" s="10" t="n"/>
      <c r="BY568" s="10" t="n"/>
      <c r="BZ568" s="10">
        <f>tbl_MTG_Set[[#This Row],[Collector Booster Sell Price CardMarket]]*tbl_MTG_Set[[#This Row],[Collector Booster Expected Market Value BotBox]]/tbl_MTG_Set[[#This Row],[Collector Booster Sealed Market Value BotBox]]</f>
        <v/>
      </c>
      <c r="CA5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8" s="10">
        <f>tbl_MTG_Set[[#This Row],[Collector Singles CardMarket Profit BotBox]]/tbl_MTG_Set[[#This Row],[Collector Booster Cost]]</f>
        <v/>
      </c>
      <c r="CC568" s="10">
        <f>tbl_MTG_Set[[#This Row],[Collector Singles CardMarket Profit BotBox]]&gt;0</f>
        <v/>
      </c>
      <c r="CD5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9" hidden="1" s="6">
      <c r="A569" t="n">
        <v>601</v>
      </c>
      <c r="B569" t="inlineStr">
        <is>
          <t>Dragons of Tarkir DTK</t>
        </is>
      </c>
      <c r="C569" t="n">
        <v>264</v>
      </c>
      <c r="D569" s="3" t="n">
        <v>42090</v>
      </c>
      <c r="F569" t="inlineStr">
        <is>
          <t>en es fr de it pt ja ko ru 汉语 漢語</t>
        </is>
      </c>
      <c r="G569" t="n">
        <v>1148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1">
        <f>tbl_MTG_Set[[#This Row],[Play Booster Sell Price CardMarket]]*tbl_MTG_Set[[#This Row],[Play Booster Expected Market Value MTG Stocks]]/tbl_MTG_Set[[#This Row],[Play Booster Sealed Market Value MTG Stocks]]</f>
        <v/>
      </c>
      <c r="BG5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9" s="11">
        <f>tbl_MTG_Set[[#This Row],[Play Singles CardMarket Profit MTG Stocks]]/tbl_MTG_Set[[#This Row],[Play Booster Cost]]</f>
        <v/>
      </c>
      <c r="BI569" s="11">
        <f>tbl_MTG_Set[[#This Row],[Play Singles CardMarket Profit MTG Stocks]]&gt;0</f>
        <v/>
      </c>
      <c r="BM569" s="10">
        <f>tbl_MTG_Set[[#This Row],[Play Booster Sell Price CardMarket]]*tbl_MTG_Set[[#This Row],[Play Booster Expected Market Value BotBox]]/tbl_MTG_Set[[#This Row],[Play Booster Sealed Market Value BotBox]]</f>
        <v/>
      </c>
      <c r="BN5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9" s="10">
        <f>tbl_MTG_Set[[#This Row],[Play Singles CardMarket Profit BotBox]]/tbl_MTG_Set[[#This Row],[Play Booster Cost]]</f>
        <v/>
      </c>
      <c r="BP569" s="10">
        <f>tbl_MTG_Set[[#This Row],[Play Singles CardMarket Profit BotBox]]&gt;0</f>
        <v/>
      </c>
      <c r="BQ569" s="10" t="n"/>
      <c r="BR569" s="10" t="n"/>
      <c r="BS569" s="10" t="n"/>
      <c r="BT5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9" s="19">
        <f>tbl_MTG_Set[[#This Row],[Collector Singles CardMarket Profit MTG Stocks]]/tbl_MTG_Set[[#This Row],[Collector Booster Cost]]</f>
        <v/>
      </c>
      <c r="BW569" s="10">
        <f>tbl_MTG_Set[[#This Row],[Collector Singles CardMarket Profit MTG Stocks]]&gt;0</f>
        <v/>
      </c>
      <c r="BX569" s="10" t="n"/>
      <c r="BY569" s="10" t="n"/>
      <c r="BZ569" s="10">
        <f>tbl_MTG_Set[[#This Row],[Collector Booster Sell Price CardMarket]]*tbl_MTG_Set[[#This Row],[Collector Booster Expected Market Value BotBox]]/tbl_MTG_Set[[#This Row],[Collector Booster Sealed Market Value BotBox]]</f>
        <v/>
      </c>
      <c r="CA5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9" s="10">
        <f>tbl_MTG_Set[[#This Row],[Collector Singles CardMarket Profit BotBox]]/tbl_MTG_Set[[#This Row],[Collector Booster Cost]]</f>
        <v/>
      </c>
      <c r="CC569" s="10">
        <f>tbl_MTG_Set[[#This Row],[Collector Singles CardMarket Profit BotBox]]&gt;0</f>
        <v/>
      </c>
      <c r="CD5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0" hidden="1" s="6">
      <c r="A570" t="n">
        <v>602</v>
      </c>
      <c r="B570" t="inlineStr">
        <is>
          <t>Dragons of Tarkir Promos PDTK</t>
        </is>
      </c>
      <c r="C570" t="n">
        <v>51</v>
      </c>
      <c r="D570" s="3" t="n">
        <v>42090</v>
      </c>
      <c r="F570" t="inlineStr">
        <is>
          <t>en es fr de it pt ja ko ru 汉语 漢語</t>
        </is>
      </c>
      <c r="G570" t="n">
        <v>1150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1">
        <f>tbl_MTG_Set[[#This Row],[Play Booster Sell Price CardMarket]]*tbl_MTG_Set[[#This Row],[Play Booster Expected Market Value MTG Stocks]]/tbl_MTG_Set[[#This Row],[Play Booster Sealed Market Value MTG Stocks]]</f>
        <v/>
      </c>
      <c r="BG5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0" s="11">
        <f>tbl_MTG_Set[[#This Row],[Play Singles CardMarket Profit MTG Stocks]]/tbl_MTG_Set[[#This Row],[Play Booster Cost]]</f>
        <v/>
      </c>
      <c r="BI570" s="11">
        <f>tbl_MTG_Set[[#This Row],[Play Singles CardMarket Profit MTG Stocks]]&gt;0</f>
        <v/>
      </c>
      <c r="BM570" s="10">
        <f>tbl_MTG_Set[[#This Row],[Play Booster Sell Price CardMarket]]*tbl_MTG_Set[[#This Row],[Play Booster Expected Market Value BotBox]]/tbl_MTG_Set[[#This Row],[Play Booster Sealed Market Value BotBox]]</f>
        <v/>
      </c>
      <c r="BN5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0" s="10">
        <f>tbl_MTG_Set[[#This Row],[Play Singles CardMarket Profit BotBox]]/tbl_MTG_Set[[#This Row],[Play Booster Cost]]</f>
        <v/>
      </c>
      <c r="BP570" s="10">
        <f>tbl_MTG_Set[[#This Row],[Play Singles CardMarket Profit BotBox]]&gt;0</f>
        <v/>
      </c>
      <c r="BQ570" s="10" t="n"/>
      <c r="BR570" s="10" t="n"/>
      <c r="BS570" s="10" t="n"/>
      <c r="BT5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0" s="19">
        <f>tbl_MTG_Set[[#This Row],[Collector Singles CardMarket Profit MTG Stocks]]/tbl_MTG_Set[[#This Row],[Collector Booster Cost]]</f>
        <v/>
      </c>
      <c r="BW570" s="10">
        <f>tbl_MTG_Set[[#This Row],[Collector Singles CardMarket Profit MTG Stocks]]&gt;0</f>
        <v/>
      </c>
      <c r="BX570" s="10" t="n"/>
      <c r="BY570" s="10" t="n"/>
      <c r="BZ570" s="10">
        <f>tbl_MTG_Set[[#This Row],[Collector Booster Sell Price CardMarket]]*tbl_MTG_Set[[#This Row],[Collector Booster Expected Market Value BotBox]]/tbl_MTG_Set[[#This Row],[Collector Booster Sealed Market Value BotBox]]</f>
        <v/>
      </c>
      <c r="CA5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0" s="10">
        <f>tbl_MTG_Set[[#This Row],[Collector Singles CardMarket Profit BotBox]]/tbl_MTG_Set[[#This Row],[Collector Booster Cost]]</f>
        <v/>
      </c>
      <c r="CC570" s="10">
        <f>tbl_MTG_Set[[#This Row],[Collector Singles CardMarket Profit BotBox]]&gt;0</f>
        <v/>
      </c>
      <c r="CD5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1" hidden="1" s="6">
      <c r="A571" t="n">
        <v>603</v>
      </c>
      <c r="B571" t="inlineStr">
        <is>
          <t>Dragons of Tarkir Tokens TDTK</t>
        </is>
      </c>
      <c r="C571" t="n">
        <v>8</v>
      </c>
      <c r="D571" s="3" t="n">
        <v>42090</v>
      </c>
      <c r="F571" t="inlineStr">
        <is>
          <t>en es fr de it pt ja ko ru 汉语 漢語</t>
        </is>
      </c>
      <c r="G571" t="n">
        <v>1152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1">
        <f>tbl_MTG_Set[[#This Row],[Play Booster Sell Price CardMarket]]*tbl_MTG_Set[[#This Row],[Play Booster Expected Market Value MTG Stocks]]/tbl_MTG_Set[[#This Row],[Play Booster Sealed Market Value MTG Stocks]]</f>
        <v/>
      </c>
      <c r="BG5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1" s="11">
        <f>tbl_MTG_Set[[#This Row],[Play Singles CardMarket Profit MTG Stocks]]/tbl_MTG_Set[[#This Row],[Play Booster Cost]]</f>
        <v/>
      </c>
      <c r="BI571" s="11">
        <f>tbl_MTG_Set[[#This Row],[Play Singles CardMarket Profit MTG Stocks]]&gt;0</f>
        <v/>
      </c>
      <c r="BM571" s="10">
        <f>tbl_MTG_Set[[#This Row],[Play Booster Sell Price CardMarket]]*tbl_MTG_Set[[#This Row],[Play Booster Expected Market Value BotBox]]/tbl_MTG_Set[[#This Row],[Play Booster Sealed Market Value BotBox]]</f>
        <v/>
      </c>
      <c r="BN5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1" s="10">
        <f>tbl_MTG_Set[[#This Row],[Play Singles CardMarket Profit BotBox]]/tbl_MTG_Set[[#This Row],[Play Booster Cost]]</f>
        <v/>
      </c>
      <c r="BP571" s="10">
        <f>tbl_MTG_Set[[#This Row],[Play Singles CardMarket Profit BotBox]]&gt;0</f>
        <v/>
      </c>
      <c r="BQ571" s="10" t="n"/>
      <c r="BR571" s="10" t="n"/>
      <c r="BS571" s="10" t="n"/>
      <c r="BT5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1" s="19">
        <f>tbl_MTG_Set[[#This Row],[Collector Singles CardMarket Profit MTG Stocks]]/tbl_MTG_Set[[#This Row],[Collector Booster Cost]]</f>
        <v/>
      </c>
      <c r="BW571" s="10">
        <f>tbl_MTG_Set[[#This Row],[Collector Singles CardMarket Profit MTG Stocks]]&gt;0</f>
        <v/>
      </c>
      <c r="BX571" s="10" t="n"/>
      <c r="BY571" s="10" t="n"/>
      <c r="BZ571" s="10">
        <f>tbl_MTG_Set[[#This Row],[Collector Booster Sell Price CardMarket]]*tbl_MTG_Set[[#This Row],[Collector Booster Expected Market Value BotBox]]/tbl_MTG_Set[[#This Row],[Collector Booster Sealed Market Value BotBox]]</f>
        <v/>
      </c>
      <c r="CA5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1" s="10">
        <f>tbl_MTG_Set[[#This Row],[Collector Singles CardMarket Profit BotBox]]/tbl_MTG_Set[[#This Row],[Collector Booster Cost]]</f>
        <v/>
      </c>
      <c r="CC571" s="10">
        <f>tbl_MTG_Set[[#This Row],[Collector Singles CardMarket Profit BotBox]]&gt;0</f>
        <v/>
      </c>
      <c r="CD5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2" hidden="1" s="6">
      <c r="A572" t="n">
        <v>604</v>
      </c>
      <c r="B572" t="inlineStr">
        <is>
          <t>Tarkir Dragonfury PTKDF</t>
        </is>
      </c>
      <c r="C572" t="n">
        <v>4</v>
      </c>
      <c r="D572" s="3" t="n">
        <v>42097</v>
      </c>
      <c r="F572" t="inlineStr">
        <is>
          <t>en es fr de it pt ja ko ru 汉语 漢語</t>
        </is>
      </c>
      <c r="G572" t="n">
        <v>1154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1">
        <f>tbl_MTG_Set[[#This Row],[Play Booster Sell Price CardMarket]]*tbl_MTG_Set[[#This Row],[Play Booster Expected Market Value MTG Stocks]]/tbl_MTG_Set[[#This Row],[Play Booster Sealed Market Value MTG Stocks]]</f>
        <v/>
      </c>
      <c r="BG5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2" s="11">
        <f>tbl_MTG_Set[[#This Row],[Play Singles CardMarket Profit MTG Stocks]]/tbl_MTG_Set[[#This Row],[Play Booster Cost]]</f>
        <v/>
      </c>
      <c r="BI572" s="11">
        <f>tbl_MTG_Set[[#This Row],[Play Singles CardMarket Profit MTG Stocks]]&gt;0</f>
        <v/>
      </c>
      <c r="BM572" s="10">
        <f>tbl_MTG_Set[[#This Row],[Play Booster Sell Price CardMarket]]*tbl_MTG_Set[[#This Row],[Play Booster Expected Market Value BotBox]]/tbl_MTG_Set[[#This Row],[Play Booster Sealed Market Value BotBox]]</f>
        <v/>
      </c>
      <c r="BN5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2" s="10">
        <f>tbl_MTG_Set[[#This Row],[Play Singles CardMarket Profit BotBox]]/tbl_MTG_Set[[#This Row],[Play Booster Cost]]</f>
        <v/>
      </c>
      <c r="BP572" s="10">
        <f>tbl_MTG_Set[[#This Row],[Play Singles CardMarket Profit BotBox]]&gt;0</f>
        <v/>
      </c>
      <c r="BQ572" s="10" t="n"/>
      <c r="BR572" s="10" t="n"/>
      <c r="BS572" s="10" t="n"/>
      <c r="BT5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2" s="19">
        <f>tbl_MTG_Set[[#This Row],[Collector Singles CardMarket Profit MTG Stocks]]/tbl_MTG_Set[[#This Row],[Collector Booster Cost]]</f>
        <v/>
      </c>
      <c r="BW572" s="10">
        <f>tbl_MTG_Set[[#This Row],[Collector Singles CardMarket Profit MTG Stocks]]&gt;0</f>
        <v/>
      </c>
      <c r="BX572" s="10" t="n"/>
      <c r="BY572" s="10" t="n"/>
      <c r="BZ572" s="10">
        <f>tbl_MTG_Set[[#This Row],[Collector Booster Sell Price CardMarket]]*tbl_MTG_Set[[#This Row],[Collector Booster Expected Market Value BotBox]]/tbl_MTG_Set[[#This Row],[Collector Booster Sealed Market Value BotBox]]</f>
        <v/>
      </c>
      <c r="CA5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2" s="10">
        <f>tbl_MTG_Set[[#This Row],[Collector Singles CardMarket Profit BotBox]]/tbl_MTG_Set[[#This Row],[Collector Booster Cost]]</f>
        <v/>
      </c>
      <c r="CC572" s="10">
        <f>tbl_MTG_Set[[#This Row],[Collector Singles CardMarket Profit BotBox]]&gt;0</f>
        <v/>
      </c>
      <c r="CD5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3" hidden="1" s="6">
      <c r="A573" t="n">
        <v>605</v>
      </c>
      <c r="B573" t="inlineStr">
        <is>
          <t>Duel Decks: Elspeth vs. Kiora DDO</t>
        </is>
      </c>
      <c r="C573" t="n">
        <v>67</v>
      </c>
      <c r="D573" s="3" t="n">
        <v>42062</v>
      </c>
      <c r="F573" t="inlineStr">
        <is>
          <t>en es fr de it pt ja ko ru 汉语 漢語</t>
        </is>
      </c>
      <c r="G573" t="n">
        <v>1156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1">
        <f>tbl_MTG_Set[[#This Row],[Play Booster Sell Price CardMarket]]*tbl_MTG_Set[[#This Row],[Play Booster Expected Market Value MTG Stocks]]/tbl_MTG_Set[[#This Row],[Play Booster Sealed Market Value MTG Stocks]]</f>
        <v/>
      </c>
      <c r="BG5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3" s="11">
        <f>tbl_MTG_Set[[#This Row],[Play Singles CardMarket Profit MTG Stocks]]/tbl_MTG_Set[[#This Row],[Play Booster Cost]]</f>
        <v/>
      </c>
      <c r="BI573" s="11">
        <f>tbl_MTG_Set[[#This Row],[Play Singles CardMarket Profit MTG Stocks]]&gt;0</f>
        <v/>
      </c>
      <c r="BM573" s="10">
        <f>tbl_MTG_Set[[#This Row],[Play Booster Sell Price CardMarket]]*tbl_MTG_Set[[#This Row],[Play Booster Expected Market Value BotBox]]/tbl_MTG_Set[[#This Row],[Play Booster Sealed Market Value BotBox]]</f>
        <v/>
      </c>
      <c r="BN5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3" s="10">
        <f>tbl_MTG_Set[[#This Row],[Play Singles CardMarket Profit BotBox]]/tbl_MTG_Set[[#This Row],[Play Booster Cost]]</f>
        <v/>
      </c>
      <c r="BP573" s="10">
        <f>tbl_MTG_Set[[#This Row],[Play Singles CardMarket Profit BotBox]]&gt;0</f>
        <v/>
      </c>
      <c r="BQ573" s="10" t="n"/>
      <c r="BR573" s="10" t="n"/>
      <c r="BS573" s="10" t="n"/>
      <c r="BT5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3" s="19">
        <f>tbl_MTG_Set[[#This Row],[Collector Singles CardMarket Profit MTG Stocks]]/tbl_MTG_Set[[#This Row],[Collector Booster Cost]]</f>
        <v/>
      </c>
      <c r="BW573" s="10">
        <f>tbl_MTG_Set[[#This Row],[Collector Singles CardMarket Profit MTG Stocks]]&gt;0</f>
        <v/>
      </c>
      <c r="BX573" s="10" t="n"/>
      <c r="BY573" s="10" t="n"/>
      <c r="BZ573" s="10">
        <f>tbl_MTG_Set[[#This Row],[Collector Booster Sell Price CardMarket]]*tbl_MTG_Set[[#This Row],[Collector Booster Expected Market Value BotBox]]/tbl_MTG_Set[[#This Row],[Collector Booster Sealed Market Value BotBox]]</f>
        <v/>
      </c>
      <c r="CA5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3" s="10">
        <f>tbl_MTG_Set[[#This Row],[Collector Singles CardMarket Profit BotBox]]/tbl_MTG_Set[[#This Row],[Collector Booster Cost]]</f>
        <v/>
      </c>
      <c r="CC573" s="10">
        <f>tbl_MTG_Set[[#This Row],[Collector Singles CardMarket Profit BotBox]]&gt;0</f>
        <v/>
      </c>
      <c r="CD5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4" hidden="1" s="6">
      <c r="A574" t="n">
        <v>606</v>
      </c>
      <c r="B574" t="inlineStr">
        <is>
          <t>Fate Reforged FRF</t>
        </is>
      </c>
      <c r="C574" t="n">
        <v>191</v>
      </c>
      <c r="D574" s="3" t="n">
        <v>42027</v>
      </c>
      <c r="F574" t="inlineStr">
        <is>
          <t>en es fr de it pt ja ko ru 汉语 漢語</t>
        </is>
      </c>
      <c r="G574" t="n">
        <v>1158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1">
        <f>tbl_MTG_Set[[#This Row],[Play Booster Sell Price CardMarket]]*tbl_MTG_Set[[#This Row],[Play Booster Expected Market Value MTG Stocks]]/tbl_MTG_Set[[#This Row],[Play Booster Sealed Market Value MTG Stocks]]</f>
        <v/>
      </c>
      <c r="BG5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4" s="11">
        <f>tbl_MTG_Set[[#This Row],[Play Singles CardMarket Profit MTG Stocks]]/tbl_MTG_Set[[#This Row],[Play Booster Cost]]</f>
        <v/>
      </c>
      <c r="BI574" s="11">
        <f>tbl_MTG_Set[[#This Row],[Play Singles CardMarket Profit MTG Stocks]]&gt;0</f>
        <v/>
      </c>
      <c r="BM574" s="10">
        <f>tbl_MTG_Set[[#This Row],[Play Booster Sell Price CardMarket]]*tbl_MTG_Set[[#This Row],[Play Booster Expected Market Value BotBox]]/tbl_MTG_Set[[#This Row],[Play Booster Sealed Market Value BotBox]]</f>
        <v/>
      </c>
      <c r="BN5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4" s="10">
        <f>tbl_MTG_Set[[#This Row],[Play Singles CardMarket Profit BotBox]]/tbl_MTG_Set[[#This Row],[Play Booster Cost]]</f>
        <v/>
      </c>
      <c r="BP574" s="10">
        <f>tbl_MTG_Set[[#This Row],[Play Singles CardMarket Profit BotBox]]&gt;0</f>
        <v/>
      </c>
      <c r="BQ574" s="10" t="n"/>
      <c r="BR574" s="10" t="n"/>
      <c r="BS574" s="10" t="n"/>
      <c r="BT5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4" s="19">
        <f>tbl_MTG_Set[[#This Row],[Collector Singles CardMarket Profit MTG Stocks]]/tbl_MTG_Set[[#This Row],[Collector Booster Cost]]</f>
        <v/>
      </c>
      <c r="BW574" s="10">
        <f>tbl_MTG_Set[[#This Row],[Collector Singles CardMarket Profit MTG Stocks]]&gt;0</f>
        <v/>
      </c>
      <c r="BX574" s="10" t="n"/>
      <c r="BY574" s="10" t="n"/>
      <c r="BZ574" s="10">
        <f>tbl_MTG_Set[[#This Row],[Collector Booster Sell Price CardMarket]]*tbl_MTG_Set[[#This Row],[Collector Booster Expected Market Value BotBox]]/tbl_MTG_Set[[#This Row],[Collector Booster Sealed Market Value BotBox]]</f>
        <v/>
      </c>
      <c r="CA5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4" s="10">
        <f>tbl_MTG_Set[[#This Row],[Collector Singles CardMarket Profit BotBox]]/tbl_MTG_Set[[#This Row],[Collector Booster Cost]]</f>
        <v/>
      </c>
      <c r="CC574" s="10">
        <f>tbl_MTG_Set[[#This Row],[Collector Singles CardMarket Profit BotBox]]&gt;0</f>
        <v/>
      </c>
      <c r="CD5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5" hidden="1" s="6">
      <c r="A575" t="n">
        <v>607</v>
      </c>
      <c r="B575" t="inlineStr">
        <is>
          <t>Fate Reforged Promos PFRF</t>
        </is>
      </c>
      <c r="C575" t="n">
        <v>43</v>
      </c>
      <c r="D575" s="3" t="n">
        <v>42027</v>
      </c>
      <c r="F575" t="inlineStr">
        <is>
          <t>en es fr de it pt ja ko ru 汉语 漢語</t>
        </is>
      </c>
      <c r="G575" t="n">
        <v>1160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1">
        <f>tbl_MTG_Set[[#This Row],[Play Booster Sell Price CardMarket]]*tbl_MTG_Set[[#This Row],[Play Booster Expected Market Value MTG Stocks]]/tbl_MTG_Set[[#This Row],[Play Booster Sealed Market Value MTG Stocks]]</f>
        <v/>
      </c>
      <c r="BG5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5" s="11">
        <f>tbl_MTG_Set[[#This Row],[Play Singles CardMarket Profit MTG Stocks]]/tbl_MTG_Set[[#This Row],[Play Booster Cost]]</f>
        <v/>
      </c>
      <c r="BI575" s="11">
        <f>tbl_MTG_Set[[#This Row],[Play Singles CardMarket Profit MTG Stocks]]&gt;0</f>
        <v/>
      </c>
      <c r="BM575" s="10">
        <f>tbl_MTG_Set[[#This Row],[Play Booster Sell Price CardMarket]]*tbl_MTG_Set[[#This Row],[Play Booster Expected Market Value BotBox]]/tbl_MTG_Set[[#This Row],[Play Booster Sealed Market Value BotBox]]</f>
        <v/>
      </c>
      <c r="BN5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5" s="10">
        <f>tbl_MTG_Set[[#This Row],[Play Singles CardMarket Profit BotBox]]/tbl_MTG_Set[[#This Row],[Play Booster Cost]]</f>
        <v/>
      </c>
      <c r="BP575" s="10">
        <f>tbl_MTG_Set[[#This Row],[Play Singles CardMarket Profit BotBox]]&gt;0</f>
        <v/>
      </c>
      <c r="BQ575" s="10" t="n"/>
      <c r="BR575" s="10" t="n"/>
      <c r="BS575" s="10" t="n"/>
      <c r="BT5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5" s="19">
        <f>tbl_MTG_Set[[#This Row],[Collector Singles CardMarket Profit MTG Stocks]]/tbl_MTG_Set[[#This Row],[Collector Booster Cost]]</f>
        <v/>
      </c>
      <c r="BW575" s="10">
        <f>tbl_MTG_Set[[#This Row],[Collector Singles CardMarket Profit MTG Stocks]]&gt;0</f>
        <v/>
      </c>
      <c r="BX575" s="10" t="n"/>
      <c r="BY575" s="10" t="n"/>
      <c r="BZ575" s="10">
        <f>tbl_MTG_Set[[#This Row],[Collector Booster Sell Price CardMarket]]*tbl_MTG_Set[[#This Row],[Collector Booster Expected Market Value BotBox]]/tbl_MTG_Set[[#This Row],[Collector Booster Sealed Market Value BotBox]]</f>
        <v/>
      </c>
      <c r="CA5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5" s="10">
        <f>tbl_MTG_Set[[#This Row],[Collector Singles CardMarket Profit BotBox]]/tbl_MTG_Set[[#This Row],[Collector Booster Cost]]</f>
        <v/>
      </c>
      <c r="CC575" s="10">
        <f>tbl_MTG_Set[[#This Row],[Collector Singles CardMarket Profit BotBox]]&gt;0</f>
        <v/>
      </c>
      <c r="CD5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6" hidden="1" s="6">
      <c r="A576" t="n">
        <v>608</v>
      </c>
      <c r="B576" t="inlineStr">
        <is>
          <t>Fate Reforged Tokens TFRF</t>
        </is>
      </c>
      <c r="C576" t="n">
        <v>4</v>
      </c>
      <c r="D576" s="3" t="n">
        <v>42027</v>
      </c>
      <c r="F576" t="inlineStr">
        <is>
          <t>en es fr de it pt ja ko ru 汉语 漢語</t>
        </is>
      </c>
      <c r="G576" t="n">
        <v>1162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1">
        <f>tbl_MTG_Set[[#This Row],[Play Booster Sell Price CardMarket]]*tbl_MTG_Set[[#This Row],[Play Booster Expected Market Value MTG Stocks]]/tbl_MTG_Set[[#This Row],[Play Booster Sealed Market Value MTG Stocks]]</f>
        <v/>
      </c>
      <c r="BG5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6" s="11">
        <f>tbl_MTG_Set[[#This Row],[Play Singles CardMarket Profit MTG Stocks]]/tbl_MTG_Set[[#This Row],[Play Booster Cost]]</f>
        <v/>
      </c>
      <c r="BI576" s="11">
        <f>tbl_MTG_Set[[#This Row],[Play Singles CardMarket Profit MTG Stocks]]&gt;0</f>
        <v/>
      </c>
      <c r="BM576" s="10">
        <f>tbl_MTG_Set[[#This Row],[Play Booster Sell Price CardMarket]]*tbl_MTG_Set[[#This Row],[Play Booster Expected Market Value BotBox]]/tbl_MTG_Set[[#This Row],[Play Booster Sealed Market Value BotBox]]</f>
        <v/>
      </c>
      <c r="BN5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6" s="10">
        <f>tbl_MTG_Set[[#This Row],[Play Singles CardMarket Profit BotBox]]/tbl_MTG_Set[[#This Row],[Play Booster Cost]]</f>
        <v/>
      </c>
      <c r="BP576" s="10">
        <f>tbl_MTG_Set[[#This Row],[Play Singles CardMarket Profit BotBox]]&gt;0</f>
        <v/>
      </c>
      <c r="BQ576" s="10" t="n"/>
      <c r="BR576" s="10" t="n"/>
      <c r="BS576" s="10" t="n"/>
      <c r="BT5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6" s="19">
        <f>tbl_MTG_Set[[#This Row],[Collector Singles CardMarket Profit MTG Stocks]]/tbl_MTG_Set[[#This Row],[Collector Booster Cost]]</f>
        <v/>
      </c>
      <c r="BW576" s="10">
        <f>tbl_MTG_Set[[#This Row],[Collector Singles CardMarket Profit MTG Stocks]]&gt;0</f>
        <v/>
      </c>
      <c r="BX576" s="10" t="n"/>
      <c r="BY576" s="10" t="n"/>
      <c r="BZ576" s="10">
        <f>tbl_MTG_Set[[#This Row],[Collector Booster Sell Price CardMarket]]*tbl_MTG_Set[[#This Row],[Collector Booster Expected Market Value BotBox]]/tbl_MTG_Set[[#This Row],[Collector Booster Sealed Market Value BotBox]]</f>
        <v/>
      </c>
      <c r="CA5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6" s="10">
        <f>tbl_MTG_Set[[#This Row],[Collector Singles CardMarket Profit BotBox]]/tbl_MTG_Set[[#This Row],[Collector Booster Cost]]</f>
        <v/>
      </c>
      <c r="CC576" s="10">
        <f>tbl_MTG_Set[[#This Row],[Collector Singles CardMarket Profit BotBox]]&gt;0</f>
        <v/>
      </c>
      <c r="CD5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7" hidden="1" s="6">
      <c r="A577" t="n">
        <v>609</v>
      </c>
      <c r="B577" t="inlineStr">
        <is>
          <t>Fate Reforged Clash Pack CP2</t>
        </is>
      </c>
      <c r="C577" t="n">
        <v>6</v>
      </c>
      <c r="D577" s="3" t="n">
        <v>42027</v>
      </c>
      <c r="F577" t="inlineStr">
        <is>
          <t>en es fr de it pt ja ko ru 汉语 漢語</t>
        </is>
      </c>
      <c r="G577" t="n">
        <v>1164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1">
        <f>tbl_MTG_Set[[#This Row],[Play Booster Sell Price CardMarket]]*tbl_MTG_Set[[#This Row],[Play Booster Expected Market Value MTG Stocks]]/tbl_MTG_Set[[#This Row],[Play Booster Sealed Market Value MTG Stocks]]</f>
        <v/>
      </c>
      <c r="BG5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7" s="11">
        <f>tbl_MTG_Set[[#This Row],[Play Singles CardMarket Profit MTG Stocks]]/tbl_MTG_Set[[#This Row],[Play Booster Cost]]</f>
        <v/>
      </c>
      <c r="BI577" s="11">
        <f>tbl_MTG_Set[[#This Row],[Play Singles CardMarket Profit MTG Stocks]]&gt;0</f>
        <v/>
      </c>
      <c r="BM577" s="10">
        <f>tbl_MTG_Set[[#This Row],[Play Booster Sell Price CardMarket]]*tbl_MTG_Set[[#This Row],[Play Booster Expected Market Value BotBox]]/tbl_MTG_Set[[#This Row],[Play Booster Sealed Market Value BotBox]]</f>
        <v/>
      </c>
      <c r="BN5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7" s="10">
        <f>tbl_MTG_Set[[#This Row],[Play Singles CardMarket Profit BotBox]]/tbl_MTG_Set[[#This Row],[Play Booster Cost]]</f>
        <v/>
      </c>
      <c r="BP577" s="10">
        <f>tbl_MTG_Set[[#This Row],[Play Singles CardMarket Profit BotBox]]&gt;0</f>
        <v/>
      </c>
      <c r="BQ577" s="10" t="n"/>
      <c r="BR577" s="10" t="n"/>
      <c r="BS577" s="10" t="n"/>
      <c r="BT5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7" s="19">
        <f>tbl_MTG_Set[[#This Row],[Collector Singles CardMarket Profit MTG Stocks]]/tbl_MTG_Set[[#This Row],[Collector Booster Cost]]</f>
        <v/>
      </c>
      <c r="BW577" s="10">
        <f>tbl_MTG_Set[[#This Row],[Collector Singles CardMarket Profit MTG Stocks]]&gt;0</f>
        <v/>
      </c>
      <c r="BX577" s="10" t="n"/>
      <c r="BY577" s="10" t="n"/>
      <c r="BZ577" s="10">
        <f>tbl_MTG_Set[[#This Row],[Collector Booster Sell Price CardMarket]]*tbl_MTG_Set[[#This Row],[Collector Booster Expected Market Value BotBox]]/tbl_MTG_Set[[#This Row],[Collector Booster Sealed Market Value BotBox]]</f>
        <v/>
      </c>
      <c r="CA5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7" s="10">
        <f>tbl_MTG_Set[[#This Row],[Collector Singles CardMarket Profit BotBox]]/tbl_MTG_Set[[#This Row],[Collector Booster Cost]]</f>
        <v/>
      </c>
      <c r="CC577" s="10">
        <f>tbl_MTG_Set[[#This Row],[Collector Singles CardMarket Profit BotBox]]&gt;0</f>
        <v/>
      </c>
      <c r="CD5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8" hidden="1" s="6">
      <c r="A578" t="n">
        <v>610</v>
      </c>
      <c r="B578" t="inlineStr">
        <is>
          <t>Ugin's Fate UGIN</t>
        </is>
      </c>
      <c r="C578" t="n">
        <v>26</v>
      </c>
      <c r="D578" s="3" t="n">
        <v>42021</v>
      </c>
      <c r="F578" t="inlineStr">
        <is>
          <t>en es fr de it pt ja ko ru 汉语 漢語</t>
        </is>
      </c>
      <c r="G578" t="n">
        <v>1166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AG578" s="10" t="n"/>
      <c r="AH578" s="10" t="n"/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8" s="10" t="n"/>
      <c r="AS578" s="10" t="n"/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0" t="n"/>
      <c r="BF578" s="11">
        <f>tbl_MTG_Set[[#This Row],[Play Booster Sell Price CardMarket]]*tbl_MTG_Set[[#This Row],[Play Booster Expected Market Value MTG Stocks]]/tbl_MTG_Set[[#This Row],[Play Booster Sealed Market Value MTG Stocks]]</f>
        <v/>
      </c>
      <c r="BG5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8" s="11">
        <f>tbl_MTG_Set[[#This Row],[Play Singles CardMarket Profit MTG Stocks]]/tbl_MTG_Set[[#This Row],[Play Booster Cost]]</f>
        <v/>
      </c>
      <c r="BI578" s="11">
        <f>tbl_MTG_Set[[#This Row],[Play Singles CardMarket Profit MTG Stocks]]&gt;0</f>
        <v/>
      </c>
      <c r="BM578" s="10">
        <f>tbl_MTG_Set[[#This Row],[Play Booster Sell Price CardMarket]]*tbl_MTG_Set[[#This Row],[Play Booster Expected Market Value BotBox]]/tbl_MTG_Set[[#This Row],[Play Booster Sealed Market Value BotBox]]</f>
        <v/>
      </c>
      <c r="BN5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8" s="10">
        <f>tbl_MTG_Set[[#This Row],[Play Singles CardMarket Profit BotBox]]/tbl_MTG_Set[[#This Row],[Play Booster Cost]]</f>
        <v/>
      </c>
      <c r="BP578" s="10">
        <f>tbl_MTG_Set[[#This Row],[Play Singles CardMarket Profit BotBox]]&gt;0</f>
        <v/>
      </c>
      <c r="BQ578" s="10" t="n"/>
      <c r="BR578" s="10" t="n"/>
      <c r="BS578" s="10" t="n"/>
      <c r="BT5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8" s="19">
        <f>tbl_MTG_Set[[#This Row],[Collector Singles CardMarket Profit MTG Stocks]]/tbl_MTG_Set[[#This Row],[Collector Booster Cost]]</f>
        <v/>
      </c>
      <c r="BW578" s="10">
        <f>tbl_MTG_Set[[#This Row],[Collector Singles CardMarket Profit MTG Stocks]]&gt;0</f>
        <v/>
      </c>
      <c r="BX578" s="10" t="n"/>
      <c r="BY578" s="10" t="n"/>
      <c r="BZ578" s="10">
        <f>tbl_MTG_Set[[#This Row],[Collector Booster Sell Price CardMarket]]*tbl_MTG_Set[[#This Row],[Collector Booster Expected Market Value BotBox]]/tbl_MTG_Set[[#This Row],[Collector Booster Sealed Market Value BotBox]]</f>
        <v/>
      </c>
      <c r="CA5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8" s="10">
        <f>tbl_MTG_Set[[#This Row],[Collector Singles CardMarket Profit BotBox]]/tbl_MTG_Set[[#This Row],[Collector Booster Cost]]</f>
        <v/>
      </c>
      <c r="CC578" s="10">
        <f>tbl_MTG_Set[[#This Row],[Collector Singles CardMarket Profit BotBox]]&gt;0</f>
        <v/>
      </c>
      <c r="CD5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9" hidden="1" s="6">
      <c r="A579" t="n">
        <v>611</v>
      </c>
      <c r="B579" t="inlineStr">
        <is>
          <t>League Tokens 2015 L15</t>
        </is>
      </c>
      <c r="C579" t="n">
        <v>1</v>
      </c>
      <c r="D579" s="3" t="n">
        <v>42005</v>
      </c>
      <c r="F579" t="inlineStr">
        <is>
          <t>en es fr de it pt ja ko ru 汉语 漢語</t>
        </is>
      </c>
      <c r="G579" t="n">
        <v>1168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1">
        <f>tbl_MTG_Set[[#This Row],[Play Booster Sell Price CardMarket]]*tbl_MTG_Set[[#This Row],[Play Booster Expected Market Value MTG Stocks]]/tbl_MTG_Set[[#This Row],[Play Booster Sealed Market Value MTG Stocks]]</f>
        <v/>
      </c>
      <c r="BG5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9" s="11">
        <f>tbl_MTG_Set[[#This Row],[Play Singles CardMarket Profit MTG Stocks]]/tbl_MTG_Set[[#This Row],[Play Booster Cost]]</f>
        <v/>
      </c>
      <c r="BI579" s="11">
        <f>tbl_MTG_Set[[#This Row],[Play Singles CardMarket Profit MTG Stocks]]&gt;0</f>
        <v/>
      </c>
      <c r="BM579" s="10">
        <f>tbl_MTG_Set[[#This Row],[Play Booster Sell Price CardMarket]]*tbl_MTG_Set[[#This Row],[Play Booster Expected Market Value BotBox]]/tbl_MTG_Set[[#This Row],[Play Booster Sealed Market Value BotBox]]</f>
        <v/>
      </c>
      <c r="BN5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9" s="10">
        <f>tbl_MTG_Set[[#This Row],[Play Singles CardMarket Profit BotBox]]/tbl_MTG_Set[[#This Row],[Play Booster Cost]]</f>
        <v/>
      </c>
      <c r="BP579" s="10">
        <f>tbl_MTG_Set[[#This Row],[Play Singles CardMarket Profit BotBox]]&gt;0</f>
        <v/>
      </c>
      <c r="BQ579" s="10" t="n"/>
      <c r="BR579" s="10" t="n"/>
      <c r="BS579" s="10" t="n"/>
      <c r="BT5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9" s="19">
        <f>tbl_MTG_Set[[#This Row],[Collector Singles CardMarket Profit MTG Stocks]]/tbl_MTG_Set[[#This Row],[Collector Booster Cost]]</f>
        <v/>
      </c>
      <c r="BW579" s="10">
        <f>tbl_MTG_Set[[#This Row],[Collector Singles CardMarket Profit MTG Stocks]]&gt;0</f>
        <v/>
      </c>
      <c r="BX579" s="10" t="n"/>
      <c r="BY579" s="10" t="n"/>
      <c r="BZ579" s="10">
        <f>tbl_MTG_Set[[#This Row],[Collector Booster Sell Price CardMarket]]*tbl_MTG_Set[[#This Row],[Collector Booster Expected Market Value BotBox]]/tbl_MTG_Set[[#This Row],[Collector Booster Sealed Market Value BotBox]]</f>
        <v/>
      </c>
      <c r="CA5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9" s="10">
        <f>tbl_MTG_Set[[#This Row],[Collector Singles CardMarket Profit BotBox]]/tbl_MTG_Set[[#This Row],[Collector Booster Cost]]</f>
        <v/>
      </c>
      <c r="CC579" s="10">
        <f>tbl_MTG_Set[[#This Row],[Collector Singles CardMarket Profit BotBox]]&gt;0</f>
        <v/>
      </c>
      <c r="CD5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0" hidden="1" s="6">
      <c r="A580" t="n">
        <v>612</v>
      </c>
      <c r="B580" t="inlineStr">
        <is>
          <t>Friday Night Magic 2015 F15</t>
        </is>
      </c>
      <c r="C580" t="n">
        <v>12</v>
      </c>
      <c r="D580" s="3" t="n">
        <v>42005</v>
      </c>
      <c r="F580" t="inlineStr">
        <is>
          <t>en es fr de it pt ja ko ru 汉语 漢語</t>
        </is>
      </c>
      <c r="G580" t="n">
        <v>1170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1">
        <f>tbl_MTG_Set[[#This Row],[Play Booster Sell Price CardMarket]]*tbl_MTG_Set[[#This Row],[Play Booster Expected Market Value MTG Stocks]]/tbl_MTG_Set[[#This Row],[Play Booster Sealed Market Value MTG Stocks]]</f>
        <v/>
      </c>
      <c r="BG5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0" s="11">
        <f>tbl_MTG_Set[[#This Row],[Play Singles CardMarket Profit MTG Stocks]]/tbl_MTG_Set[[#This Row],[Play Booster Cost]]</f>
        <v/>
      </c>
      <c r="BI580" s="11">
        <f>tbl_MTG_Set[[#This Row],[Play Singles CardMarket Profit MTG Stocks]]&gt;0</f>
        <v/>
      </c>
      <c r="BM580" s="10">
        <f>tbl_MTG_Set[[#This Row],[Play Booster Sell Price CardMarket]]*tbl_MTG_Set[[#This Row],[Play Booster Expected Market Value BotBox]]/tbl_MTG_Set[[#This Row],[Play Booster Sealed Market Value BotBox]]</f>
        <v/>
      </c>
      <c r="BN5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0" s="10">
        <f>tbl_MTG_Set[[#This Row],[Play Singles CardMarket Profit BotBox]]/tbl_MTG_Set[[#This Row],[Play Booster Cost]]</f>
        <v/>
      </c>
      <c r="BP580" s="10">
        <f>tbl_MTG_Set[[#This Row],[Play Singles CardMarket Profit BotBox]]&gt;0</f>
        <v/>
      </c>
      <c r="BQ580" s="10" t="n"/>
      <c r="BR580" s="10" t="n"/>
      <c r="BS580" s="10" t="n"/>
      <c r="BT5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0" s="19">
        <f>tbl_MTG_Set[[#This Row],[Collector Singles CardMarket Profit MTG Stocks]]/tbl_MTG_Set[[#This Row],[Collector Booster Cost]]</f>
        <v/>
      </c>
      <c r="BW580" s="10">
        <f>tbl_MTG_Set[[#This Row],[Collector Singles CardMarket Profit MTG Stocks]]&gt;0</f>
        <v/>
      </c>
      <c r="BX580" s="10" t="n"/>
      <c r="BY580" s="10" t="n"/>
      <c r="BZ580" s="10">
        <f>tbl_MTG_Set[[#This Row],[Collector Booster Sell Price CardMarket]]*tbl_MTG_Set[[#This Row],[Collector Booster Expected Market Value BotBox]]/tbl_MTG_Set[[#This Row],[Collector Booster Sealed Market Value BotBox]]</f>
        <v/>
      </c>
      <c r="CA5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0" s="10">
        <f>tbl_MTG_Set[[#This Row],[Collector Singles CardMarket Profit BotBox]]/tbl_MTG_Set[[#This Row],[Collector Booster Cost]]</f>
        <v/>
      </c>
      <c r="CC580" s="10">
        <f>tbl_MTG_Set[[#This Row],[Collector Singles CardMarket Profit BotBox]]&gt;0</f>
        <v/>
      </c>
      <c r="CD5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1" hidden="1" s="6">
      <c r="A581" t="n">
        <v>613</v>
      </c>
      <c r="B581" t="inlineStr">
        <is>
          <t>Judge Gift Cards 2015 J15</t>
        </is>
      </c>
      <c r="C581" t="n">
        <v>8</v>
      </c>
      <c r="D581" s="3" t="n">
        <v>42005</v>
      </c>
      <c r="F581" t="inlineStr">
        <is>
          <t>en es fr de it pt ja ko ru 汉语 漢語</t>
        </is>
      </c>
      <c r="G581" t="n">
        <v>1172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1">
        <f>tbl_MTG_Set[[#This Row],[Play Booster Sell Price CardMarket]]*tbl_MTG_Set[[#This Row],[Play Booster Expected Market Value MTG Stocks]]/tbl_MTG_Set[[#This Row],[Play Booster Sealed Market Value MTG Stocks]]</f>
        <v/>
      </c>
      <c r="BG5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1" s="11">
        <f>tbl_MTG_Set[[#This Row],[Play Singles CardMarket Profit MTG Stocks]]/tbl_MTG_Set[[#This Row],[Play Booster Cost]]</f>
        <v/>
      </c>
      <c r="BI581" s="11">
        <f>tbl_MTG_Set[[#This Row],[Play Singles CardMarket Profit MTG Stocks]]&gt;0</f>
        <v/>
      </c>
      <c r="BM581" s="10">
        <f>tbl_MTG_Set[[#This Row],[Play Booster Sell Price CardMarket]]*tbl_MTG_Set[[#This Row],[Play Booster Expected Market Value BotBox]]/tbl_MTG_Set[[#This Row],[Play Booster Sealed Market Value BotBox]]</f>
        <v/>
      </c>
      <c r="BN5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1" s="10">
        <f>tbl_MTG_Set[[#This Row],[Play Singles CardMarket Profit BotBox]]/tbl_MTG_Set[[#This Row],[Play Booster Cost]]</f>
        <v/>
      </c>
      <c r="BP581" s="10">
        <f>tbl_MTG_Set[[#This Row],[Play Singles CardMarket Profit BotBox]]&gt;0</f>
        <v/>
      </c>
      <c r="BQ581" s="10" t="n"/>
      <c r="BR581" s="10" t="n"/>
      <c r="BS581" s="10" t="n"/>
      <c r="BT5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1" s="19">
        <f>tbl_MTG_Set[[#This Row],[Collector Singles CardMarket Profit MTG Stocks]]/tbl_MTG_Set[[#This Row],[Collector Booster Cost]]</f>
        <v/>
      </c>
      <c r="BW581" s="10">
        <f>tbl_MTG_Set[[#This Row],[Collector Singles CardMarket Profit MTG Stocks]]&gt;0</f>
        <v/>
      </c>
      <c r="BX581" s="10" t="n"/>
      <c r="BY581" s="10" t="n"/>
      <c r="BZ581" s="10">
        <f>tbl_MTG_Set[[#This Row],[Collector Booster Sell Price CardMarket]]*tbl_MTG_Set[[#This Row],[Collector Booster Expected Market Value BotBox]]/tbl_MTG_Set[[#This Row],[Collector Booster Sealed Market Value BotBox]]</f>
        <v/>
      </c>
      <c r="CA5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1" s="10">
        <f>tbl_MTG_Set[[#This Row],[Collector Singles CardMarket Profit BotBox]]/tbl_MTG_Set[[#This Row],[Collector Booster Cost]]</f>
        <v/>
      </c>
      <c r="CC581" s="10">
        <f>tbl_MTG_Set[[#This Row],[Collector Singles CardMarket Profit BotBox]]&gt;0</f>
        <v/>
      </c>
      <c r="CD5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2" hidden="1" s="6">
      <c r="A582" t="n">
        <v>614</v>
      </c>
      <c r="B582" t="inlineStr">
        <is>
          <t>Duel Decks Anthology: Elves vs. Goblins EVG</t>
        </is>
      </c>
      <c r="C582" t="n">
        <v>62</v>
      </c>
      <c r="D582" s="3" t="n">
        <v>41978</v>
      </c>
      <c r="F582" t="inlineStr">
        <is>
          <t>en es fr de it pt ja ko ru 汉语 漢語</t>
        </is>
      </c>
      <c r="G582" t="n">
        <v>1174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1">
        <f>tbl_MTG_Set[[#This Row],[Play Booster Sell Price CardMarket]]*tbl_MTG_Set[[#This Row],[Play Booster Expected Market Value MTG Stocks]]/tbl_MTG_Set[[#This Row],[Play Booster Sealed Market Value MTG Stocks]]</f>
        <v/>
      </c>
      <c r="BG5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2" s="11">
        <f>tbl_MTG_Set[[#This Row],[Play Singles CardMarket Profit MTG Stocks]]/tbl_MTG_Set[[#This Row],[Play Booster Cost]]</f>
        <v/>
      </c>
      <c r="BI582" s="11">
        <f>tbl_MTG_Set[[#This Row],[Play Singles CardMarket Profit MTG Stocks]]&gt;0</f>
        <v/>
      </c>
      <c r="BM582" s="10">
        <f>tbl_MTG_Set[[#This Row],[Play Booster Sell Price CardMarket]]*tbl_MTG_Set[[#This Row],[Play Booster Expected Market Value BotBox]]/tbl_MTG_Set[[#This Row],[Play Booster Sealed Market Value BotBox]]</f>
        <v/>
      </c>
      <c r="BN5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2" s="10">
        <f>tbl_MTG_Set[[#This Row],[Play Singles CardMarket Profit BotBox]]/tbl_MTG_Set[[#This Row],[Play Booster Cost]]</f>
        <v/>
      </c>
      <c r="BP582" s="10">
        <f>tbl_MTG_Set[[#This Row],[Play Singles CardMarket Profit BotBox]]&gt;0</f>
        <v/>
      </c>
      <c r="BQ582" s="10" t="n"/>
      <c r="BR582" s="10" t="n"/>
      <c r="BS582" s="10" t="n"/>
      <c r="BT5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2" s="19">
        <f>tbl_MTG_Set[[#This Row],[Collector Singles CardMarket Profit MTG Stocks]]/tbl_MTG_Set[[#This Row],[Collector Booster Cost]]</f>
        <v/>
      </c>
      <c r="BW582" s="10">
        <f>tbl_MTG_Set[[#This Row],[Collector Singles CardMarket Profit MTG Stocks]]&gt;0</f>
        <v/>
      </c>
      <c r="BX582" s="10" t="n"/>
      <c r="BY582" s="10" t="n"/>
      <c r="BZ582" s="10">
        <f>tbl_MTG_Set[[#This Row],[Collector Booster Sell Price CardMarket]]*tbl_MTG_Set[[#This Row],[Collector Booster Expected Market Value BotBox]]/tbl_MTG_Set[[#This Row],[Collector Booster Sealed Market Value BotBox]]</f>
        <v/>
      </c>
      <c r="CA5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2" s="10">
        <f>tbl_MTG_Set[[#This Row],[Collector Singles CardMarket Profit BotBox]]/tbl_MTG_Set[[#This Row],[Collector Booster Cost]]</f>
        <v/>
      </c>
      <c r="CC582" s="10">
        <f>tbl_MTG_Set[[#This Row],[Collector Singles CardMarket Profit BotBox]]&gt;0</f>
        <v/>
      </c>
      <c r="CD5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3" hidden="1" s="6">
      <c r="A583" t="n">
        <v>615</v>
      </c>
      <c r="B583" t="inlineStr">
        <is>
          <t>Duel Decks Anthology: Elves vs. Goblins Tokens TEVG</t>
        </is>
      </c>
      <c r="C583" t="n">
        <v>3</v>
      </c>
      <c r="D583" s="3" t="n">
        <v>41978</v>
      </c>
      <c r="F583" t="inlineStr">
        <is>
          <t>en es fr de it pt ja ko ru 汉语 漢語</t>
        </is>
      </c>
      <c r="G583" t="n">
        <v>1176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1">
        <f>tbl_MTG_Set[[#This Row],[Play Booster Sell Price CardMarket]]*tbl_MTG_Set[[#This Row],[Play Booster Expected Market Value MTG Stocks]]/tbl_MTG_Set[[#This Row],[Play Booster Sealed Market Value MTG Stocks]]</f>
        <v/>
      </c>
      <c r="BG5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3" s="11">
        <f>tbl_MTG_Set[[#This Row],[Play Singles CardMarket Profit MTG Stocks]]/tbl_MTG_Set[[#This Row],[Play Booster Cost]]</f>
        <v/>
      </c>
      <c r="BI583" s="11">
        <f>tbl_MTG_Set[[#This Row],[Play Singles CardMarket Profit MTG Stocks]]&gt;0</f>
        <v/>
      </c>
      <c r="BM583" s="10">
        <f>tbl_MTG_Set[[#This Row],[Play Booster Sell Price CardMarket]]*tbl_MTG_Set[[#This Row],[Play Booster Expected Market Value BotBox]]/tbl_MTG_Set[[#This Row],[Play Booster Sealed Market Value BotBox]]</f>
        <v/>
      </c>
      <c r="BN5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3" s="10">
        <f>tbl_MTG_Set[[#This Row],[Play Singles CardMarket Profit BotBox]]/tbl_MTG_Set[[#This Row],[Play Booster Cost]]</f>
        <v/>
      </c>
      <c r="BP583" s="10">
        <f>tbl_MTG_Set[[#This Row],[Play Singles CardMarket Profit BotBox]]&gt;0</f>
        <v/>
      </c>
      <c r="BQ583" s="10" t="n"/>
      <c r="BR583" s="10" t="n"/>
      <c r="BS583" s="10" t="n"/>
      <c r="BT5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3" s="19">
        <f>tbl_MTG_Set[[#This Row],[Collector Singles CardMarket Profit MTG Stocks]]/tbl_MTG_Set[[#This Row],[Collector Booster Cost]]</f>
        <v/>
      </c>
      <c r="BW583" s="10">
        <f>tbl_MTG_Set[[#This Row],[Collector Singles CardMarket Profit MTG Stocks]]&gt;0</f>
        <v/>
      </c>
      <c r="BX583" s="10" t="n"/>
      <c r="BY583" s="10" t="n"/>
      <c r="BZ583" s="10">
        <f>tbl_MTG_Set[[#This Row],[Collector Booster Sell Price CardMarket]]*tbl_MTG_Set[[#This Row],[Collector Booster Expected Market Value BotBox]]/tbl_MTG_Set[[#This Row],[Collector Booster Sealed Market Value BotBox]]</f>
        <v/>
      </c>
      <c r="CA5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3" s="10">
        <f>tbl_MTG_Set[[#This Row],[Collector Singles CardMarket Profit BotBox]]/tbl_MTG_Set[[#This Row],[Collector Booster Cost]]</f>
        <v/>
      </c>
      <c r="CC583" s="10">
        <f>tbl_MTG_Set[[#This Row],[Collector Singles CardMarket Profit BotBox]]&gt;0</f>
        <v/>
      </c>
      <c r="CD5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4" hidden="1" s="6">
      <c r="A584" t="n">
        <v>616</v>
      </c>
      <c r="B584" t="inlineStr">
        <is>
          <t>Duel Decks Anthology: Garruk vs. Liliana GVL</t>
        </is>
      </c>
      <c r="C584" t="n">
        <v>63</v>
      </c>
      <c r="D584" s="3" t="n">
        <v>41978</v>
      </c>
      <c r="F584" t="inlineStr">
        <is>
          <t>en es fr de it pt ja ko ru 汉语 漢語</t>
        </is>
      </c>
      <c r="G584" t="n">
        <v>1178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1">
        <f>tbl_MTG_Set[[#This Row],[Play Booster Sell Price CardMarket]]*tbl_MTG_Set[[#This Row],[Play Booster Expected Market Value MTG Stocks]]/tbl_MTG_Set[[#This Row],[Play Booster Sealed Market Value MTG Stocks]]</f>
        <v/>
      </c>
      <c r="BG5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4" s="11">
        <f>tbl_MTG_Set[[#This Row],[Play Singles CardMarket Profit MTG Stocks]]/tbl_MTG_Set[[#This Row],[Play Booster Cost]]</f>
        <v/>
      </c>
      <c r="BI584" s="11">
        <f>tbl_MTG_Set[[#This Row],[Play Singles CardMarket Profit MTG Stocks]]&gt;0</f>
        <v/>
      </c>
      <c r="BM584" s="10">
        <f>tbl_MTG_Set[[#This Row],[Play Booster Sell Price CardMarket]]*tbl_MTG_Set[[#This Row],[Play Booster Expected Market Value BotBox]]/tbl_MTG_Set[[#This Row],[Play Booster Sealed Market Value BotBox]]</f>
        <v/>
      </c>
      <c r="BN5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4" s="10">
        <f>tbl_MTG_Set[[#This Row],[Play Singles CardMarket Profit BotBox]]/tbl_MTG_Set[[#This Row],[Play Booster Cost]]</f>
        <v/>
      </c>
      <c r="BP584" s="10">
        <f>tbl_MTG_Set[[#This Row],[Play Singles CardMarket Profit BotBox]]&gt;0</f>
        <v/>
      </c>
      <c r="BQ584" s="10" t="n"/>
      <c r="BR584" s="10" t="n"/>
      <c r="BS584" s="10" t="n"/>
      <c r="BT5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4" s="19">
        <f>tbl_MTG_Set[[#This Row],[Collector Singles CardMarket Profit MTG Stocks]]/tbl_MTG_Set[[#This Row],[Collector Booster Cost]]</f>
        <v/>
      </c>
      <c r="BW584" s="10">
        <f>tbl_MTG_Set[[#This Row],[Collector Singles CardMarket Profit MTG Stocks]]&gt;0</f>
        <v/>
      </c>
      <c r="BX584" s="10" t="n"/>
      <c r="BY584" s="10" t="n"/>
      <c r="BZ584" s="10">
        <f>tbl_MTG_Set[[#This Row],[Collector Booster Sell Price CardMarket]]*tbl_MTG_Set[[#This Row],[Collector Booster Expected Market Value BotBox]]/tbl_MTG_Set[[#This Row],[Collector Booster Sealed Market Value BotBox]]</f>
        <v/>
      </c>
      <c r="CA5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4" s="10">
        <f>tbl_MTG_Set[[#This Row],[Collector Singles CardMarket Profit BotBox]]/tbl_MTG_Set[[#This Row],[Collector Booster Cost]]</f>
        <v/>
      </c>
      <c r="CC584" s="10">
        <f>tbl_MTG_Set[[#This Row],[Collector Singles CardMarket Profit BotBox]]&gt;0</f>
        <v/>
      </c>
      <c r="CD5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5" hidden="1" s="6">
      <c r="A585" t="n">
        <v>617</v>
      </c>
      <c r="B585" t="inlineStr">
        <is>
          <t>Duel Decks Anthology: Garruk vs. Liliana Tokens TGVL</t>
        </is>
      </c>
      <c r="C585" t="n">
        <v>4</v>
      </c>
      <c r="D585" s="3" t="n">
        <v>41978</v>
      </c>
      <c r="F585" t="inlineStr">
        <is>
          <t>en es fr de it pt ja ko ru 汉语 漢語</t>
        </is>
      </c>
      <c r="G585" t="n">
        <v>1180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1">
        <f>tbl_MTG_Set[[#This Row],[Play Booster Sell Price CardMarket]]*tbl_MTG_Set[[#This Row],[Play Booster Expected Market Value MTG Stocks]]/tbl_MTG_Set[[#This Row],[Play Booster Sealed Market Value MTG Stocks]]</f>
        <v/>
      </c>
      <c r="BG5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5" s="11">
        <f>tbl_MTG_Set[[#This Row],[Play Singles CardMarket Profit MTG Stocks]]/tbl_MTG_Set[[#This Row],[Play Booster Cost]]</f>
        <v/>
      </c>
      <c r="BI585" s="11">
        <f>tbl_MTG_Set[[#This Row],[Play Singles CardMarket Profit MTG Stocks]]&gt;0</f>
        <v/>
      </c>
      <c r="BM585" s="10">
        <f>tbl_MTG_Set[[#This Row],[Play Booster Sell Price CardMarket]]*tbl_MTG_Set[[#This Row],[Play Booster Expected Market Value BotBox]]/tbl_MTG_Set[[#This Row],[Play Booster Sealed Market Value BotBox]]</f>
        <v/>
      </c>
      <c r="BN5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5" s="10">
        <f>tbl_MTG_Set[[#This Row],[Play Singles CardMarket Profit BotBox]]/tbl_MTG_Set[[#This Row],[Play Booster Cost]]</f>
        <v/>
      </c>
      <c r="BP585" s="10">
        <f>tbl_MTG_Set[[#This Row],[Play Singles CardMarket Profit BotBox]]&gt;0</f>
        <v/>
      </c>
      <c r="BQ585" s="10" t="n"/>
      <c r="BR585" s="10" t="n"/>
      <c r="BS585" s="10" t="n"/>
      <c r="BT5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5" s="19">
        <f>tbl_MTG_Set[[#This Row],[Collector Singles CardMarket Profit MTG Stocks]]/tbl_MTG_Set[[#This Row],[Collector Booster Cost]]</f>
        <v/>
      </c>
      <c r="BW585" s="10">
        <f>tbl_MTG_Set[[#This Row],[Collector Singles CardMarket Profit MTG Stocks]]&gt;0</f>
        <v/>
      </c>
      <c r="BX585" s="10" t="n"/>
      <c r="BY585" s="10" t="n"/>
      <c r="BZ585" s="10">
        <f>tbl_MTG_Set[[#This Row],[Collector Booster Sell Price CardMarket]]*tbl_MTG_Set[[#This Row],[Collector Booster Expected Market Value BotBox]]/tbl_MTG_Set[[#This Row],[Collector Booster Sealed Market Value BotBox]]</f>
        <v/>
      </c>
      <c r="CA5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5" s="10">
        <f>tbl_MTG_Set[[#This Row],[Collector Singles CardMarket Profit BotBox]]/tbl_MTG_Set[[#This Row],[Collector Booster Cost]]</f>
        <v/>
      </c>
      <c r="CC585" s="10">
        <f>tbl_MTG_Set[[#This Row],[Collector Singles CardMarket Profit BotBox]]&gt;0</f>
        <v/>
      </c>
      <c r="CD5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6" hidden="1" s="6">
      <c r="A586" t="n">
        <v>618</v>
      </c>
      <c r="B586" t="inlineStr">
        <is>
          <t>Duel Decks Anthology: Jace vs. Chandra JVC</t>
        </is>
      </c>
      <c r="C586" t="n">
        <v>62</v>
      </c>
      <c r="D586" s="3" t="n">
        <v>41978</v>
      </c>
      <c r="F586" t="inlineStr">
        <is>
          <t>en es fr de it pt ja ko ru 汉语 漢語</t>
        </is>
      </c>
      <c r="G586" t="n">
        <v>1182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1">
        <f>tbl_MTG_Set[[#This Row],[Play Booster Sell Price CardMarket]]*tbl_MTG_Set[[#This Row],[Play Booster Expected Market Value MTG Stocks]]/tbl_MTG_Set[[#This Row],[Play Booster Sealed Market Value MTG Stocks]]</f>
        <v/>
      </c>
      <c r="BG5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6" s="11">
        <f>tbl_MTG_Set[[#This Row],[Play Singles CardMarket Profit MTG Stocks]]/tbl_MTG_Set[[#This Row],[Play Booster Cost]]</f>
        <v/>
      </c>
      <c r="BI586" s="11">
        <f>tbl_MTG_Set[[#This Row],[Play Singles CardMarket Profit MTG Stocks]]&gt;0</f>
        <v/>
      </c>
      <c r="BM586" s="10">
        <f>tbl_MTG_Set[[#This Row],[Play Booster Sell Price CardMarket]]*tbl_MTG_Set[[#This Row],[Play Booster Expected Market Value BotBox]]/tbl_MTG_Set[[#This Row],[Play Booster Sealed Market Value BotBox]]</f>
        <v/>
      </c>
      <c r="BN5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6" s="10">
        <f>tbl_MTG_Set[[#This Row],[Play Singles CardMarket Profit BotBox]]/tbl_MTG_Set[[#This Row],[Play Booster Cost]]</f>
        <v/>
      </c>
      <c r="BP586" s="10">
        <f>tbl_MTG_Set[[#This Row],[Play Singles CardMarket Profit BotBox]]&gt;0</f>
        <v/>
      </c>
      <c r="BQ586" s="10" t="n"/>
      <c r="BR586" s="10" t="n"/>
      <c r="BS586" s="10" t="n"/>
      <c r="BT5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6" s="19">
        <f>tbl_MTG_Set[[#This Row],[Collector Singles CardMarket Profit MTG Stocks]]/tbl_MTG_Set[[#This Row],[Collector Booster Cost]]</f>
        <v/>
      </c>
      <c r="BW586" s="10">
        <f>tbl_MTG_Set[[#This Row],[Collector Singles CardMarket Profit MTG Stocks]]&gt;0</f>
        <v/>
      </c>
      <c r="BX586" s="10" t="n"/>
      <c r="BY586" s="10" t="n"/>
      <c r="BZ586" s="10">
        <f>tbl_MTG_Set[[#This Row],[Collector Booster Sell Price CardMarket]]*tbl_MTG_Set[[#This Row],[Collector Booster Expected Market Value BotBox]]/tbl_MTG_Set[[#This Row],[Collector Booster Sealed Market Value BotBox]]</f>
        <v/>
      </c>
      <c r="CA5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6" s="10">
        <f>tbl_MTG_Set[[#This Row],[Collector Singles CardMarket Profit BotBox]]/tbl_MTG_Set[[#This Row],[Collector Booster Cost]]</f>
        <v/>
      </c>
      <c r="CC586" s="10">
        <f>tbl_MTG_Set[[#This Row],[Collector Singles CardMarket Profit BotBox]]&gt;0</f>
        <v/>
      </c>
      <c r="CD5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7" hidden="1" s="6">
      <c r="A587" t="n">
        <v>619</v>
      </c>
      <c r="B587" t="inlineStr">
        <is>
          <t>Duel Decks Anthology: Jace vs. Chandra Tokens TJVC</t>
        </is>
      </c>
      <c r="C587" t="n">
        <v>1</v>
      </c>
      <c r="D587" s="3" t="n">
        <v>41978</v>
      </c>
      <c r="F587" t="inlineStr">
        <is>
          <t>en es fr de it pt ja ko ru 汉语 漢語</t>
        </is>
      </c>
      <c r="G587" t="n">
        <v>1184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1">
        <f>tbl_MTG_Set[[#This Row],[Play Booster Sell Price CardMarket]]*tbl_MTG_Set[[#This Row],[Play Booster Expected Market Value MTG Stocks]]/tbl_MTG_Set[[#This Row],[Play Booster Sealed Market Value MTG Stocks]]</f>
        <v/>
      </c>
      <c r="BG5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7" s="11">
        <f>tbl_MTG_Set[[#This Row],[Play Singles CardMarket Profit MTG Stocks]]/tbl_MTG_Set[[#This Row],[Play Booster Cost]]</f>
        <v/>
      </c>
      <c r="BI587" s="11">
        <f>tbl_MTG_Set[[#This Row],[Play Singles CardMarket Profit MTG Stocks]]&gt;0</f>
        <v/>
      </c>
      <c r="BM587" s="10">
        <f>tbl_MTG_Set[[#This Row],[Play Booster Sell Price CardMarket]]*tbl_MTG_Set[[#This Row],[Play Booster Expected Market Value BotBox]]/tbl_MTG_Set[[#This Row],[Play Booster Sealed Market Value BotBox]]</f>
        <v/>
      </c>
      <c r="BN5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7" s="10">
        <f>tbl_MTG_Set[[#This Row],[Play Singles CardMarket Profit BotBox]]/tbl_MTG_Set[[#This Row],[Play Booster Cost]]</f>
        <v/>
      </c>
      <c r="BP587" s="10">
        <f>tbl_MTG_Set[[#This Row],[Play Singles CardMarket Profit BotBox]]&gt;0</f>
        <v/>
      </c>
      <c r="BQ587" s="10" t="n"/>
      <c r="BR587" s="10" t="n"/>
      <c r="BS587" s="10" t="n"/>
      <c r="BT5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7" s="19">
        <f>tbl_MTG_Set[[#This Row],[Collector Singles CardMarket Profit MTG Stocks]]/tbl_MTG_Set[[#This Row],[Collector Booster Cost]]</f>
        <v/>
      </c>
      <c r="BW587" s="10">
        <f>tbl_MTG_Set[[#This Row],[Collector Singles CardMarket Profit MTG Stocks]]&gt;0</f>
        <v/>
      </c>
      <c r="BX587" s="10" t="n"/>
      <c r="BY587" s="10" t="n"/>
      <c r="BZ587" s="10">
        <f>tbl_MTG_Set[[#This Row],[Collector Booster Sell Price CardMarket]]*tbl_MTG_Set[[#This Row],[Collector Booster Expected Market Value BotBox]]/tbl_MTG_Set[[#This Row],[Collector Booster Sealed Market Value BotBox]]</f>
        <v/>
      </c>
      <c r="CA5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7" s="10">
        <f>tbl_MTG_Set[[#This Row],[Collector Singles CardMarket Profit BotBox]]/tbl_MTG_Set[[#This Row],[Collector Booster Cost]]</f>
        <v/>
      </c>
      <c r="CC587" s="10">
        <f>tbl_MTG_Set[[#This Row],[Collector Singles CardMarket Profit BotBox]]&gt;0</f>
        <v/>
      </c>
      <c r="CD5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8" hidden="1" s="6">
      <c r="A588" t="n">
        <v>620</v>
      </c>
      <c r="B588" t="inlineStr">
        <is>
          <t>Duel Decks Anthology: Divine vs. Demonic DVD</t>
        </is>
      </c>
      <c r="C588" t="n">
        <v>62</v>
      </c>
      <c r="D588" s="3" t="n">
        <v>41978</v>
      </c>
      <c r="F588" t="inlineStr">
        <is>
          <t>en es fr de it pt ja ko ru 汉语 漢語</t>
        </is>
      </c>
      <c r="G588" t="n">
        <v>1186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1">
        <f>tbl_MTG_Set[[#This Row],[Play Booster Sell Price CardMarket]]*tbl_MTG_Set[[#This Row],[Play Booster Expected Market Value MTG Stocks]]/tbl_MTG_Set[[#This Row],[Play Booster Sealed Market Value MTG Stocks]]</f>
        <v/>
      </c>
      <c r="BG5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8" s="11">
        <f>tbl_MTG_Set[[#This Row],[Play Singles CardMarket Profit MTG Stocks]]/tbl_MTG_Set[[#This Row],[Play Booster Cost]]</f>
        <v/>
      </c>
      <c r="BI588" s="11">
        <f>tbl_MTG_Set[[#This Row],[Play Singles CardMarket Profit MTG Stocks]]&gt;0</f>
        <v/>
      </c>
      <c r="BM588" s="10">
        <f>tbl_MTG_Set[[#This Row],[Play Booster Sell Price CardMarket]]*tbl_MTG_Set[[#This Row],[Play Booster Expected Market Value BotBox]]/tbl_MTG_Set[[#This Row],[Play Booster Sealed Market Value BotBox]]</f>
        <v/>
      </c>
      <c r="BN5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8" s="10">
        <f>tbl_MTG_Set[[#This Row],[Play Singles CardMarket Profit BotBox]]/tbl_MTG_Set[[#This Row],[Play Booster Cost]]</f>
        <v/>
      </c>
      <c r="BP588" s="10">
        <f>tbl_MTG_Set[[#This Row],[Play Singles CardMarket Profit BotBox]]&gt;0</f>
        <v/>
      </c>
      <c r="BQ588" s="10" t="n"/>
      <c r="BR588" s="10" t="n"/>
      <c r="BS588" s="10" t="n"/>
      <c r="BT5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8" s="19">
        <f>tbl_MTG_Set[[#This Row],[Collector Singles CardMarket Profit MTG Stocks]]/tbl_MTG_Set[[#This Row],[Collector Booster Cost]]</f>
        <v/>
      </c>
      <c r="BW588" s="10">
        <f>tbl_MTG_Set[[#This Row],[Collector Singles CardMarket Profit MTG Stocks]]&gt;0</f>
        <v/>
      </c>
      <c r="BX588" s="10" t="n"/>
      <c r="BY588" s="10" t="n"/>
      <c r="BZ588" s="10">
        <f>tbl_MTG_Set[[#This Row],[Collector Booster Sell Price CardMarket]]*tbl_MTG_Set[[#This Row],[Collector Booster Expected Market Value BotBox]]/tbl_MTG_Set[[#This Row],[Collector Booster Sealed Market Value BotBox]]</f>
        <v/>
      </c>
      <c r="CA5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8" s="10">
        <f>tbl_MTG_Set[[#This Row],[Collector Singles CardMarket Profit BotBox]]/tbl_MTG_Set[[#This Row],[Collector Booster Cost]]</f>
        <v/>
      </c>
      <c r="CC588" s="10">
        <f>tbl_MTG_Set[[#This Row],[Collector Singles CardMarket Profit BotBox]]&gt;0</f>
        <v/>
      </c>
      <c r="CD5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9" hidden="1" s="6">
      <c r="A589" t="n">
        <v>621</v>
      </c>
      <c r="B589" t="inlineStr">
        <is>
          <t>Duel Decks Anthology: Divine vs. Demonic Tokens TDVD</t>
        </is>
      </c>
      <c r="C589" t="n">
        <v>3</v>
      </c>
      <c r="D589" s="3" t="n">
        <v>41978</v>
      </c>
      <c r="F589" t="inlineStr">
        <is>
          <t>en es fr de it pt ja ko ru 汉语 漢語</t>
        </is>
      </c>
      <c r="G589" t="n">
        <v>1188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1">
        <f>tbl_MTG_Set[[#This Row],[Play Booster Sell Price CardMarket]]*tbl_MTG_Set[[#This Row],[Play Booster Expected Market Value MTG Stocks]]/tbl_MTG_Set[[#This Row],[Play Booster Sealed Market Value MTG Stocks]]</f>
        <v/>
      </c>
      <c r="BG5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9" s="11">
        <f>tbl_MTG_Set[[#This Row],[Play Singles CardMarket Profit MTG Stocks]]/tbl_MTG_Set[[#This Row],[Play Booster Cost]]</f>
        <v/>
      </c>
      <c r="BI589" s="11">
        <f>tbl_MTG_Set[[#This Row],[Play Singles CardMarket Profit MTG Stocks]]&gt;0</f>
        <v/>
      </c>
      <c r="BM589" s="10">
        <f>tbl_MTG_Set[[#This Row],[Play Booster Sell Price CardMarket]]*tbl_MTG_Set[[#This Row],[Play Booster Expected Market Value BotBox]]/tbl_MTG_Set[[#This Row],[Play Booster Sealed Market Value BotBox]]</f>
        <v/>
      </c>
      <c r="BN5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9" s="10">
        <f>tbl_MTG_Set[[#This Row],[Play Singles CardMarket Profit BotBox]]/tbl_MTG_Set[[#This Row],[Play Booster Cost]]</f>
        <v/>
      </c>
      <c r="BP589" s="10">
        <f>tbl_MTG_Set[[#This Row],[Play Singles CardMarket Profit BotBox]]&gt;0</f>
        <v/>
      </c>
      <c r="BQ589" s="10" t="n"/>
      <c r="BR589" s="10" t="n"/>
      <c r="BS589" s="10" t="n"/>
      <c r="BT5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9" s="19">
        <f>tbl_MTG_Set[[#This Row],[Collector Singles CardMarket Profit MTG Stocks]]/tbl_MTG_Set[[#This Row],[Collector Booster Cost]]</f>
        <v/>
      </c>
      <c r="BW589" s="10">
        <f>tbl_MTG_Set[[#This Row],[Collector Singles CardMarket Profit MTG Stocks]]&gt;0</f>
        <v/>
      </c>
      <c r="BX589" s="10" t="n"/>
      <c r="BY589" s="10" t="n"/>
      <c r="BZ589" s="10">
        <f>tbl_MTG_Set[[#This Row],[Collector Booster Sell Price CardMarket]]*tbl_MTG_Set[[#This Row],[Collector Booster Expected Market Value BotBox]]/tbl_MTG_Set[[#This Row],[Collector Booster Sealed Market Value BotBox]]</f>
        <v/>
      </c>
      <c r="CA5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9" s="10">
        <f>tbl_MTG_Set[[#This Row],[Collector Singles CardMarket Profit BotBox]]/tbl_MTG_Set[[#This Row],[Collector Booster Cost]]</f>
        <v/>
      </c>
      <c r="CC589" s="10">
        <f>tbl_MTG_Set[[#This Row],[Collector Singles CardMarket Profit BotBox]]&gt;0</f>
        <v/>
      </c>
      <c r="CD5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0" hidden="1" s="6">
      <c r="A590" t="n">
        <v>622</v>
      </c>
      <c r="B590" t="inlineStr">
        <is>
          <t>Commander 2014 C14</t>
        </is>
      </c>
      <c r="C590" t="n">
        <v>337</v>
      </c>
      <c r="D590" s="3" t="n">
        <v>41950</v>
      </c>
      <c r="F590" t="inlineStr">
        <is>
          <t>en es fr de it pt ja ko ru 汉语 漢語</t>
        </is>
      </c>
      <c r="G590" t="n">
        <v>1190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1">
        <f>tbl_MTG_Set[[#This Row],[Play Booster Sell Price CardMarket]]*tbl_MTG_Set[[#This Row],[Play Booster Expected Market Value MTG Stocks]]/tbl_MTG_Set[[#This Row],[Play Booster Sealed Market Value MTG Stocks]]</f>
        <v/>
      </c>
      <c r="BG5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0" s="11">
        <f>tbl_MTG_Set[[#This Row],[Play Singles CardMarket Profit MTG Stocks]]/tbl_MTG_Set[[#This Row],[Play Booster Cost]]</f>
        <v/>
      </c>
      <c r="BI590" s="11">
        <f>tbl_MTG_Set[[#This Row],[Play Singles CardMarket Profit MTG Stocks]]&gt;0</f>
        <v/>
      </c>
      <c r="BM590" s="10">
        <f>tbl_MTG_Set[[#This Row],[Play Booster Sell Price CardMarket]]*tbl_MTG_Set[[#This Row],[Play Booster Expected Market Value BotBox]]/tbl_MTG_Set[[#This Row],[Play Booster Sealed Market Value BotBox]]</f>
        <v/>
      </c>
      <c r="BN5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0" s="10">
        <f>tbl_MTG_Set[[#This Row],[Play Singles CardMarket Profit BotBox]]/tbl_MTG_Set[[#This Row],[Play Booster Cost]]</f>
        <v/>
      </c>
      <c r="BP590" s="10">
        <f>tbl_MTG_Set[[#This Row],[Play Singles CardMarket Profit BotBox]]&gt;0</f>
        <v/>
      </c>
      <c r="BQ590" s="10" t="n"/>
      <c r="BR590" s="10" t="n"/>
      <c r="BS590" s="10" t="n"/>
      <c r="BT5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0" s="19">
        <f>tbl_MTG_Set[[#This Row],[Collector Singles CardMarket Profit MTG Stocks]]/tbl_MTG_Set[[#This Row],[Collector Booster Cost]]</f>
        <v/>
      </c>
      <c r="BW590" s="10">
        <f>tbl_MTG_Set[[#This Row],[Collector Singles CardMarket Profit MTG Stocks]]&gt;0</f>
        <v/>
      </c>
      <c r="BX590" s="10" t="n"/>
      <c r="BY590" s="10" t="n"/>
      <c r="BZ590" s="10">
        <f>tbl_MTG_Set[[#This Row],[Collector Booster Sell Price CardMarket]]*tbl_MTG_Set[[#This Row],[Collector Booster Expected Market Value BotBox]]/tbl_MTG_Set[[#This Row],[Collector Booster Sealed Market Value BotBox]]</f>
        <v/>
      </c>
      <c r="CA5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0" s="10">
        <f>tbl_MTG_Set[[#This Row],[Collector Singles CardMarket Profit BotBox]]/tbl_MTG_Set[[#This Row],[Collector Booster Cost]]</f>
        <v/>
      </c>
      <c r="CC590" s="10">
        <f>tbl_MTG_Set[[#This Row],[Collector Singles CardMarket Profit BotBox]]&gt;0</f>
        <v/>
      </c>
      <c r="CD5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1" hidden="1" s="6">
      <c r="A591" t="n">
        <v>623</v>
      </c>
      <c r="B591" t="inlineStr">
        <is>
          <t>Commander 2014 Tokens TC14</t>
        </is>
      </c>
      <c r="C591" t="n">
        <v>36</v>
      </c>
      <c r="D591" s="3" t="n">
        <v>41950</v>
      </c>
      <c r="F591" t="inlineStr">
        <is>
          <t>en es fr de it pt ja ko ru 汉语 漢語</t>
        </is>
      </c>
      <c r="G591" t="n">
        <v>1192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1">
        <f>tbl_MTG_Set[[#This Row],[Play Booster Sell Price CardMarket]]*tbl_MTG_Set[[#This Row],[Play Booster Expected Market Value MTG Stocks]]/tbl_MTG_Set[[#This Row],[Play Booster Sealed Market Value MTG Stocks]]</f>
        <v/>
      </c>
      <c r="BG5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1" s="11">
        <f>tbl_MTG_Set[[#This Row],[Play Singles CardMarket Profit MTG Stocks]]/tbl_MTG_Set[[#This Row],[Play Booster Cost]]</f>
        <v/>
      </c>
      <c r="BI591" s="11">
        <f>tbl_MTG_Set[[#This Row],[Play Singles CardMarket Profit MTG Stocks]]&gt;0</f>
        <v/>
      </c>
      <c r="BM591" s="10">
        <f>tbl_MTG_Set[[#This Row],[Play Booster Sell Price CardMarket]]*tbl_MTG_Set[[#This Row],[Play Booster Expected Market Value BotBox]]/tbl_MTG_Set[[#This Row],[Play Booster Sealed Market Value BotBox]]</f>
        <v/>
      </c>
      <c r="BN5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1" s="10">
        <f>tbl_MTG_Set[[#This Row],[Play Singles CardMarket Profit BotBox]]/tbl_MTG_Set[[#This Row],[Play Booster Cost]]</f>
        <v/>
      </c>
      <c r="BP591" s="10">
        <f>tbl_MTG_Set[[#This Row],[Play Singles CardMarket Profit BotBox]]&gt;0</f>
        <v/>
      </c>
      <c r="BQ591" s="10" t="n"/>
      <c r="BR591" s="10" t="n"/>
      <c r="BS591" s="10" t="n"/>
      <c r="BT5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1" s="19">
        <f>tbl_MTG_Set[[#This Row],[Collector Singles CardMarket Profit MTG Stocks]]/tbl_MTG_Set[[#This Row],[Collector Booster Cost]]</f>
        <v/>
      </c>
      <c r="BW591" s="10">
        <f>tbl_MTG_Set[[#This Row],[Collector Singles CardMarket Profit MTG Stocks]]&gt;0</f>
        <v/>
      </c>
      <c r="BX591" s="10" t="n"/>
      <c r="BY591" s="10" t="n"/>
      <c r="BZ591" s="10">
        <f>tbl_MTG_Set[[#This Row],[Collector Booster Sell Price CardMarket]]*tbl_MTG_Set[[#This Row],[Collector Booster Expected Market Value BotBox]]/tbl_MTG_Set[[#This Row],[Collector Booster Sealed Market Value BotBox]]</f>
        <v/>
      </c>
      <c r="CA5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1" s="10">
        <f>tbl_MTG_Set[[#This Row],[Collector Singles CardMarket Profit BotBox]]/tbl_MTG_Set[[#This Row],[Collector Booster Cost]]</f>
        <v/>
      </c>
      <c r="CC591" s="10">
        <f>tbl_MTG_Set[[#This Row],[Collector Singles CardMarket Profit BotBox]]&gt;0</f>
        <v/>
      </c>
      <c r="CD5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2" hidden="1" s="6">
      <c r="A592" t="n">
        <v>624</v>
      </c>
      <c r="B592" t="inlineStr">
        <is>
          <t>Commander 2014 Oversized OC14</t>
        </is>
      </c>
      <c r="C592" t="n">
        <v>5</v>
      </c>
      <c r="D592" s="3" t="n">
        <v>41950</v>
      </c>
      <c r="F592" t="inlineStr">
        <is>
          <t>en es fr de it pt ja ko ru 汉语 漢語</t>
        </is>
      </c>
      <c r="G592" t="n">
        <v>1194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1">
        <f>tbl_MTG_Set[[#This Row],[Play Booster Sell Price CardMarket]]*tbl_MTG_Set[[#This Row],[Play Booster Expected Market Value MTG Stocks]]/tbl_MTG_Set[[#This Row],[Play Booster Sealed Market Value MTG Stocks]]</f>
        <v/>
      </c>
      <c r="BG5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2" s="11">
        <f>tbl_MTG_Set[[#This Row],[Play Singles CardMarket Profit MTG Stocks]]/tbl_MTG_Set[[#This Row],[Play Booster Cost]]</f>
        <v/>
      </c>
      <c r="BI592" s="11">
        <f>tbl_MTG_Set[[#This Row],[Play Singles CardMarket Profit MTG Stocks]]&gt;0</f>
        <v/>
      </c>
      <c r="BM592" s="10">
        <f>tbl_MTG_Set[[#This Row],[Play Booster Sell Price CardMarket]]*tbl_MTG_Set[[#This Row],[Play Booster Expected Market Value BotBox]]/tbl_MTG_Set[[#This Row],[Play Booster Sealed Market Value BotBox]]</f>
        <v/>
      </c>
      <c r="BN5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2" s="10">
        <f>tbl_MTG_Set[[#This Row],[Play Singles CardMarket Profit BotBox]]/tbl_MTG_Set[[#This Row],[Play Booster Cost]]</f>
        <v/>
      </c>
      <c r="BP592" s="10">
        <f>tbl_MTG_Set[[#This Row],[Play Singles CardMarket Profit BotBox]]&gt;0</f>
        <v/>
      </c>
      <c r="BQ592" s="10" t="n"/>
      <c r="BR592" s="10" t="n"/>
      <c r="BS592" s="10" t="n"/>
      <c r="BT5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2" s="19">
        <f>tbl_MTG_Set[[#This Row],[Collector Singles CardMarket Profit MTG Stocks]]/tbl_MTG_Set[[#This Row],[Collector Booster Cost]]</f>
        <v/>
      </c>
      <c r="BW592" s="10">
        <f>tbl_MTG_Set[[#This Row],[Collector Singles CardMarket Profit MTG Stocks]]&gt;0</f>
        <v/>
      </c>
      <c r="BX592" s="10" t="n"/>
      <c r="BY592" s="10" t="n"/>
      <c r="BZ592" s="10">
        <f>tbl_MTG_Set[[#This Row],[Collector Booster Sell Price CardMarket]]*tbl_MTG_Set[[#This Row],[Collector Booster Expected Market Value BotBox]]/tbl_MTG_Set[[#This Row],[Collector Booster Sealed Market Value BotBox]]</f>
        <v/>
      </c>
      <c r="CA5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2" s="10">
        <f>tbl_MTG_Set[[#This Row],[Collector Singles CardMarket Profit BotBox]]/tbl_MTG_Set[[#This Row],[Collector Booster Cost]]</f>
        <v/>
      </c>
      <c r="CC592" s="10">
        <f>tbl_MTG_Set[[#This Row],[Collector Singles CardMarket Profit BotBox]]&gt;0</f>
        <v/>
      </c>
      <c r="CD5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3" hidden="1" s="6">
      <c r="A593" t="n">
        <v>625</v>
      </c>
      <c r="B593" t="inlineStr">
        <is>
          <t>Khans of Tarkir KTK</t>
        </is>
      </c>
      <c r="C593" t="n">
        <v>293</v>
      </c>
      <c r="D593" s="3" t="n">
        <v>41908</v>
      </c>
      <c r="F593" t="inlineStr">
        <is>
          <t>en es fr de it pt ja ko ru 汉语 漢語</t>
        </is>
      </c>
      <c r="G593" t="n">
        <v>1196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1">
        <f>tbl_MTG_Set[[#This Row],[Play Booster Sell Price CardMarket]]*tbl_MTG_Set[[#This Row],[Play Booster Expected Market Value MTG Stocks]]/tbl_MTG_Set[[#This Row],[Play Booster Sealed Market Value MTG Stocks]]</f>
        <v/>
      </c>
      <c r="BG5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3" s="11">
        <f>tbl_MTG_Set[[#This Row],[Play Singles CardMarket Profit MTG Stocks]]/tbl_MTG_Set[[#This Row],[Play Booster Cost]]</f>
        <v/>
      </c>
      <c r="BI593" s="11">
        <f>tbl_MTG_Set[[#This Row],[Play Singles CardMarket Profit MTG Stocks]]&gt;0</f>
        <v/>
      </c>
      <c r="BM593" s="10">
        <f>tbl_MTG_Set[[#This Row],[Play Booster Sell Price CardMarket]]*tbl_MTG_Set[[#This Row],[Play Booster Expected Market Value BotBox]]/tbl_MTG_Set[[#This Row],[Play Booster Sealed Market Value BotBox]]</f>
        <v/>
      </c>
      <c r="BN5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3" s="10">
        <f>tbl_MTG_Set[[#This Row],[Play Singles CardMarket Profit BotBox]]/tbl_MTG_Set[[#This Row],[Play Booster Cost]]</f>
        <v/>
      </c>
      <c r="BP593" s="10">
        <f>tbl_MTG_Set[[#This Row],[Play Singles CardMarket Profit BotBox]]&gt;0</f>
        <v/>
      </c>
      <c r="BQ593" s="10" t="n"/>
      <c r="BR593" s="10" t="n"/>
      <c r="BS593" s="10" t="n"/>
      <c r="BT5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3" s="19">
        <f>tbl_MTG_Set[[#This Row],[Collector Singles CardMarket Profit MTG Stocks]]/tbl_MTG_Set[[#This Row],[Collector Booster Cost]]</f>
        <v/>
      </c>
      <c r="BW593" s="10">
        <f>tbl_MTG_Set[[#This Row],[Collector Singles CardMarket Profit MTG Stocks]]&gt;0</f>
        <v/>
      </c>
      <c r="BX593" s="10" t="n"/>
      <c r="BY593" s="10" t="n"/>
      <c r="BZ593" s="10">
        <f>tbl_MTG_Set[[#This Row],[Collector Booster Sell Price CardMarket]]*tbl_MTG_Set[[#This Row],[Collector Booster Expected Market Value BotBox]]/tbl_MTG_Set[[#This Row],[Collector Booster Sealed Market Value BotBox]]</f>
        <v/>
      </c>
      <c r="CA5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3" s="10">
        <f>tbl_MTG_Set[[#This Row],[Collector Singles CardMarket Profit BotBox]]/tbl_MTG_Set[[#This Row],[Collector Booster Cost]]</f>
        <v/>
      </c>
      <c r="CC593" s="10">
        <f>tbl_MTG_Set[[#This Row],[Collector Singles CardMarket Profit BotBox]]&gt;0</f>
        <v/>
      </c>
      <c r="CD5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4" hidden="1" s="6">
      <c r="A594" t="n">
        <v>626</v>
      </c>
      <c r="B594" t="inlineStr">
        <is>
          <t>Khans of Tarkir Promos PKTK</t>
        </is>
      </c>
      <c r="C594" t="n">
        <v>56</v>
      </c>
      <c r="D594" s="3" t="n">
        <v>41908</v>
      </c>
      <c r="F594" t="inlineStr">
        <is>
          <t>en es fr de it pt ja ko ru 汉语 漢語</t>
        </is>
      </c>
      <c r="G594" t="n">
        <v>1198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1">
        <f>tbl_MTG_Set[[#This Row],[Play Booster Sell Price CardMarket]]*tbl_MTG_Set[[#This Row],[Play Booster Expected Market Value MTG Stocks]]/tbl_MTG_Set[[#This Row],[Play Booster Sealed Market Value MTG Stocks]]</f>
        <v/>
      </c>
      <c r="BG5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4" s="11">
        <f>tbl_MTG_Set[[#This Row],[Play Singles CardMarket Profit MTG Stocks]]/tbl_MTG_Set[[#This Row],[Play Booster Cost]]</f>
        <v/>
      </c>
      <c r="BI594" s="11">
        <f>tbl_MTG_Set[[#This Row],[Play Singles CardMarket Profit MTG Stocks]]&gt;0</f>
        <v/>
      </c>
      <c r="BM594" s="10">
        <f>tbl_MTG_Set[[#This Row],[Play Booster Sell Price CardMarket]]*tbl_MTG_Set[[#This Row],[Play Booster Expected Market Value BotBox]]/tbl_MTG_Set[[#This Row],[Play Booster Sealed Market Value BotBox]]</f>
        <v/>
      </c>
      <c r="BN5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4" s="10">
        <f>tbl_MTG_Set[[#This Row],[Play Singles CardMarket Profit BotBox]]/tbl_MTG_Set[[#This Row],[Play Booster Cost]]</f>
        <v/>
      </c>
      <c r="BP594" s="10">
        <f>tbl_MTG_Set[[#This Row],[Play Singles CardMarket Profit BotBox]]&gt;0</f>
        <v/>
      </c>
      <c r="BQ594" s="10" t="n"/>
      <c r="BR594" s="10" t="n"/>
      <c r="BS594" s="10" t="n"/>
      <c r="BT5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4" s="19">
        <f>tbl_MTG_Set[[#This Row],[Collector Singles CardMarket Profit MTG Stocks]]/tbl_MTG_Set[[#This Row],[Collector Booster Cost]]</f>
        <v/>
      </c>
      <c r="BW594" s="10">
        <f>tbl_MTG_Set[[#This Row],[Collector Singles CardMarket Profit MTG Stocks]]&gt;0</f>
        <v/>
      </c>
      <c r="BX594" s="10" t="n"/>
      <c r="BY594" s="10" t="n"/>
      <c r="BZ594" s="10">
        <f>tbl_MTG_Set[[#This Row],[Collector Booster Sell Price CardMarket]]*tbl_MTG_Set[[#This Row],[Collector Booster Expected Market Value BotBox]]/tbl_MTG_Set[[#This Row],[Collector Booster Sealed Market Value BotBox]]</f>
        <v/>
      </c>
      <c r="CA5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4" s="10">
        <f>tbl_MTG_Set[[#This Row],[Collector Singles CardMarket Profit BotBox]]/tbl_MTG_Set[[#This Row],[Collector Booster Cost]]</f>
        <v/>
      </c>
      <c r="CC594" s="10">
        <f>tbl_MTG_Set[[#This Row],[Collector Singles CardMarket Profit BotBox]]&gt;0</f>
        <v/>
      </c>
      <c r="CD5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5" hidden="1" s="6">
      <c r="A595" t="n">
        <v>627</v>
      </c>
      <c r="B595" t="inlineStr">
        <is>
          <t>Khans of Tarkir Tokens TKTK</t>
        </is>
      </c>
      <c r="C595" t="n">
        <v>13</v>
      </c>
      <c r="D595" s="3" t="n">
        <v>41908</v>
      </c>
      <c r="F595" t="inlineStr">
        <is>
          <t>en es fr de it pt ja ko ru 汉语 漢語</t>
        </is>
      </c>
      <c r="G595" t="n">
        <v>1200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1">
        <f>tbl_MTG_Set[[#This Row],[Play Booster Sell Price CardMarket]]*tbl_MTG_Set[[#This Row],[Play Booster Expected Market Value MTG Stocks]]/tbl_MTG_Set[[#This Row],[Play Booster Sealed Market Value MTG Stocks]]</f>
        <v/>
      </c>
      <c r="BG5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5" s="11">
        <f>tbl_MTG_Set[[#This Row],[Play Singles CardMarket Profit MTG Stocks]]/tbl_MTG_Set[[#This Row],[Play Booster Cost]]</f>
        <v/>
      </c>
      <c r="BI595" s="11">
        <f>tbl_MTG_Set[[#This Row],[Play Singles CardMarket Profit MTG Stocks]]&gt;0</f>
        <v/>
      </c>
      <c r="BM595" s="10">
        <f>tbl_MTG_Set[[#This Row],[Play Booster Sell Price CardMarket]]*tbl_MTG_Set[[#This Row],[Play Booster Expected Market Value BotBox]]/tbl_MTG_Set[[#This Row],[Play Booster Sealed Market Value BotBox]]</f>
        <v/>
      </c>
      <c r="BN5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5" s="10">
        <f>tbl_MTG_Set[[#This Row],[Play Singles CardMarket Profit BotBox]]/tbl_MTG_Set[[#This Row],[Play Booster Cost]]</f>
        <v/>
      </c>
      <c r="BP595" s="10">
        <f>tbl_MTG_Set[[#This Row],[Play Singles CardMarket Profit BotBox]]&gt;0</f>
        <v/>
      </c>
      <c r="BQ595" s="10" t="n"/>
      <c r="BR595" s="10" t="n"/>
      <c r="BS595" s="10" t="n"/>
      <c r="BT5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5" s="19">
        <f>tbl_MTG_Set[[#This Row],[Collector Singles CardMarket Profit MTG Stocks]]/tbl_MTG_Set[[#This Row],[Collector Booster Cost]]</f>
        <v/>
      </c>
      <c r="BW595" s="10">
        <f>tbl_MTG_Set[[#This Row],[Collector Singles CardMarket Profit MTG Stocks]]&gt;0</f>
        <v/>
      </c>
      <c r="BX595" s="10" t="n"/>
      <c r="BY595" s="10" t="n"/>
      <c r="BZ595" s="10">
        <f>tbl_MTG_Set[[#This Row],[Collector Booster Sell Price CardMarket]]*tbl_MTG_Set[[#This Row],[Collector Booster Expected Market Value BotBox]]/tbl_MTG_Set[[#This Row],[Collector Booster Sealed Market Value BotBox]]</f>
        <v/>
      </c>
      <c r="CA5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5" s="10">
        <f>tbl_MTG_Set[[#This Row],[Collector Singles CardMarket Profit BotBox]]/tbl_MTG_Set[[#This Row],[Collector Booster Cost]]</f>
        <v/>
      </c>
      <c r="CC595" s="10">
        <f>tbl_MTG_Set[[#This Row],[Collector Singles CardMarket Profit BotBox]]&gt;0</f>
        <v/>
      </c>
      <c r="CD5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6" hidden="1" s="6">
      <c r="A596" t="n">
        <v>628</v>
      </c>
      <c r="B596" t="inlineStr">
        <is>
          <t>Duel Decks: Speed vs. Cunning DDN</t>
        </is>
      </c>
      <c r="C596" t="n">
        <v>82</v>
      </c>
      <c r="D596" s="3" t="n">
        <v>41887</v>
      </c>
      <c r="F596" t="inlineStr">
        <is>
          <t>en es fr de it pt ja ko ru 汉语 漢語</t>
        </is>
      </c>
      <c r="G596" t="n">
        <v>1202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1">
        <f>tbl_MTG_Set[[#This Row],[Play Booster Sell Price CardMarket]]*tbl_MTG_Set[[#This Row],[Play Booster Expected Market Value MTG Stocks]]/tbl_MTG_Set[[#This Row],[Play Booster Sealed Market Value MTG Stocks]]</f>
        <v/>
      </c>
      <c r="BG5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6" s="11">
        <f>tbl_MTG_Set[[#This Row],[Play Singles CardMarket Profit MTG Stocks]]/tbl_MTG_Set[[#This Row],[Play Booster Cost]]</f>
        <v/>
      </c>
      <c r="BI596" s="11">
        <f>tbl_MTG_Set[[#This Row],[Play Singles CardMarket Profit MTG Stocks]]&gt;0</f>
        <v/>
      </c>
      <c r="BM596" s="10">
        <f>tbl_MTG_Set[[#This Row],[Play Booster Sell Price CardMarket]]*tbl_MTG_Set[[#This Row],[Play Booster Expected Market Value BotBox]]/tbl_MTG_Set[[#This Row],[Play Booster Sealed Market Value BotBox]]</f>
        <v/>
      </c>
      <c r="BN5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6" s="10">
        <f>tbl_MTG_Set[[#This Row],[Play Singles CardMarket Profit BotBox]]/tbl_MTG_Set[[#This Row],[Play Booster Cost]]</f>
        <v/>
      </c>
      <c r="BP596" s="10">
        <f>tbl_MTG_Set[[#This Row],[Play Singles CardMarket Profit BotBox]]&gt;0</f>
        <v/>
      </c>
      <c r="BQ596" s="10" t="n"/>
      <c r="BR596" s="10" t="n"/>
      <c r="BS596" s="10" t="n"/>
      <c r="BT5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6" s="19">
        <f>tbl_MTG_Set[[#This Row],[Collector Singles CardMarket Profit MTG Stocks]]/tbl_MTG_Set[[#This Row],[Collector Booster Cost]]</f>
        <v/>
      </c>
      <c r="BW596" s="10">
        <f>tbl_MTG_Set[[#This Row],[Collector Singles CardMarket Profit MTG Stocks]]&gt;0</f>
        <v/>
      </c>
      <c r="BX596" s="10" t="n"/>
      <c r="BY596" s="10" t="n"/>
      <c r="BZ596" s="10">
        <f>tbl_MTG_Set[[#This Row],[Collector Booster Sell Price CardMarket]]*tbl_MTG_Set[[#This Row],[Collector Booster Expected Market Value BotBox]]/tbl_MTG_Set[[#This Row],[Collector Booster Sealed Market Value BotBox]]</f>
        <v/>
      </c>
      <c r="CA5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6" s="10">
        <f>tbl_MTG_Set[[#This Row],[Collector Singles CardMarket Profit BotBox]]/tbl_MTG_Set[[#This Row],[Collector Booster Cost]]</f>
        <v/>
      </c>
      <c r="CC596" s="10">
        <f>tbl_MTG_Set[[#This Row],[Collector Singles CardMarket Profit BotBox]]&gt;0</f>
        <v/>
      </c>
      <c r="CD5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7" hidden="1" s="6">
      <c r="A597" t="n">
        <v>629</v>
      </c>
      <c r="B597" t="inlineStr">
        <is>
          <t>From the Vault: Annihilation V14</t>
        </is>
      </c>
      <c r="C597" t="n">
        <v>15</v>
      </c>
      <c r="D597" s="3" t="n">
        <v>41873</v>
      </c>
      <c r="F597" t="inlineStr">
        <is>
          <t>en es fr de it pt ja ko ru 汉语 漢語</t>
        </is>
      </c>
      <c r="G597" t="n">
        <v>1204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1">
        <f>tbl_MTG_Set[[#This Row],[Play Booster Sell Price CardMarket]]*tbl_MTG_Set[[#This Row],[Play Booster Expected Market Value MTG Stocks]]/tbl_MTG_Set[[#This Row],[Play Booster Sealed Market Value MTG Stocks]]</f>
        <v/>
      </c>
      <c r="BG5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7" s="11">
        <f>tbl_MTG_Set[[#This Row],[Play Singles CardMarket Profit MTG Stocks]]/tbl_MTG_Set[[#This Row],[Play Booster Cost]]</f>
        <v/>
      </c>
      <c r="BI597" s="11">
        <f>tbl_MTG_Set[[#This Row],[Play Singles CardMarket Profit MTG Stocks]]&gt;0</f>
        <v/>
      </c>
      <c r="BM597" s="10">
        <f>tbl_MTG_Set[[#This Row],[Play Booster Sell Price CardMarket]]*tbl_MTG_Set[[#This Row],[Play Booster Expected Market Value BotBox]]/tbl_MTG_Set[[#This Row],[Play Booster Sealed Market Value BotBox]]</f>
        <v/>
      </c>
      <c r="BN5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7" s="10">
        <f>tbl_MTG_Set[[#This Row],[Play Singles CardMarket Profit BotBox]]/tbl_MTG_Set[[#This Row],[Play Booster Cost]]</f>
        <v/>
      </c>
      <c r="BP597" s="10">
        <f>tbl_MTG_Set[[#This Row],[Play Singles CardMarket Profit BotBox]]&gt;0</f>
        <v/>
      </c>
      <c r="BQ597" s="10" t="n"/>
      <c r="BR597" s="10" t="n"/>
      <c r="BS597" s="10" t="n"/>
      <c r="BT5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7" s="19">
        <f>tbl_MTG_Set[[#This Row],[Collector Singles CardMarket Profit MTG Stocks]]/tbl_MTG_Set[[#This Row],[Collector Booster Cost]]</f>
        <v/>
      </c>
      <c r="BW597" s="10">
        <f>tbl_MTG_Set[[#This Row],[Collector Singles CardMarket Profit MTG Stocks]]&gt;0</f>
        <v/>
      </c>
      <c r="BX597" s="10" t="n"/>
      <c r="BY597" s="10" t="n"/>
      <c r="BZ597" s="10">
        <f>tbl_MTG_Set[[#This Row],[Collector Booster Sell Price CardMarket]]*tbl_MTG_Set[[#This Row],[Collector Booster Expected Market Value BotBox]]/tbl_MTG_Set[[#This Row],[Collector Booster Sealed Market Value BotBox]]</f>
        <v/>
      </c>
      <c r="CA5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7" s="10">
        <f>tbl_MTG_Set[[#This Row],[Collector Singles CardMarket Profit BotBox]]/tbl_MTG_Set[[#This Row],[Collector Booster Cost]]</f>
        <v/>
      </c>
      <c r="CC597" s="10">
        <f>tbl_MTG_Set[[#This Row],[Collector Singles CardMarket Profit BotBox]]&gt;0</f>
        <v/>
      </c>
      <c r="CD5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8" hidden="1" s="6">
      <c r="A598" t="n">
        <v>630</v>
      </c>
      <c r="B598" t="inlineStr">
        <is>
          <t>Magic 2015 M15</t>
        </is>
      </c>
      <c r="C598" t="n">
        <v>284</v>
      </c>
      <c r="D598" s="3" t="n">
        <v>41838</v>
      </c>
      <c r="F598" t="inlineStr">
        <is>
          <t>en es fr de it pt ja ko ru 汉语 漢語</t>
        </is>
      </c>
      <c r="G598" t="n">
        <v>1206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1">
        <f>tbl_MTG_Set[[#This Row],[Play Booster Sell Price CardMarket]]*tbl_MTG_Set[[#This Row],[Play Booster Expected Market Value MTG Stocks]]/tbl_MTG_Set[[#This Row],[Play Booster Sealed Market Value MTG Stocks]]</f>
        <v/>
      </c>
      <c r="BG5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8" s="11">
        <f>tbl_MTG_Set[[#This Row],[Play Singles CardMarket Profit MTG Stocks]]/tbl_MTG_Set[[#This Row],[Play Booster Cost]]</f>
        <v/>
      </c>
      <c r="BI598" s="11">
        <f>tbl_MTG_Set[[#This Row],[Play Singles CardMarket Profit MTG Stocks]]&gt;0</f>
        <v/>
      </c>
      <c r="BM598" s="10">
        <f>tbl_MTG_Set[[#This Row],[Play Booster Sell Price CardMarket]]*tbl_MTG_Set[[#This Row],[Play Booster Expected Market Value BotBox]]/tbl_MTG_Set[[#This Row],[Play Booster Sealed Market Value BotBox]]</f>
        <v/>
      </c>
      <c r="BN5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8" s="10">
        <f>tbl_MTG_Set[[#This Row],[Play Singles CardMarket Profit BotBox]]/tbl_MTG_Set[[#This Row],[Play Booster Cost]]</f>
        <v/>
      </c>
      <c r="BP598" s="10">
        <f>tbl_MTG_Set[[#This Row],[Play Singles CardMarket Profit BotBox]]&gt;0</f>
        <v/>
      </c>
      <c r="BQ598" s="10" t="n"/>
      <c r="BR598" s="10" t="n"/>
      <c r="BS598" s="10" t="n"/>
      <c r="BT5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8" s="19">
        <f>tbl_MTG_Set[[#This Row],[Collector Singles CardMarket Profit MTG Stocks]]/tbl_MTG_Set[[#This Row],[Collector Booster Cost]]</f>
        <v/>
      </c>
      <c r="BW598" s="10">
        <f>tbl_MTG_Set[[#This Row],[Collector Singles CardMarket Profit MTG Stocks]]&gt;0</f>
        <v/>
      </c>
      <c r="BX598" s="10" t="n"/>
      <c r="BY598" s="10" t="n"/>
      <c r="BZ598" s="10">
        <f>tbl_MTG_Set[[#This Row],[Collector Booster Sell Price CardMarket]]*tbl_MTG_Set[[#This Row],[Collector Booster Expected Market Value BotBox]]/tbl_MTG_Set[[#This Row],[Collector Booster Sealed Market Value BotBox]]</f>
        <v/>
      </c>
      <c r="CA5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8" s="10">
        <f>tbl_MTG_Set[[#This Row],[Collector Singles CardMarket Profit BotBox]]/tbl_MTG_Set[[#This Row],[Collector Booster Cost]]</f>
        <v/>
      </c>
      <c r="CC598" s="10">
        <f>tbl_MTG_Set[[#This Row],[Collector Singles CardMarket Profit BotBox]]&gt;0</f>
        <v/>
      </c>
      <c r="CD5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9" hidden="1" s="6">
      <c r="A599" t="n">
        <v>631</v>
      </c>
      <c r="B599" t="inlineStr">
        <is>
          <t>Magic 2015 Promos PM15</t>
        </is>
      </c>
      <c r="C599" t="n">
        <v>14</v>
      </c>
      <c r="D599" s="3" t="n">
        <v>41837</v>
      </c>
      <c r="F599" t="inlineStr">
        <is>
          <t>en es fr de it pt ja ko ru 汉语 漢語</t>
        </is>
      </c>
      <c r="G599" t="n">
        <v>1208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1">
        <f>tbl_MTG_Set[[#This Row],[Play Booster Sell Price CardMarket]]*tbl_MTG_Set[[#This Row],[Play Booster Expected Market Value MTG Stocks]]/tbl_MTG_Set[[#This Row],[Play Booster Sealed Market Value MTG Stocks]]</f>
        <v/>
      </c>
      <c r="BG5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9" s="11">
        <f>tbl_MTG_Set[[#This Row],[Play Singles CardMarket Profit MTG Stocks]]/tbl_MTG_Set[[#This Row],[Play Booster Cost]]</f>
        <v/>
      </c>
      <c r="BI599" s="11">
        <f>tbl_MTG_Set[[#This Row],[Play Singles CardMarket Profit MTG Stocks]]&gt;0</f>
        <v/>
      </c>
      <c r="BM599" s="10">
        <f>tbl_MTG_Set[[#This Row],[Play Booster Sell Price CardMarket]]*tbl_MTG_Set[[#This Row],[Play Booster Expected Market Value BotBox]]/tbl_MTG_Set[[#This Row],[Play Booster Sealed Market Value BotBox]]</f>
        <v/>
      </c>
      <c r="BN5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9" s="10">
        <f>tbl_MTG_Set[[#This Row],[Play Singles CardMarket Profit BotBox]]/tbl_MTG_Set[[#This Row],[Play Booster Cost]]</f>
        <v/>
      </c>
      <c r="BP599" s="10">
        <f>tbl_MTG_Set[[#This Row],[Play Singles CardMarket Profit BotBox]]&gt;0</f>
        <v/>
      </c>
      <c r="BQ599" s="10" t="n"/>
      <c r="BR599" s="10" t="n"/>
      <c r="BS599" s="10" t="n"/>
      <c r="BT5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9" s="19">
        <f>tbl_MTG_Set[[#This Row],[Collector Singles CardMarket Profit MTG Stocks]]/tbl_MTG_Set[[#This Row],[Collector Booster Cost]]</f>
        <v/>
      </c>
      <c r="BW599" s="10">
        <f>tbl_MTG_Set[[#This Row],[Collector Singles CardMarket Profit MTG Stocks]]&gt;0</f>
        <v/>
      </c>
      <c r="BX599" s="10" t="n"/>
      <c r="BY599" s="10" t="n"/>
      <c r="BZ599" s="10">
        <f>tbl_MTG_Set[[#This Row],[Collector Booster Sell Price CardMarket]]*tbl_MTG_Set[[#This Row],[Collector Booster Expected Market Value BotBox]]/tbl_MTG_Set[[#This Row],[Collector Booster Sealed Market Value BotBox]]</f>
        <v/>
      </c>
      <c r="CA5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9" s="10">
        <f>tbl_MTG_Set[[#This Row],[Collector Singles CardMarket Profit BotBox]]/tbl_MTG_Set[[#This Row],[Collector Booster Cost]]</f>
        <v/>
      </c>
      <c r="CC599" s="10">
        <f>tbl_MTG_Set[[#This Row],[Collector Singles CardMarket Profit BotBox]]&gt;0</f>
        <v/>
      </c>
      <c r="CD5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0" hidden="1" s="6">
      <c r="A600" t="n">
        <v>632</v>
      </c>
      <c r="B600" t="inlineStr">
        <is>
          <t>Magic 2015 Tokens TM15</t>
        </is>
      </c>
      <c r="C600" t="n">
        <v>14</v>
      </c>
      <c r="D600" s="3" t="n">
        <v>41838</v>
      </c>
      <c r="F600" t="inlineStr">
        <is>
          <t>en es fr de it pt ja ko ru 汉语 漢語</t>
        </is>
      </c>
      <c r="G600" t="n">
        <v>1210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1">
        <f>tbl_MTG_Set[[#This Row],[Play Booster Sell Price CardMarket]]*tbl_MTG_Set[[#This Row],[Play Booster Expected Market Value MTG Stocks]]/tbl_MTG_Set[[#This Row],[Play Booster Sealed Market Value MTG Stocks]]</f>
        <v/>
      </c>
      <c r="BG6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0" s="11">
        <f>tbl_MTG_Set[[#This Row],[Play Singles CardMarket Profit MTG Stocks]]/tbl_MTG_Set[[#This Row],[Play Booster Cost]]</f>
        <v/>
      </c>
      <c r="BI600" s="11">
        <f>tbl_MTG_Set[[#This Row],[Play Singles CardMarket Profit MTG Stocks]]&gt;0</f>
        <v/>
      </c>
      <c r="BM600" s="10">
        <f>tbl_MTG_Set[[#This Row],[Play Booster Sell Price CardMarket]]*tbl_MTG_Set[[#This Row],[Play Booster Expected Market Value BotBox]]/tbl_MTG_Set[[#This Row],[Play Booster Sealed Market Value BotBox]]</f>
        <v/>
      </c>
      <c r="BN6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0" s="10">
        <f>tbl_MTG_Set[[#This Row],[Play Singles CardMarket Profit BotBox]]/tbl_MTG_Set[[#This Row],[Play Booster Cost]]</f>
        <v/>
      </c>
      <c r="BP600" s="10">
        <f>tbl_MTG_Set[[#This Row],[Play Singles CardMarket Profit BotBox]]&gt;0</f>
        <v/>
      </c>
      <c r="BQ600" s="10" t="n"/>
      <c r="BR600" s="10" t="n"/>
      <c r="BS600" s="10" t="n"/>
      <c r="BT6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0" s="19">
        <f>tbl_MTG_Set[[#This Row],[Collector Singles CardMarket Profit MTG Stocks]]/tbl_MTG_Set[[#This Row],[Collector Booster Cost]]</f>
        <v/>
      </c>
      <c r="BW600" s="10">
        <f>tbl_MTG_Set[[#This Row],[Collector Singles CardMarket Profit MTG Stocks]]&gt;0</f>
        <v/>
      </c>
      <c r="BX600" s="10" t="n"/>
      <c r="BY600" s="10" t="n"/>
      <c r="BZ600" s="10">
        <f>tbl_MTG_Set[[#This Row],[Collector Booster Sell Price CardMarket]]*tbl_MTG_Set[[#This Row],[Collector Booster Expected Market Value BotBox]]/tbl_MTG_Set[[#This Row],[Collector Booster Sealed Market Value BotBox]]</f>
        <v/>
      </c>
      <c r="CA6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0" s="10">
        <f>tbl_MTG_Set[[#This Row],[Collector Singles CardMarket Profit BotBox]]/tbl_MTG_Set[[#This Row],[Collector Booster Cost]]</f>
        <v/>
      </c>
      <c r="CC600" s="10">
        <f>tbl_MTG_Set[[#This Row],[Collector Singles CardMarket Profit BotBox]]&gt;0</f>
        <v/>
      </c>
      <c r="CD6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1" hidden="1" s="6">
      <c r="A601" t="n">
        <v>633</v>
      </c>
      <c r="B601" t="inlineStr">
        <is>
          <t>Magic 2015 Clash Pack CP1</t>
        </is>
      </c>
      <c r="C601" t="n">
        <v>6</v>
      </c>
      <c r="D601" s="3" t="n">
        <v>41838</v>
      </c>
      <c r="F601" t="inlineStr">
        <is>
          <t>en es fr de it pt ja ko ru 汉语 漢語</t>
        </is>
      </c>
      <c r="G601" t="n">
        <v>1212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1">
        <f>tbl_MTG_Set[[#This Row],[Play Booster Sell Price CardMarket]]*tbl_MTG_Set[[#This Row],[Play Booster Expected Market Value MTG Stocks]]/tbl_MTG_Set[[#This Row],[Play Booster Sealed Market Value MTG Stocks]]</f>
        <v/>
      </c>
      <c r="BG6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1" s="11">
        <f>tbl_MTG_Set[[#This Row],[Play Singles CardMarket Profit MTG Stocks]]/tbl_MTG_Set[[#This Row],[Play Booster Cost]]</f>
        <v/>
      </c>
      <c r="BI601" s="11">
        <f>tbl_MTG_Set[[#This Row],[Play Singles CardMarket Profit MTG Stocks]]&gt;0</f>
        <v/>
      </c>
      <c r="BM601" s="10">
        <f>tbl_MTG_Set[[#This Row],[Play Booster Sell Price CardMarket]]*tbl_MTG_Set[[#This Row],[Play Booster Expected Market Value BotBox]]/tbl_MTG_Set[[#This Row],[Play Booster Sealed Market Value BotBox]]</f>
        <v/>
      </c>
      <c r="BN6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1" s="10">
        <f>tbl_MTG_Set[[#This Row],[Play Singles CardMarket Profit BotBox]]/tbl_MTG_Set[[#This Row],[Play Booster Cost]]</f>
        <v/>
      </c>
      <c r="BP601" s="10">
        <f>tbl_MTG_Set[[#This Row],[Play Singles CardMarket Profit BotBox]]&gt;0</f>
        <v/>
      </c>
      <c r="BQ601" s="10" t="n"/>
      <c r="BR601" s="10" t="n"/>
      <c r="BS601" s="10" t="n"/>
      <c r="BT6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1" s="19">
        <f>tbl_MTG_Set[[#This Row],[Collector Singles CardMarket Profit MTG Stocks]]/tbl_MTG_Set[[#This Row],[Collector Booster Cost]]</f>
        <v/>
      </c>
      <c r="BW601" s="10">
        <f>tbl_MTG_Set[[#This Row],[Collector Singles CardMarket Profit MTG Stocks]]&gt;0</f>
        <v/>
      </c>
      <c r="BX601" s="10" t="n"/>
      <c r="BY601" s="10" t="n"/>
      <c r="BZ601" s="10">
        <f>tbl_MTG_Set[[#This Row],[Collector Booster Sell Price CardMarket]]*tbl_MTG_Set[[#This Row],[Collector Booster Expected Market Value BotBox]]/tbl_MTG_Set[[#This Row],[Collector Booster Sealed Market Value BotBox]]</f>
        <v/>
      </c>
      <c r="CA6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1" s="10">
        <f>tbl_MTG_Set[[#This Row],[Collector Singles CardMarket Profit BotBox]]/tbl_MTG_Set[[#This Row],[Collector Booster Cost]]</f>
        <v/>
      </c>
      <c r="CC601" s="10">
        <f>tbl_MTG_Set[[#This Row],[Collector Singles CardMarket Profit BotBox]]&gt;0</f>
        <v/>
      </c>
      <c r="CD6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2" hidden="1" s="6">
      <c r="A602" t="n">
        <v>634</v>
      </c>
      <c r="B602" t="inlineStr">
        <is>
          <t>M15 Prerelease Challenge PPC1</t>
        </is>
      </c>
      <c r="C602" t="n">
        <v>2</v>
      </c>
      <c r="D602" s="3" t="n">
        <v>41832</v>
      </c>
      <c r="F602" t="inlineStr">
        <is>
          <t>en es fr de it pt ja ko ru 汉语 漢語</t>
        </is>
      </c>
      <c r="G602" t="n">
        <v>1214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1">
        <f>tbl_MTG_Set[[#This Row],[Play Booster Sell Price CardMarket]]*tbl_MTG_Set[[#This Row],[Play Booster Expected Market Value MTG Stocks]]/tbl_MTG_Set[[#This Row],[Play Booster Sealed Market Value MTG Stocks]]</f>
        <v/>
      </c>
      <c r="BG6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2" s="11">
        <f>tbl_MTG_Set[[#This Row],[Play Singles CardMarket Profit MTG Stocks]]/tbl_MTG_Set[[#This Row],[Play Booster Cost]]</f>
        <v/>
      </c>
      <c r="BI602" s="11">
        <f>tbl_MTG_Set[[#This Row],[Play Singles CardMarket Profit MTG Stocks]]&gt;0</f>
        <v/>
      </c>
      <c r="BM602" s="10">
        <f>tbl_MTG_Set[[#This Row],[Play Booster Sell Price CardMarket]]*tbl_MTG_Set[[#This Row],[Play Booster Expected Market Value BotBox]]/tbl_MTG_Set[[#This Row],[Play Booster Sealed Market Value BotBox]]</f>
        <v/>
      </c>
      <c r="BN6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2" s="10">
        <f>tbl_MTG_Set[[#This Row],[Play Singles CardMarket Profit BotBox]]/tbl_MTG_Set[[#This Row],[Play Booster Cost]]</f>
        <v/>
      </c>
      <c r="BP602" s="10">
        <f>tbl_MTG_Set[[#This Row],[Play Singles CardMarket Profit BotBox]]&gt;0</f>
        <v/>
      </c>
      <c r="BQ602" s="10" t="n"/>
      <c r="BR602" s="10" t="n"/>
      <c r="BS602" s="10" t="n"/>
      <c r="BT6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2" s="19">
        <f>tbl_MTG_Set[[#This Row],[Collector Singles CardMarket Profit MTG Stocks]]/tbl_MTG_Set[[#This Row],[Collector Booster Cost]]</f>
        <v/>
      </c>
      <c r="BW602" s="10">
        <f>tbl_MTG_Set[[#This Row],[Collector Singles CardMarket Profit MTG Stocks]]&gt;0</f>
        <v/>
      </c>
      <c r="BX602" s="10" t="n"/>
      <c r="BY602" s="10" t="n"/>
      <c r="BZ602" s="10">
        <f>tbl_MTG_Set[[#This Row],[Collector Booster Sell Price CardMarket]]*tbl_MTG_Set[[#This Row],[Collector Booster Expected Market Value BotBox]]/tbl_MTG_Set[[#This Row],[Collector Booster Sealed Market Value BotBox]]</f>
        <v/>
      </c>
      <c r="CA6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2" s="10">
        <f>tbl_MTG_Set[[#This Row],[Collector Singles CardMarket Profit BotBox]]/tbl_MTG_Set[[#This Row],[Collector Booster Cost]]</f>
        <v/>
      </c>
      <c r="CC602" s="10">
        <f>tbl_MTG_Set[[#This Row],[Collector Singles CardMarket Profit BotBox]]&gt;0</f>
        <v/>
      </c>
      <c r="CD6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3" hidden="1" s="6">
      <c r="A603" t="n">
        <v>635</v>
      </c>
      <c r="B603" t="inlineStr">
        <is>
          <t>Duels of the Planeswalkers 2015 Promos PDP15</t>
        </is>
      </c>
      <c r="C603" t="n">
        <v>2</v>
      </c>
      <c r="D603" s="3" t="n">
        <v>41829</v>
      </c>
      <c r="F603" t="inlineStr">
        <is>
          <t>en es fr de it pt ja ko ru 汉语 漢語</t>
        </is>
      </c>
      <c r="G603" t="n">
        <v>1216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1">
        <f>tbl_MTG_Set[[#This Row],[Play Booster Sell Price CardMarket]]*tbl_MTG_Set[[#This Row],[Play Booster Expected Market Value MTG Stocks]]/tbl_MTG_Set[[#This Row],[Play Booster Sealed Market Value MTG Stocks]]</f>
        <v/>
      </c>
      <c r="BG6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3" s="11">
        <f>tbl_MTG_Set[[#This Row],[Play Singles CardMarket Profit MTG Stocks]]/tbl_MTG_Set[[#This Row],[Play Booster Cost]]</f>
        <v/>
      </c>
      <c r="BI603" s="11">
        <f>tbl_MTG_Set[[#This Row],[Play Singles CardMarket Profit MTG Stocks]]&gt;0</f>
        <v/>
      </c>
      <c r="BM603" s="10">
        <f>tbl_MTG_Set[[#This Row],[Play Booster Sell Price CardMarket]]*tbl_MTG_Set[[#This Row],[Play Booster Expected Market Value BotBox]]/tbl_MTG_Set[[#This Row],[Play Booster Sealed Market Value BotBox]]</f>
        <v/>
      </c>
      <c r="BN6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3" s="10">
        <f>tbl_MTG_Set[[#This Row],[Play Singles CardMarket Profit BotBox]]/tbl_MTG_Set[[#This Row],[Play Booster Cost]]</f>
        <v/>
      </c>
      <c r="BP603" s="10">
        <f>tbl_MTG_Set[[#This Row],[Play Singles CardMarket Profit BotBox]]&gt;0</f>
        <v/>
      </c>
      <c r="BQ603" s="10" t="n"/>
      <c r="BR603" s="10" t="n"/>
      <c r="BS603" s="10" t="n"/>
      <c r="BT6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3" s="19">
        <f>tbl_MTG_Set[[#This Row],[Collector Singles CardMarket Profit MTG Stocks]]/tbl_MTG_Set[[#This Row],[Collector Booster Cost]]</f>
        <v/>
      </c>
      <c r="BW603" s="10">
        <f>tbl_MTG_Set[[#This Row],[Collector Singles CardMarket Profit MTG Stocks]]&gt;0</f>
        <v/>
      </c>
      <c r="BX603" s="10" t="n"/>
      <c r="BY603" s="10" t="n"/>
      <c r="BZ603" s="10">
        <f>tbl_MTG_Set[[#This Row],[Collector Booster Sell Price CardMarket]]*tbl_MTG_Set[[#This Row],[Collector Booster Expected Market Value BotBox]]/tbl_MTG_Set[[#This Row],[Collector Booster Sealed Market Value BotBox]]</f>
        <v/>
      </c>
      <c r="CA6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3" s="10">
        <f>tbl_MTG_Set[[#This Row],[Collector Singles CardMarket Profit BotBox]]/tbl_MTG_Set[[#This Row],[Collector Booster Cost]]</f>
        <v/>
      </c>
      <c r="CC603" s="10">
        <f>tbl_MTG_Set[[#This Row],[Collector Singles CardMarket Profit BotBox]]&gt;0</f>
        <v/>
      </c>
      <c r="CD6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4" hidden="1" s="6">
      <c r="A604" t="n">
        <v>636</v>
      </c>
      <c r="B604" t="inlineStr">
        <is>
          <t>San Diego Comic-Con 2014 PS14</t>
        </is>
      </c>
      <c r="C604" t="n">
        <v>6</v>
      </c>
      <c r="D604" s="3" t="n">
        <v>41828</v>
      </c>
      <c r="F604" t="inlineStr">
        <is>
          <t>en es fr de it pt ja ko ru 汉语 漢語</t>
        </is>
      </c>
      <c r="G604" t="n">
        <v>1218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1">
        <f>tbl_MTG_Set[[#This Row],[Play Booster Sell Price CardMarket]]*tbl_MTG_Set[[#This Row],[Play Booster Expected Market Value MTG Stocks]]/tbl_MTG_Set[[#This Row],[Play Booster Sealed Market Value MTG Stocks]]</f>
        <v/>
      </c>
      <c r="BG6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4" s="11">
        <f>tbl_MTG_Set[[#This Row],[Play Singles CardMarket Profit MTG Stocks]]/tbl_MTG_Set[[#This Row],[Play Booster Cost]]</f>
        <v/>
      </c>
      <c r="BI604" s="11">
        <f>tbl_MTG_Set[[#This Row],[Play Singles CardMarket Profit MTG Stocks]]&gt;0</f>
        <v/>
      </c>
      <c r="BM604" s="10">
        <f>tbl_MTG_Set[[#This Row],[Play Booster Sell Price CardMarket]]*tbl_MTG_Set[[#This Row],[Play Booster Expected Market Value BotBox]]/tbl_MTG_Set[[#This Row],[Play Booster Sealed Market Value BotBox]]</f>
        <v/>
      </c>
      <c r="BN6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4" s="10">
        <f>tbl_MTG_Set[[#This Row],[Play Singles CardMarket Profit BotBox]]/tbl_MTG_Set[[#This Row],[Play Booster Cost]]</f>
        <v/>
      </c>
      <c r="BP604" s="10">
        <f>tbl_MTG_Set[[#This Row],[Play Singles CardMarket Profit BotBox]]&gt;0</f>
        <v/>
      </c>
      <c r="BQ604" s="10" t="n"/>
      <c r="BR604" s="10" t="n"/>
      <c r="BS604" s="10" t="n"/>
      <c r="BT6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4" s="19">
        <f>tbl_MTG_Set[[#This Row],[Collector Singles CardMarket Profit MTG Stocks]]/tbl_MTG_Set[[#This Row],[Collector Booster Cost]]</f>
        <v/>
      </c>
      <c r="BW604" s="10">
        <f>tbl_MTG_Set[[#This Row],[Collector Singles CardMarket Profit MTG Stocks]]&gt;0</f>
        <v/>
      </c>
      <c r="BX604" s="10" t="n"/>
      <c r="BY604" s="10" t="n"/>
      <c r="BZ604" s="10">
        <f>tbl_MTG_Set[[#This Row],[Collector Booster Sell Price CardMarket]]*tbl_MTG_Set[[#This Row],[Collector Booster Expected Market Value BotBox]]/tbl_MTG_Set[[#This Row],[Collector Booster Sealed Market Value BotBox]]</f>
        <v/>
      </c>
      <c r="CA6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4" s="10">
        <f>tbl_MTG_Set[[#This Row],[Collector Singles CardMarket Profit BotBox]]/tbl_MTG_Set[[#This Row],[Collector Booster Cost]]</f>
        <v/>
      </c>
      <c r="CC604" s="10">
        <f>tbl_MTG_Set[[#This Row],[Collector Singles CardMarket Profit BotBox]]&gt;0</f>
        <v/>
      </c>
      <c r="CD6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5" hidden="1" s="6">
      <c r="A605" t="n">
        <v>637</v>
      </c>
      <c r="B605" t="inlineStr">
        <is>
          <t>Vintage Masters VMA</t>
        </is>
      </c>
      <c r="C605" t="n">
        <v>325</v>
      </c>
      <c r="D605" s="3" t="n">
        <v>41806</v>
      </c>
      <c r="F605" t="inlineStr">
        <is>
          <t>en es fr de it pt ja ko ru 汉语 漢語</t>
        </is>
      </c>
      <c r="G605" t="n">
        <v>1220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1">
        <f>tbl_MTG_Set[[#This Row],[Play Booster Sell Price CardMarket]]*tbl_MTG_Set[[#This Row],[Play Booster Expected Market Value MTG Stocks]]/tbl_MTG_Set[[#This Row],[Play Booster Sealed Market Value MTG Stocks]]</f>
        <v/>
      </c>
      <c r="BG6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5" s="11">
        <f>tbl_MTG_Set[[#This Row],[Play Singles CardMarket Profit MTG Stocks]]/tbl_MTG_Set[[#This Row],[Play Booster Cost]]</f>
        <v/>
      </c>
      <c r="BI605" s="11">
        <f>tbl_MTG_Set[[#This Row],[Play Singles CardMarket Profit MTG Stocks]]&gt;0</f>
        <v/>
      </c>
      <c r="BM605" s="10">
        <f>tbl_MTG_Set[[#This Row],[Play Booster Sell Price CardMarket]]*tbl_MTG_Set[[#This Row],[Play Booster Expected Market Value BotBox]]/tbl_MTG_Set[[#This Row],[Play Booster Sealed Market Value BotBox]]</f>
        <v/>
      </c>
      <c r="BN6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5" s="10">
        <f>tbl_MTG_Set[[#This Row],[Play Singles CardMarket Profit BotBox]]/tbl_MTG_Set[[#This Row],[Play Booster Cost]]</f>
        <v/>
      </c>
      <c r="BP605" s="10">
        <f>tbl_MTG_Set[[#This Row],[Play Singles CardMarket Profit BotBox]]&gt;0</f>
        <v/>
      </c>
      <c r="BQ605" s="10" t="n"/>
      <c r="BR605" s="10" t="n"/>
      <c r="BS605" s="10" t="n"/>
      <c r="BT6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5" s="19">
        <f>tbl_MTG_Set[[#This Row],[Collector Singles CardMarket Profit MTG Stocks]]/tbl_MTG_Set[[#This Row],[Collector Booster Cost]]</f>
        <v/>
      </c>
      <c r="BW605" s="10">
        <f>tbl_MTG_Set[[#This Row],[Collector Singles CardMarket Profit MTG Stocks]]&gt;0</f>
        <v/>
      </c>
      <c r="BX605" s="10" t="n"/>
      <c r="BY605" s="10" t="n"/>
      <c r="BZ605" s="10">
        <f>tbl_MTG_Set[[#This Row],[Collector Booster Sell Price CardMarket]]*tbl_MTG_Set[[#This Row],[Collector Booster Expected Market Value BotBox]]/tbl_MTG_Set[[#This Row],[Collector Booster Sealed Market Value BotBox]]</f>
        <v/>
      </c>
      <c r="CA6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5" s="10">
        <f>tbl_MTG_Set[[#This Row],[Collector Singles CardMarket Profit BotBox]]/tbl_MTG_Set[[#This Row],[Collector Booster Cost]]</f>
        <v/>
      </c>
      <c r="CC605" s="10">
        <f>tbl_MTG_Set[[#This Row],[Collector Singles CardMarket Profit BotBox]]&gt;0</f>
        <v/>
      </c>
      <c r="CD6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6" hidden="1" s="6">
      <c r="A606" t="n">
        <v>638</v>
      </c>
      <c r="B606" t="inlineStr">
        <is>
          <t>Conspiracy CNS</t>
        </is>
      </c>
      <c r="C606" t="n">
        <v>210</v>
      </c>
      <c r="D606" s="3" t="n">
        <v>41796</v>
      </c>
      <c r="F606" t="inlineStr">
        <is>
          <t>en es fr de it pt ja ko ru 汉语 漢語</t>
        </is>
      </c>
      <c r="G606" t="n">
        <v>1222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1">
        <f>tbl_MTG_Set[[#This Row],[Play Booster Sell Price CardMarket]]*tbl_MTG_Set[[#This Row],[Play Booster Expected Market Value MTG Stocks]]/tbl_MTG_Set[[#This Row],[Play Booster Sealed Market Value MTG Stocks]]</f>
        <v/>
      </c>
      <c r="BG6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6" s="11">
        <f>tbl_MTG_Set[[#This Row],[Play Singles CardMarket Profit MTG Stocks]]/tbl_MTG_Set[[#This Row],[Play Booster Cost]]</f>
        <v/>
      </c>
      <c r="BI606" s="11">
        <f>tbl_MTG_Set[[#This Row],[Play Singles CardMarket Profit MTG Stocks]]&gt;0</f>
        <v/>
      </c>
      <c r="BM606" s="10">
        <f>tbl_MTG_Set[[#This Row],[Play Booster Sell Price CardMarket]]*tbl_MTG_Set[[#This Row],[Play Booster Expected Market Value BotBox]]/tbl_MTG_Set[[#This Row],[Play Booster Sealed Market Value BotBox]]</f>
        <v/>
      </c>
      <c r="BN6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6" s="10">
        <f>tbl_MTG_Set[[#This Row],[Play Singles CardMarket Profit BotBox]]/tbl_MTG_Set[[#This Row],[Play Booster Cost]]</f>
        <v/>
      </c>
      <c r="BP606" s="10">
        <f>tbl_MTG_Set[[#This Row],[Play Singles CardMarket Profit BotBox]]&gt;0</f>
        <v/>
      </c>
      <c r="BQ606" s="10" t="n"/>
      <c r="BR606" s="10" t="n"/>
      <c r="BS606" s="10" t="n"/>
      <c r="BT6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6" s="19">
        <f>tbl_MTG_Set[[#This Row],[Collector Singles CardMarket Profit MTG Stocks]]/tbl_MTG_Set[[#This Row],[Collector Booster Cost]]</f>
        <v/>
      </c>
      <c r="BW606" s="10">
        <f>tbl_MTG_Set[[#This Row],[Collector Singles CardMarket Profit MTG Stocks]]&gt;0</f>
        <v/>
      </c>
      <c r="BX606" s="10" t="n"/>
      <c r="BY606" s="10" t="n"/>
      <c r="BZ606" s="10">
        <f>tbl_MTG_Set[[#This Row],[Collector Booster Sell Price CardMarket]]*tbl_MTG_Set[[#This Row],[Collector Booster Expected Market Value BotBox]]/tbl_MTG_Set[[#This Row],[Collector Booster Sealed Market Value BotBox]]</f>
        <v/>
      </c>
      <c r="CA6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6" s="10">
        <f>tbl_MTG_Set[[#This Row],[Collector Singles CardMarket Profit BotBox]]/tbl_MTG_Set[[#This Row],[Collector Booster Cost]]</f>
        <v/>
      </c>
      <c r="CC606" s="10">
        <f>tbl_MTG_Set[[#This Row],[Collector Singles CardMarket Profit BotBox]]&gt;0</f>
        <v/>
      </c>
      <c r="CD6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7" hidden="1" s="6">
      <c r="A607" t="n">
        <v>639</v>
      </c>
      <c r="B607" t="inlineStr">
        <is>
          <t>Conspiracy Promos PCNS</t>
        </is>
      </c>
      <c r="C607" t="n">
        <v>1</v>
      </c>
      <c r="D607" s="3" t="n">
        <v>41796</v>
      </c>
      <c r="F607" t="inlineStr">
        <is>
          <t>en es fr de it pt ja ko ru 汉语 漢語</t>
        </is>
      </c>
      <c r="G607" t="n">
        <v>1224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1">
        <f>tbl_MTG_Set[[#This Row],[Play Booster Sell Price CardMarket]]*tbl_MTG_Set[[#This Row],[Play Booster Expected Market Value MTG Stocks]]/tbl_MTG_Set[[#This Row],[Play Booster Sealed Market Value MTG Stocks]]</f>
        <v/>
      </c>
      <c r="BG6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7" s="11">
        <f>tbl_MTG_Set[[#This Row],[Play Singles CardMarket Profit MTG Stocks]]/tbl_MTG_Set[[#This Row],[Play Booster Cost]]</f>
        <v/>
      </c>
      <c r="BI607" s="11">
        <f>tbl_MTG_Set[[#This Row],[Play Singles CardMarket Profit MTG Stocks]]&gt;0</f>
        <v/>
      </c>
      <c r="BM607" s="10">
        <f>tbl_MTG_Set[[#This Row],[Play Booster Sell Price CardMarket]]*tbl_MTG_Set[[#This Row],[Play Booster Expected Market Value BotBox]]/tbl_MTG_Set[[#This Row],[Play Booster Sealed Market Value BotBox]]</f>
        <v/>
      </c>
      <c r="BN6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7" s="10">
        <f>tbl_MTG_Set[[#This Row],[Play Singles CardMarket Profit BotBox]]/tbl_MTG_Set[[#This Row],[Play Booster Cost]]</f>
        <v/>
      </c>
      <c r="BP607" s="10">
        <f>tbl_MTG_Set[[#This Row],[Play Singles CardMarket Profit BotBox]]&gt;0</f>
        <v/>
      </c>
      <c r="BQ607" s="10" t="n"/>
      <c r="BR607" s="10" t="n"/>
      <c r="BS607" s="10" t="n"/>
      <c r="BT6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7" s="19">
        <f>tbl_MTG_Set[[#This Row],[Collector Singles CardMarket Profit MTG Stocks]]/tbl_MTG_Set[[#This Row],[Collector Booster Cost]]</f>
        <v/>
      </c>
      <c r="BW607" s="10">
        <f>tbl_MTG_Set[[#This Row],[Collector Singles CardMarket Profit MTG Stocks]]&gt;0</f>
        <v/>
      </c>
      <c r="BX607" s="10" t="n"/>
      <c r="BY607" s="10" t="n"/>
      <c r="BZ607" s="10">
        <f>tbl_MTG_Set[[#This Row],[Collector Booster Sell Price CardMarket]]*tbl_MTG_Set[[#This Row],[Collector Booster Expected Market Value BotBox]]/tbl_MTG_Set[[#This Row],[Collector Booster Sealed Market Value BotBox]]</f>
        <v/>
      </c>
      <c r="CA6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7" s="10">
        <f>tbl_MTG_Set[[#This Row],[Collector Singles CardMarket Profit BotBox]]/tbl_MTG_Set[[#This Row],[Collector Booster Cost]]</f>
        <v/>
      </c>
      <c r="CC607" s="10">
        <f>tbl_MTG_Set[[#This Row],[Collector Singles CardMarket Profit BotBox]]&gt;0</f>
        <v/>
      </c>
      <c r="CD6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8" hidden="1" s="6">
      <c r="A608" t="n">
        <v>640</v>
      </c>
      <c r="B608" t="inlineStr">
        <is>
          <t>Conspiracy Tokens TCNS</t>
        </is>
      </c>
      <c r="C608" t="n">
        <v>9</v>
      </c>
      <c r="D608" s="3" t="n">
        <v>41796</v>
      </c>
      <c r="F608" t="inlineStr">
        <is>
          <t>en es fr de it pt ja ko ru 汉语 漢語</t>
        </is>
      </c>
      <c r="G608" t="n">
        <v>1226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1">
        <f>tbl_MTG_Set[[#This Row],[Play Booster Sell Price CardMarket]]*tbl_MTG_Set[[#This Row],[Play Booster Expected Market Value MTG Stocks]]/tbl_MTG_Set[[#This Row],[Play Booster Sealed Market Value MTG Stocks]]</f>
        <v/>
      </c>
      <c r="BG6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8" s="11">
        <f>tbl_MTG_Set[[#This Row],[Play Singles CardMarket Profit MTG Stocks]]/tbl_MTG_Set[[#This Row],[Play Booster Cost]]</f>
        <v/>
      </c>
      <c r="BI608" s="11">
        <f>tbl_MTG_Set[[#This Row],[Play Singles CardMarket Profit MTG Stocks]]&gt;0</f>
        <v/>
      </c>
      <c r="BM608" s="10">
        <f>tbl_MTG_Set[[#This Row],[Play Booster Sell Price CardMarket]]*tbl_MTG_Set[[#This Row],[Play Booster Expected Market Value BotBox]]/tbl_MTG_Set[[#This Row],[Play Booster Sealed Market Value BotBox]]</f>
        <v/>
      </c>
      <c r="BN6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8" s="10">
        <f>tbl_MTG_Set[[#This Row],[Play Singles CardMarket Profit BotBox]]/tbl_MTG_Set[[#This Row],[Play Booster Cost]]</f>
        <v/>
      </c>
      <c r="BP608" s="10">
        <f>tbl_MTG_Set[[#This Row],[Play Singles CardMarket Profit BotBox]]&gt;0</f>
        <v/>
      </c>
      <c r="BQ608" s="10" t="n"/>
      <c r="BR608" s="10" t="n"/>
      <c r="BS608" s="10" t="n"/>
      <c r="BT6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8" s="19">
        <f>tbl_MTG_Set[[#This Row],[Collector Singles CardMarket Profit MTG Stocks]]/tbl_MTG_Set[[#This Row],[Collector Booster Cost]]</f>
        <v/>
      </c>
      <c r="BW608" s="10">
        <f>tbl_MTG_Set[[#This Row],[Collector Singles CardMarket Profit MTG Stocks]]&gt;0</f>
        <v/>
      </c>
      <c r="BX608" s="10" t="n"/>
      <c r="BY608" s="10" t="n"/>
      <c r="BZ608" s="10">
        <f>tbl_MTG_Set[[#This Row],[Collector Booster Sell Price CardMarket]]*tbl_MTG_Set[[#This Row],[Collector Booster Expected Market Value BotBox]]/tbl_MTG_Set[[#This Row],[Collector Booster Sealed Market Value BotBox]]</f>
        <v/>
      </c>
      <c r="CA6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8" s="10">
        <f>tbl_MTG_Set[[#This Row],[Collector Singles CardMarket Profit BotBox]]/tbl_MTG_Set[[#This Row],[Collector Booster Cost]]</f>
        <v/>
      </c>
      <c r="CC608" s="10">
        <f>tbl_MTG_Set[[#This Row],[Collector Singles CardMarket Profit BotBox]]&gt;0</f>
        <v/>
      </c>
      <c r="CD6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9" hidden="1" s="6">
      <c r="A609" t="n">
        <v>641</v>
      </c>
      <c r="B609" t="inlineStr">
        <is>
          <t>Modern Event Deck 2014 MD1</t>
        </is>
      </c>
      <c r="C609" t="n">
        <v>26</v>
      </c>
      <c r="D609" s="3" t="n">
        <v>41789</v>
      </c>
      <c r="F609" t="inlineStr">
        <is>
          <t>en es fr de it pt ja ko ru 汉语 漢語</t>
        </is>
      </c>
      <c r="G609" t="n">
        <v>1228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1">
        <f>tbl_MTG_Set[[#This Row],[Play Booster Sell Price CardMarket]]*tbl_MTG_Set[[#This Row],[Play Booster Expected Market Value MTG Stocks]]/tbl_MTG_Set[[#This Row],[Play Booster Sealed Market Value MTG Stocks]]</f>
        <v/>
      </c>
      <c r="BG6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9" s="11">
        <f>tbl_MTG_Set[[#This Row],[Play Singles CardMarket Profit MTG Stocks]]/tbl_MTG_Set[[#This Row],[Play Booster Cost]]</f>
        <v/>
      </c>
      <c r="BI609" s="11">
        <f>tbl_MTG_Set[[#This Row],[Play Singles CardMarket Profit MTG Stocks]]&gt;0</f>
        <v/>
      </c>
      <c r="BM609" s="10">
        <f>tbl_MTG_Set[[#This Row],[Play Booster Sell Price CardMarket]]*tbl_MTG_Set[[#This Row],[Play Booster Expected Market Value BotBox]]/tbl_MTG_Set[[#This Row],[Play Booster Sealed Market Value BotBox]]</f>
        <v/>
      </c>
      <c r="BN6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9" s="10">
        <f>tbl_MTG_Set[[#This Row],[Play Singles CardMarket Profit BotBox]]/tbl_MTG_Set[[#This Row],[Play Booster Cost]]</f>
        <v/>
      </c>
      <c r="BP609" s="10">
        <f>tbl_MTG_Set[[#This Row],[Play Singles CardMarket Profit BotBox]]&gt;0</f>
        <v/>
      </c>
      <c r="BQ609" s="10" t="n"/>
      <c r="BR609" s="10" t="n"/>
      <c r="BS609" s="10" t="n"/>
      <c r="BT6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9" s="19">
        <f>tbl_MTG_Set[[#This Row],[Collector Singles CardMarket Profit MTG Stocks]]/tbl_MTG_Set[[#This Row],[Collector Booster Cost]]</f>
        <v/>
      </c>
      <c r="BW609" s="10">
        <f>tbl_MTG_Set[[#This Row],[Collector Singles CardMarket Profit MTG Stocks]]&gt;0</f>
        <v/>
      </c>
      <c r="BX609" s="10" t="n"/>
      <c r="BY609" s="10" t="n"/>
      <c r="BZ609" s="10">
        <f>tbl_MTG_Set[[#This Row],[Collector Booster Sell Price CardMarket]]*tbl_MTG_Set[[#This Row],[Collector Booster Expected Market Value BotBox]]/tbl_MTG_Set[[#This Row],[Collector Booster Sealed Market Value BotBox]]</f>
        <v/>
      </c>
      <c r="CA6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9" s="10">
        <f>tbl_MTG_Set[[#This Row],[Collector Singles CardMarket Profit BotBox]]/tbl_MTG_Set[[#This Row],[Collector Booster Cost]]</f>
        <v/>
      </c>
      <c r="CC609" s="10">
        <f>tbl_MTG_Set[[#This Row],[Collector Singles CardMarket Profit BotBox]]&gt;0</f>
        <v/>
      </c>
      <c r="CD6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0" hidden="1" s="6">
      <c r="A610" t="n">
        <v>642</v>
      </c>
      <c r="B610" t="inlineStr">
        <is>
          <t>Modern Event Deck 2014 Tokens TMD1</t>
        </is>
      </c>
      <c r="C610" t="n">
        <v>4</v>
      </c>
      <c r="D610" s="3" t="n">
        <v>41789</v>
      </c>
      <c r="F610" t="inlineStr">
        <is>
          <t>en es fr de it pt ja ko ru 汉语 漢語</t>
        </is>
      </c>
      <c r="G610" t="n">
        <v>1230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1">
        <f>tbl_MTG_Set[[#This Row],[Play Booster Sell Price CardMarket]]*tbl_MTG_Set[[#This Row],[Play Booster Expected Market Value MTG Stocks]]/tbl_MTG_Set[[#This Row],[Play Booster Sealed Market Value MTG Stocks]]</f>
        <v/>
      </c>
      <c r="BG6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0" s="11">
        <f>tbl_MTG_Set[[#This Row],[Play Singles CardMarket Profit MTG Stocks]]/tbl_MTG_Set[[#This Row],[Play Booster Cost]]</f>
        <v/>
      </c>
      <c r="BI610" s="11">
        <f>tbl_MTG_Set[[#This Row],[Play Singles CardMarket Profit MTG Stocks]]&gt;0</f>
        <v/>
      </c>
      <c r="BM610" s="10">
        <f>tbl_MTG_Set[[#This Row],[Play Booster Sell Price CardMarket]]*tbl_MTG_Set[[#This Row],[Play Booster Expected Market Value BotBox]]/tbl_MTG_Set[[#This Row],[Play Booster Sealed Market Value BotBox]]</f>
        <v/>
      </c>
      <c r="BN6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0" s="10">
        <f>tbl_MTG_Set[[#This Row],[Play Singles CardMarket Profit BotBox]]/tbl_MTG_Set[[#This Row],[Play Booster Cost]]</f>
        <v/>
      </c>
      <c r="BP610" s="10">
        <f>tbl_MTG_Set[[#This Row],[Play Singles CardMarket Profit BotBox]]&gt;0</f>
        <v/>
      </c>
      <c r="BQ610" s="10" t="n"/>
      <c r="BR610" s="10" t="n"/>
      <c r="BS610" s="10" t="n"/>
      <c r="BT6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0" s="19">
        <f>tbl_MTG_Set[[#This Row],[Collector Singles CardMarket Profit MTG Stocks]]/tbl_MTG_Set[[#This Row],[Collector Booster Cost]]</f>
        <v/>
      </c>
      <c r="BW610" s="10">
        <f>tbl_MTG_Set[[#This Row],[Collector Singles CardMarket Profit MTG Stocks]]&gt;0</f>
        <v/>
      </c>
      <c r="BX610" s="10" t="n"/>
      <c r="BY610" s="10" t="n"/>
      <c r="BZ610" s="10">
        <f>tbl_MTG_Set[[#This Row],[Collector Booster Sell Price CardMarket]]*tbl_MTG_Set[[#This Row],[Collector Booster Expected Market Value BotBox]]/tbl_MTG_Set[[#This Row],[Collector Booster Sealed Market Value BotBox]]</f>
        <v/>
      </c>
      <c r="CA6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0" s="10">
        <f>tbl_MTG_Set[[#This Row],[Collector Singles CardMarket Profit BotBox]]/tbl_MTG_Set[[#This Row],[Collector Booster Cost]]</f>
        <v/>
      </c>
      <c r="CC610" s="10">
        <f>tbl_MTG_Set[[#This Row],[Collector Singles CardMarket Profit BotBox]]&gt;0</f>
        <v/>
      </c>
      <c r="CD6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1" hidden="1" s="6">
      <c r="A611" t="n">
        <v>643</v>
      </c>
      <c r="B611" t="inlineStr">
        <is>
          <t>Journey into Nyx JOU</t>
        </is>
      </c>
      <c r="C611" t="n">
        <v>165</v>
      </c>
      <c r="D611" s="3" t="n">
        <v>41761</v>
      </c>
      <c r="F611" t="inlineStr">
        <is>
          <t>en es fr de it pt ja ko ru 汉语 漢語</t>
        </is>
      </c>
      <c r="G611" t="n">
        <v>1232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1">
        <f>tbl_MTG_Set[[#This Row],[Play Booster Sell Price CardMarket]]*tbl_MTG_Set[[#This Row],[Play Booster Expected Market Value MTG Stocks]]/tbl_MTG_Set[[#This Row],[Play Booster Sealed Market Value MTG Stocks]]</f>
        <v/>
      </c>
      <c r="BG6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1" s="11">
        <f>tbl_MTG_Set[[#This Row],[Play Singles CardMarket Profit MTG Stocks]]/tbl_MTG_Set[[#This Row],[Play Booster Cost]]</f>
        <v/>
      </c>
      <c r="BI611" s="11">
        <f>tbl_MTG_Set[[#This Row],[Play Singles CardMarket Profit MTG Stocks]]&gt;0</f>
        <v/>
      </c>
      <c r="BM611" s="10">
        <f>tbl_MTG_Set[[#This Row],[Play Booster Sell Price CardMarket]]*tbl_MTG_Set[[#This Row],[Play Booster Expected Market Value BotBox]]/tbl_MTG_Set[[#This Row],[Play Booster Sealed Market Value BotBox]]</f>
        <v/>
      </c>
      <c r="BN6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1" s="10">
        <f>tbl_MTG_Set[[#This Row],[Play Singles CardMarket Profit BotBox]]/tbl_MTG_Set[[#This Row],[Play Booster Cost]]</f>
        <v/>
      </c>
      <c r="BP611" s="10">
        <f>tbl_MTG_Set[[#This Row],[Play Singles CardMarket Profit BotBox]]&gt;0</f>
        <v/>
      </c>
      <c r="BQ611" s="10" t="n"/>
      <c r="BR611" s="10" t="n"/>
      <c r="BS611" s="10" t="n"/>
      <c r="BT6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1" s="19">
        <f>tbl_MTG_Set[[#This Row],[Collector Singles CardMarket Profit MTG Stocks]]/tbl_MTG_Set[[#This Row],[Collector Booster Cost]]</f>
        <v/>
      </c>
      <c r="BW611" s="10">
        <f>tbl_MTG_Set[[#This Row],[Collector Singles CardMarket Profit MTG Stocks]]&gt;0</f>
        <v/>
      </c>
      <c r="BX611" s="10" t="n"/>
      <c r="BY611" s="10" t="n"/>
      <c r="BZ611" s="10">
        <f>tbl_MTG_Set[[#This Row],[Collector Booster Sell Price CardMarket]]*tbl_MTG_Set[[#This Row],[Collector Booster Expected Market Value BotBox]]/tbl_MTG_Set[[#This Row],[Collector Booster Sealed Market Value BotBox]]</f>
        <v/>
      </c>
      <c r="CA6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1" s="10">
        <f>tbl_MTG_Set[[#This Row],[Collector Singles CardMarket Profit BotBox]]/tbl_MTG_Set[[#This Row],[Collector Booster Cost]]</f>
        <v/>
      </c>
      <c r="CC611" s="10">
        <f>tbl_MTG_Set[[#This Row],[Collector Singles CardMarket Profit BotBox]]&gt;0</f>
        <v/>
      </c>
      <c r="CD6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2" hidden="1" s="6">
      <c r="A612" t="n">
        <v>644</v>
      </c>
      <c r="B612" t="inlineStr">
        <is>
          <t>Journey into Nyx Promos PJOU</t>
        </is>
      </c>
      <c r="C612" t="n">
        <v>10</v>
      </c>
      <c r="D612" s="3" t="n">
        <v>41755</v>
      </c>
      <c r="F612" t="inlineStr">
        <is>
          <t>en es fr de it pt ja ko ru 汉语 漢語</t>
        </is>
      </c>
      <c r="G612" t="n">
        <v>1234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1">
        <f>tbl_MTG_Set[[#This Row],[Play Booster Sell Price CardMarket]]*tbl_MTG_Set[[#This Row],[Play Booster Expected Market Value MTG Stocks]]/tbl_MTG_Set[[#This Row],[Play Booster Sealed Market Value MTG Stocks]]</f>
        <v/>
      </c>
      <c r="BG6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2" s="11">
        <f>tbl_MTG_Set[[#This Row],[Play Singles CardMarket Profit MTG Stocks]]/tbl_MTG_Set[[#This Row],[Play Booster Cost]]</f>
        <v/>
      </c>
      <c r="BI612" s="11">
        <f>tbl_MTG_Set[[#This Row],[Play Singles CardMarket Profit MTG Stocks]]&gt;0</f>
        <v/>
      </c>
      <c r="BM612" s="10">
        <f>tbl_MTG_Set[[#This Row],[Play Booster Sell Price CardMarket]]*tbl_MTG_Set[[#This Row],[Play Booster Expected Market Value BotBox]]/tbl_MTG_Set[[#This Row],[Play Booster Sealed Market Value BotBox]]</f>
        <v/>
      </c>
      <c r="BN6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2" s="10">
        <f>tbl_MTG_Set[[#This Row],[Play Singles CardMarket Profit BotBox]]/tbl_MTG_Set[[#This Row],[Play Booster Cost]]</f>
        <v/>
      </c>
      <c r="BP612" s="10">
        <f>tbl_MTG_Set[[#This Row],[Play Singles CardMarket Profit BotBox]]&gt;0</f>
        <v/>
      </c>
      <c r="BQ612" s="10" t="n"/>
      <c r="BR612" s="10" t="n"/>
      <c r="BS612" s="10" t="n"/>
      <c r="BT6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2" s="19">
        <f>tbl_MTG_Set[[#This Row],[Collector Singles CardMarket Profit MTG Stocks]]/tbl_MTG_Set[[#This Row],[Collector Booster Cost]]</f>
        <v/>
      </c>
      <c r="BW612" s="10">
        <f>tbl_MTG_Set[[#This Row],[Collector Singles CardMarket Profit MTG Stocks]]&gt;0</f>
        <v/>
      </c>
      <c r="BX612" s="10" t="n"/>
      <c r="BY612" s="10" t="n"/>
      <c r="BZ612" s="10">
        <f>tbl_MTG_Set[[#This Row],[Collector Booster Sell Price CardMarket]]*tbl_MTG_Set[[#This Row],[Collector Booster Expected Market Value BotBox]]/tbl_MTG_Set[[#This Row],[Collector Booster Sealed Market Value BotBox]]</f>
        <v/>
      </c>
      <c r="CA6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2" s="10">
        <f>tbl_MTG_Set[[#This Row],[Collector Singles CardMarket Profit BotBox]]/tbl_MTG_Set[[#This Row],[Collector Booster Cost]]</f>
        <v/>
      </c>
      <c r="CC612" s="10">
        <f>tbl_MTG_Set[[#This Row],[Collector Singles CardMarket Profit BotBox]]&gt;0</f>
        <v/>
      </c>
      <c r="CD6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3" hidden="1" s="6">
      <c r="A613" t="n">
        <v>645</v>
      </c>
      <c r="B613" t="inlineStr">
        <is>
          <t>Journey into Nyx Tokens TJOU</t>
        </is>
      </c>
      <c r="C613" t="n">
        <v>6</v>
      </c>
      <c r="D613" s="3" t="n">
        <v>41761</v>
      </c>
      <c r="F613" t="inlineStr">
        <is>
          <t>en es fr de it pt ja ko ru 汉语 漢語</t>
        </is>
      </c>
      <c r="G613" t="n">
        <v>1236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1">
        <f>tbl_MTG_Set[[#This Row],[Play Booster Sell Price CardMarket]]*tbl_MTG_Set[[#This Row],[Play Booster Expected Market Value MTG Stocks]]/tbl_MTG_Set[[#This Row],[Play Booster Sealed Market Value MTG Stocks]]</f>
        <v/>
      </c>
      <c r="BG6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3" s="11">
        <f>tbl_MTG_Set[[#This Row],[Play Singles CardMarket Profit MTG Stocks]]/tbl_MTG_Set[[#This Row],[Play Booster Cost]]</f>
        <v/>
      </c>
      <c r="BI613" s="11">
        <f>tbl_MTG_Set[[#This Row],[Play Singles CardMarket Profit MTG Stocks]]&gt;0</f>
        <v/>
      </c>
      <c r="BM613" s="10">
        <f>tbl_MTG_Set[[#This Row],[Play Booster Sell Price CardMarket]]*tbl_MTG_Set[[#This Row],[Play Booster Expected Market Value BotBox]]/tbl_MTG_Set[[#This Row],[Play Booster Sealed Market Value BotBox]]</f>
        <v/>
      </c>
      <c r="BN6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3" s="10">
        <f>tbl_MTG_Set[[#This Row],[Play Singles CardMarket Profit BotBox]]/tbl_MTG_Set[[#This Row],[Play Booster Cost]]</f>
        <v/>
      </c>
      <c r="BP613" s="10">
        <f>tbl_MTG_Set[[#This Row],[Play Singles CardMarket Profit BotBox]]&gt;0</f>
        <v/>
      </c>
      <c r="BQ613" s="10" t="n"/>
      <c r="BR613" s="10" t="n"/>
      <c r="BS613" s="10" t="n"/>
      <c r="BT6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3" s="19">
        <f>tbl_MTG_Set[[#This Row],[Collector Singles CardMarket Profit MTG Stocks]]/tbl_MTG_Set[[#This Row],[Collector Booster Cost]]</f>
        <v/>
      </c>
      <c r="BW613" s="10">
        <f>tbl_MTG_Set[[#This Row],[Collector Singles CardMarket Profit MTG Stocks]]&gt;0</f>
        <v/>
      </c>
      <c r="BX613" s="10" t="n"/>
      <c r="BY613" s="10" t="n"/>
      <c r="BZ613" s="10">
        <f>tbl_MTG_Set[[#This Row],[Collector Booster Sell Price CardMarket]]*tbl_MTG_Set[[#This Row],[Collector Booster Expected Market Value BotBox]]/tbl_MTG_Set[[#This Row],[Collector Booster Sealed Market Value BotBox]]</f>
        <v/>
      </c>
      <c r="CA6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3" s="10">
        <f>tbl_MTG_Set[[#This Row],[Collector Singles CardMarket Profit BotBox]]/tbl_MTG_Set[[#This Row],[Collector Booster Cost]]</f>
        <v/>
      </c>
      <c r="CC613" s="10">
        <f>tbl_MTG_Set[[#This Row],[Collector Singles CardMarket Profit BotBox]]&gt;0</f>
        <v/>
      </c>
      <c r="CD6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4" hidden="1" s="6">
      <c r="A614" t="n">
        <v>646</v>
      </c>
      <c r="B614" t="inlineStr">
        <is>
          <t>Defeat a God TDAG</t>
        </is>
      </c>
      <c r="C614" t="n">
        <v>15</v>
      </c>
      <c r="D614" s="3" t="n">
        <v>41784</v>
      </c>
      <c r="F614" t="inlineStr">
        <is>
          <t>en es fr de it pt ja ko ru 汉语 漢語</t>
        </is>
      </c>
      <c r="G614" t="n">
        <v>1238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1">
        <f>tbl_MTG_Set[[#This Row],[Play Booster Sell Price CardMarket]]*tbl_MTG_Set[[#This Row],[Play Booster Expected Market Value MTG Stocks]]/tbl_MTG_Set[[#This Row],[Play Booster Sealed Market Value MTG Stocks]]</f>
        <v/>
      </c>
      <c r="BG6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4" s="11">
        <f>tbl_MTG_Set[[#This Row],[Play Singles CardMarket Profit MTG Stocks]]/tbl_MTG_Set[[#This Row],[Play Booster Cost]]</f>
        <v/>
      </c>
      <c r="BI614" s="11">
        <f>tbl_MTG_Set[[#This Row],[Play Singles CardMarket Profit MTG Stocks]]&gt;0</f>
        <v/>
      </c>
      <c r="BM614" s="10">
        <f>tbl_MTG_Set[[#This Row],[Play Booster Sell Price CardMarket]]*tbl_MTG_Set[[#This Row],[Play Booster Expected Market Value BotBox]]/tbl_MTG_Set[[#This Row],[Play Booster Sealed Market Value BotBox]]</f>
        <v/>
      </c>
      <c r="BN6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4" s="10">
        <f>tbl_MTG_Set[[#This Row],[Play Singles CardMarket Profit BotBox]]/tbl_MTG_Set[[#This Row],[Play Booster Cost]]</f>
        <v/>
      </c>
      <c r="BP614" s="10">
        <f>tbl_MTG_Set[[#This Row],[Play Singles CardMarket Profit BotBox]]&gt;0</f>
        <v/>
      </c>
      <c r="BQ614" s="10" t="n"/>
      <c r="BR614" s="10" t="n"/>
      <c r="BS614" s="10" t="n"/>
      <c r="BT6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4" s="19">
        <f>tbl_MTG_Set[[#This Row],[Collector Singles CardMarket Profit MTG Stocks]]/tbl_MTG_Set[[#This Row],[Collector Booster Cost]]</f>
        <v/>
      </c>
      <c r="BW614" s="10">
        <f>tbl_MTG_Set[[#This Row],[Collector Singles CardMarket Profit MTG Stocks]]&gt;0</f>
        <v/>
      </c>
      <c r="BX614" s="10" t="n"/>
      <c r="BY614" s="10" t="n"/>
      <c r="BZ614" s="10">
        <f>tbl_MTG_Set[[#This Row],[Collector Booster Sell Price CardMarket]]*tbl_MTG_Set[[#This Row],[Collector Booster Expected Market Value BotBox]]/tbl_MTG_Set[[#This Row],[Collector Booster Sealed Market Value BotBox]]</f>
        <v/>
      </c>
      <c r="CA6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4" s="10">
        <f>tbl_MTG_Set[[#This Row],[Collector Singles CardMarket Profit BotBox]]/tbl_MTG_Set[[#This Row],[Collector Booster Cost]]</f>
        <v/>
      </c>
      <c r="CC614" s="10">
        <f>tbl_MTG_Set[[#This Row],[Collector Singles CardMarket Profit BotBox]]&gt;0</f>
        <v/>
      </c>
      <c r="CD6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5" hidden="1" s="6">
      <c r="A615" t="n">
        <v>647</v>
      </c>
      <c r="B615" t="inlineStr">
        <is>
          <t>Journey into Nyx Hero's Path THP3</t>
        </is>
      </c>
      <c r="C615" t="n">
        <v>8</v>
      </c>
      <c r="D615" s="3" t="n">
        <v>41761</v>
      </c>
      <c r="F615" t="inlineStr">
        <is>
          <t>en es fr de it pt ja ko ru 汉语 漢語</t>
        </is>
      </c>
      <c r="G615" t="n">
        <v>1240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1">
        <f>tbl_MTG_Set[[#This Row],[Play Booster Sell Price CardMarket]]*tbl_MTG_Set[[#This Row],[Play Booster Expected Market Value MTG Stocks]]/tbl_MTG_Set[[#This Row],[Play Booster Sealed Market Value MTG Stocks]]</f>
        <v/>
      </c>
      <c r="BG6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5" s="11">
        <f>tbl_MTG_Set[[#This Row],[Play Singles CardMarket Profit MTG Stocks]]/tbl_MTG_Set[[#This Row],[Play Booster Cost]]</f>
        <v/>
      </c>
      <c r="BI615" s="11">
        <f>tbl_MTG_Set[[#This Row],[Play Singles CardMarket Profit MTG Stocks]]&gt;0</f>
        <v/>
      </c>
      <c r="BM615" s="10">
        <f>tbl_MTG_Set[[#This Row],[Play Booster Sell Price CardMarket]]*tbl_MTG_Set[[#This Row],[Play Booster Expected Market Value BotBox]]/tbl_MTG_Set[[#This Row],[Play Booster Sealed Market Value BotBox]]</f>
        <v/>
      </c>
      <c r="BN6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5" s="10">
        <f>tbl_MTG_Set[[#This Row],[Play Singles CardMarket Profit BotBox]]/tbl_MTG_Set[[#This Row],[Play Booster Cost]]</f>
        <v/>
      </c>
      <c r="BP615" s="10">
        <f>tbl_MTG_Set[[#This Row],[Play Singles CardMarket Profit BotBox]]&gt;0</f>
        <v/>
      </c>
      <c r="BQ615" s="10" t="n"/>
      <c r="BR615" s="10" t="n"/>
      <c r="BS615" s="10" t="n"/>
      <c r="BT6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5" s="19">
        <f>tbl_MTG_Set[[#This Row],[Collector Singles CardMarket Profit MTG Stocks]]/tbl_MTG_Set[[#This Row],[Collector Booster Cost]]</f>
        <v/>
      </c>
      <c r="BW615" s="10">
        <f>tbl_MTG_Set[[#This Row],[Collector Singles CardMarket Profit MTG Stocks]]&gt;0</f>
        <v/>
      </c>
      <c r="BX615" s="10" t="n"/>
      <c r="BY615" s="10" t="n"/>
      <c r="BZ615" s="10">
        <f>tbl_MTG_Set[[#This Row],[Collector Booster Sell Price CardMarket]]*tbl_MTG_Set[[#This Row],[Collector Booster Expected Market Value BotBox]]/tbl_MTG_Set[[#This Row],[Collector Booster Sealed Market Value BotBox]]</f>
        <v/>
      </c>
      <c r="CA6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5" s="10">
        <f>tbl_MTG_Set[[#This Row],[Collector Singles CardMarket Profit BotBox]]/tbl_MTG_Set[[#This Row],[Collector Booster Cost]]</f>
        <v/>
      </c>
      <c r="CC615" s="10">
        <f>tbl_MTG_Set[[#This Row],[Collector Singles CardMarket Profit BotBox]]&gt;0</f>
        <v/>
      </c>
      <c r="CD6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6" hidden="1" s="6">
      <c r="A616" t="n">
        <v>648</v>
      </c>
      <c r="B616" t="inlineStr">
        <is>
          <t>Duel Decks: Jace vs. Vraska DDM</t>
        </is>
      </c>
      <c r="C616" t="n">
        <v>88</v>
      </c>
      <c r="D616" s="3" t="n">
        <v>41712</v>
      </c>
      <c r="F616" t="inlineStr">
        <is>
          <t>en es fr de it pt ja ko ru 汉语 漢語</t>
        </is>
      </c>
      <c r="G616" t="n">
        <v>1242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1">
        <f>tbl_MTG_Set[[#This Row],[Play Booster Sell Price CardMarket]]*tbl_MTG_Set[[#This Row],[Play Booster Expected Market Value MTG Stocks]]/tbl_MTG_Set[[#This Row],[Play Booster Sealed Market Value MTG Stocks]]</f>
        <v/>
      </c>
      <c r="BG6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6" s="11">
        <f>tbl_MTG_Set[[#This Row],[Play Singles CardMarket Profit MTG Stocks]]/tbl_MTG_Set[[#This Row],[Play Booster Cost]]</f>
        <v/>
      </c>
      <c r="BI616" s="11">
        <f>tbl_MTG_Set[[#This Row],[Play Singles CardMarket Profit MTG Stocks]]&gt;0</f>
        <v/>
      </c>
      <c r="BM616" s="10">
        <f>tbl_MTG_Set[[#This Row],[Play Booster Sell Price CardMarket]]*tbl_MTG_Set[[#This Row],[Play Booster Expected Market Value BotBox]]/tbl_MTG_Set[[#This Row],[Play Booster Sealed Market Value BotBox]]</f>
        <v/>
      </c>
      <c r="BN6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6" s="10">
        <f>tbl_MTG_Set[[#This Row],[Play Singles CardMarket Profit BotBox]]/tbl_MTG_Set[[#This Row],[Play Booster Cost]]</f>
        <v/>
      </c>
      <c r="BP616" s="10">
        <f>tbl_MTG_Set[[#This Row],[Play Singles CardMarket Profit BotBox]]&gt;0</f>
        <v/>
      </c>
      <c r="BQ616" s="10" t="n"/>
      <c r="BR616" s="10" t="n"/>
      <c r="BS616" s="10" t="n"/>
      <c r="BT6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6" s="19">
        <f>tbl_MTG_Set[[#This Row],[Collector Singles CardMarket Profit MTG Stocks]]/tbl_MTG_Set[[#This Row],[Collector Booster Cost]]</f>
        <v/>
      </c>
      <c r="BW616" s="10">
        <f>tbl_MTG_Set[[#This Row],[Collector Singles CardMarket Profit MTG Stocks]]&gt;0</f>
        <v/>
      </c>
      <c r="BX616" s="10" t="n"/>
      <c r="BY616" s="10" t="n"/>
      <c r="BZ616" s="10">
        <f>tbl_MTG_Set[[#This Row],[Collector Booster Sell Price CardMarket]]*tbl_MTG_Set[[#This Row],[Collector Booster Expected Market Value BotBox]]/tbl_MTG_Set[[#This Row],[Collector Booster Sealed Market Value BotBox]]</f>
        <v/>
      </c>
      <c r="CA6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6" s="10">
        <f>tbl_MTG_Set[[#This Row],[Collector Singles CardMarket Profit BotBox]]/tbl_MTG_Set[[#This Row],[Collector Booster Cost]]</f>
        <v/>
      </c>
      <c r="CC616" s="10">
        <f>tbl_MTG_Set[[#This Row],[Collector Singles CardMarket Profit BotBox]]&gt;0</f>
        <v/>
      </c>
      <c r="CD6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7" hidden="1" s="6">
      <c r="A617" t="n">
        <v>649</v>
      </c>
      <c r="B617" t="inlineStr">
        <is>
          <t>Duel Decks: Jace vs. Vraska Tokens TDDM</t>
        </is>
      </c>
      <c r="C617" t="n">
        <v>1</v>
      </c>
      <c r="D617" s="3" t="n">
        <v>41712</v>
      </c>
      <c r="F617" t="inlineStr">
        <is>
          <t>en es fr de it pt ja ko ru 汉语 漢語</t>
        </is>
      </c>
      <c r="G617" t="n">
        <v>1244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1">
        <f>tbl_MTG_Set[[#This Row],[Play Booster Sell Price CardMarket]]*tbl_MTG_Set[[#This Row],[Play Booster Expected Market Value MTG Stocks]]/tbl_MTG_Set[[#This Row],[Play Booster Sealed Market Value MTG Stocks]]</f>
        <v/>
      </c>
      <c r="BG6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7" s="11">
        <f>tbl_MTG_Set[[#This Row],[Play Singles CardMarket Profit MTG Stocks]]/tbl_MTG_Set[[#This Row],[Play Booster Cost]]</f>
        <v/>
      </c>
      <c r="BI617" s="11">
        <f>tbl_MTG_Set[[#This Row],[Play Singles CardMarket Profit MTG Stocks]]&gt;0</f>
        <v/>
      </c>
      <c r="BM617" s="10">
        <f>tbl_MTG_Set[[#This Row],[Play Booster Sell Price CardMarket]]*tbl_MTG_Set[[#This Row],[Play Booster Expected Market Value BotBox]]/tbl_MTG_Set[[#This Row],[Play Booster Sealed Market Value BotBox]]</f>
        <v/>
      </c>
      <c r="BN6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7" s="10">
        <f>tbl_MTG_Set[[#This Row],[Play Singles CardMarket Profit BotBox]]/tbl_MTG_Set[[#This Row],[Play Booster Cost]]</f>
        <v/>
      </c>
      <c r="BP617" s="10">
        <f>tbl_MTG_Set[[#This Row],[Play Singles CardMarket Profit BotBox]]&gt;0</f>
        <v/>
      </c>
      <c r="BQ617" s="10" t="n"/>
      <c r="BR617" s="10" t="n"/>
      <c r="BS617" s="10" t="n"/>
      <c r="BT6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7" s="19">
        <f>tbl_MTG_Set[[#This Row],[Collector Singles CardMarket Profit MTG Stocks]]/tbl_MTG_Set[[#This Row],[Collector Booster Cost]]</f>
        <v/>
      </c>
      <c r="BW617" s="10">
        <f>tbl_MTG_Set[[#This Row],[Collector Singles CardMarket Profit MTG Stocks]]&gt;0</f>
        <v/>
      </c>
      <c r="BX617" s="10" t="n"/>
      <c r="BY617" s="10" t="n"/>
      <c r="BZ617" s="10">
        <f>tbl_MTG_Set[[#This Row],[Collector Booster Sell Price CardMarket]]*tbl_MTG_Set[[#This Row],[Collector Booster Expected Market Value BotBox]]/tbl_MTG_Set[[#This Row],[Collector Booster Sealed Market Value BotBox]]</f>
        <v/>
      </c>
      <c r="CA6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7" s="10">
        <f>tbl_MTG_Set[[#This Row],[Collector Singles CardMarket Profit BotBox]]/tbl_MTG_Set[[#This Row],[Collector Booster Cost]]</f>
        <v/>
      </c>
      <c r="CC617" s="10">
        <f>tbl_MTG_Set[[#This Row],[Collector Singles CardMarket Profit BotBox]]&gt;0</f>
        <v/>
      </c>
      <c r="CD6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8" hidden="1" s="6">
      <c r="A618" t="n">
        <v>650</v>
      </c>
      <c r="B618" t="inlineStr">
        <is>
          <t>Born of the Gods BNG</t>
        </is>
      </c>
      <c r="C618" t="n">
        <v>165</v>
      </c>
      <c r="D618" s="3" t="n">
        <v>41677</v>
      </c>
      <c r="F618" t="inlineStr">
        <is>
          <t>en es fr de it pt ja ko ru 汉语 漢語</t>
        </is>
      </c>
      <c r="G618" t="n">
        <v>1246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1">
        <f>tbl_MTG_Set[[#This Row],[Play Booster Sell Price CardMarket]]*tbl_MTG_Set[[#This Row],[Play Booster Expected Market Value MTG Stocks]]/tbl_MTG_Set[[#This Row],[Play Booster Sealed Market Value MTG Stocks]]</f>
        <v/>
      </c>
      <c r="BG6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8" s="11">
        <f>tbl_MTG_Set[[#This Row],[Play Singles CardMarket Profit MTG Stocks]]/tbl_MTG_Set[[#This Row],[Play Booster Cost]]</f>
        <v/>
      </c>
      <c r="BI618" s="11">
        <f>tbl_MTG_Set[[#This Row],[Play Singles CardMarket Profit MTG Stocks]]&gt;0</f>
        <v/>
      </c>
      <c r="BM618" s="10">
        <f>tbl_MTG_Set[[#This Row],[Play Booster Sell Price CardMarket]]*tbl_MTG_Set[[#This Row],[Play Booster Expected Market Value BotBox]]/tbl_MTG_Set[[#This Row],[Play Booster Sealed Market Value BotBox]]</f>
        <v/>
      </c>
      <c r="BN6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8" s="10">
        <f>tbl_MTG_Set[[#This Row],[Play Singles CardMarket Profit BotBox]]/tbl_MTG_Set[[#This Row],[Play Booster Cost]]</f>
        <v/>
      </c>
      <c r="BP618" s="10">
        <f>tbl_MTG_Set[[#This Row],[Play Singles CardMarket Profit BotBox]]&gt;0</f>
        <v/>
      </c>
      <c r="BQ618" s="10" t="n"/>
      <c r="BR618" s="10" t="n"/>
      <c r="BS618" s="10" t="n"/>
      <c r="BT6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8" s="19">
        <f>tbl_MTG_Set[[#This Row],[Collector Singles CardMarket Profit MTG Stocks]]/tbl_MTG_Set[[#This Row],[Collector Booster Cost]]</f>
        <v/>
      </c>
      <c r="BW618" s="10">
        <f>tbl_MTG_Set[[#This Row],[Collector Singles CardMarket Profit MTG Stocks]]&gt;0</f>
        <v/>
      </c>
      <c r="BX618" s="10" t="n"/>
      <c r="BY618" s="10" t="n"/>
      <c r="BZ618" s="10">
        <f>tbl_MTG_Set[[#This Row],[Collector Booster Sell Price CardMarket]]*tbl_MTG_Set[[#This Row],[Collector Booster Expected Market Value BotBox]]/tbl_MTG_Set[[#This Row],[Collector Booster Sealed Market Value BotBox]]</f>
        <v/>
      </c>
      <c r="CA6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8" s="10">
        <f>tbl_MTG_Set[[#This Row],[Collector Singles CardMarket Profit BotBox]]/tbl_MTG_Set[[#This Row],[Collector Booster Cost]]</f>
        <v/>
      </c>
      <c r="CC618" s="10">
        <f>tbl_MTG_Set[[#This Row],[Collector Singles CardMarket Profit BotBox]]&gt;0</f>
        <v/>
      </c>
      <c r="CD6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9" hidden="1" s="6">
      <c r="A619" t="n">
        <v>651</v>
      </c>
      <c r="B619" t="inlineStr">
        <is>
          <t>Born of the Gods Promos PBNG</t>
        </is>
      </c>
      <c r="C619" t="n">
        <v>9</v>
      </c>
      <c r="D619" s="3" t="n">
        <v>41671</v>
      </c>
      <c r="F619" t="inlineStr">
        <is>
          <t>en es fr de it pt ja ko ru 汉语 漢語</t>
        </is>
      </c>
      <c r="G619" t="n">
        <v>1248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1">
        <f>tbl_MTG_Set[[#This Row],[Play Booster Sell Price CardMarket]]*tbl_MTG_Set[[#This Row],[Play Booster Expected Market Value MTG Stocks]]/tbl_MTG_Set[[#This Row],[Play Booster Sealed Market Value MTG Stocks]]</f>
        <v/>
      </c>
      <c r="BG6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9" s="11">
        <f>tbl_MTG_Set[[#This Row],[Play Singles CardMarket Profit MTG Stocks]]/tbl_MTG_Set[[#This Row],[Play Booster Cost]]</f>
        <v/>
      </c>
      <c r="BI619" s="11">
        <f>tbl_MTG_Set[[#This Row],[Play Singles CardMarket Profit MTG Stocks]]&gt;0</f>
        <v/>
      </c>
      <c r="BM619" s="10">
        <f>tbl_MTG_Set[[#This Row],[Play Booster Sell Price CardMarket]]*tbl_MTG_Set[[#This Row],[Play Booster Expected Market Value BotBox]]/tbl_MTG_Set[[#This Row],[Play Booster Sealed Market Value BotBox]]</f>
        <v/>
      </c>
      <c r="BN6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9" s="10">
        <f>tbl_MTG_Set[[#This Row],[Play Singles CardMarket Profit BotBox]]/tbl_MTG_Set[[#This Row],[Play Booster Cost]]</f>
        <v/>
      </c>
      <c r="BP619" s="10">
        <f>tbl_MTG_Set[[#This Row],[Play Singles CardMarket Profit BotBox]]&gt;0</f>
        <v/>
      </c>
      <c r="BQ619" s="10" t="n"/>
      <c r="BR619" s="10" t="n"/>
      <c r="BS619" s="10" t="n"/>
      <c r="BT6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9" s="19">
        <f>tbl_MTG_Set[[#This Row],[Collector Singles CardMarket Profit MTG Stocks]]/tbl_MTG_Set[[#This Row],[Collector Booster Cost]]</f>
        <v/>
      </c>
      <c r="BW619" s="10">
        <f>tbl_MTG_Set[[#This Row],[Collector Singles CardMarket Profit MTG Stocks]]&gt;0</f>
        <v/>
      </c>
      <c r="BX619" s="10" t="n"/>
      <c r="BY619" s="10" t="n"/>
      <c r="BZ619" s="10">
        <f>tbl_MTG_Set[[#This Row],[Collector Booster Sell Price CardMarket]]*tbl_MTG_Set[[#This Row],[Collector Booster Expected Market Value BotBox]]/tbl_MTG_Set[[#This Row],[Collector Booster Sealed Market Value BotBox]]</f>
        <v/>
      </c>
      <c r="CA6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9" s="10">
        <f>tbl_MTG_Set[[#This Row],[Collector Singles CardMarket Profit BotBox]]/tbl_MTG_Set[[#This Row],[Collector Booster Cost]]</f>
        <v/>
      </c>
      <c r="CC619" s="10">
        <f>tbl_MTG_Set[[#This Row],[Collector Singles CardMarket Profit BotBox]]&gt;0</f>
        <v/>
      </c>
      <c r="CD6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0" hidden="1" s="6">
      <c r="A620" t="n">
        <v>652</v>
      </c>
      <c r="B620" t="inlineStr">
        <is>
          <t>Born of the Gods Tokens TBNG</t>
        </is>
      </c>
      <c r="C620" t="n">
        <v>11</v>
      </c>
      <c r="D620" s="3" t="n">
        <v>41677</v>
      </c>
      <c r="F620" t="inlineStr">
        <is>
          <t>en es fr de it pt ja ko ru 汉语 漢語</t>
        </is>
      </c>
      <c r="G620" t="n">
        <v>1250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1">
        <f>tbl_MTG_Set[[#This Row],[Play Booster Sell Price CardMarket]]*tbl_MTG_Set[[#This Row],[Play Booster Expected Market Value MTG Stocks]]/tbl_MTG_Set[[#This Row],[Play Booster Sealed Market Value MTG Stocks]]</f>
        <v/>
      </c>
      <c r="BG6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0" s="11">
        <f>tbl_MTG_Set[[#This Row],[Play Singles CardMarket Profit MTG Stocks]]/tbl_MTG_Set[[#This Row],[Play Booster Cost]]</f>
        <v/>
      </c>
      <c r="BI620" s="11">
        <f>tbl_MTG_Set[[#This Row],[Play Singles CardMarket Profit MTG Stocks]]&gt;0</f>
        <v/>
      </c>
      <c r="BM620" s="10">
        <f>tbl_MTG_Set[[#This Row],[Play Booster Sell Price CardMarket]]*tbl_MTG_Set[[#This Row],[Play Booster Expected Market Value BotBox]]/tbl_MTG_Set[[#This Row],[Play Booster Sealed Market Value BotBox]]</f>
        <v/>
      </c>
      <c r="BN6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0" s="10">
        <f>tbl_MTG_Set[[#This Row],[Play Singles CardMarket Profit BotBox]]/tbl_MTG_Set[[#This Row],[Play Booster Cost]]</f>
        <v/>
      </c>
      <c r="BP620" s="10">
        <f>tbl_MTG_Set[[#This Row],[Play Singles CardMarket Profit BotBox]]&gt;0</f>
        <v/>
      </c>
      <c r="BQ620" s="10" t="n"/>
      <c r="BR620" s="10" t="n"/>
      <c r="BS620" s="10" t="n"/>
      <c r="BT6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0" s="19">
        <f>tbl_MTG_Set[[#This Row],[Collector Singles CardMarket Profit MTG Stocks]]/tbl_MTG_Set[[#This Row],[Collector Booster Cost]]</f>
        <v/>
      </c>
      <c r="BW620" s="10">
        <f>tbl_MTG_Set[[#This Row],[Collector Singles CardMarket Profit MTG Stocks]]&gt;0</f>
        <v/>
      </c>
      <c r="BX620" s="10" t="n"/>
      <c r="BY620" s="10" t="n"/>
      <c r="BZ620" s="10">
        <f>tbl_MTG_Set[[#This Row],[Collector Booster Sell Price CardMarket]]*tbl_MTG_Set[[#This Row],[Collector Booster Expected Market Value BotBox]]/tbl_MTG_Set[[#This Row],[Collector Booster Sealed Market Value BotBox]]</f>
        <v/>
      </c>
      <c r="CA6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0" s="10">
        <f>tbl_MTG_Set[[#This Row],[Collector Singles CardMarket Profit BotBox]]/tbl_MTG_Set[[#This Row],[Collector Booster Cost]]</f>
        <v/>
      </c>
      <c r="CC620" s="10">
        <f>tbl_MTG_Set[[#This Row],[Collector Singles CardMarket Profit BotBox]]&gt;0</f>
        <v/>
      </c>
      <c r="CD6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1" hidden="1" s="6">
      <c r="A621" t="n">
        <v>653</v>
      </c>
      <c r="B621" t="inlineStr">
        <is>
          <t>Battle the Horde TBTH</t>
        </is>
      </c>
      <c r="C621" t="n">
        <v>15</v>
      </c>
      <c r="D621" s="3" t="n">
        <v>41699</v>
      </c>
      <c r="F621" t="inlineStr">
        <is>
          <t>en es fr de it pt ja ko ru 汉语 漢語</t>
        </is>
      </c>
      <c r="G621" t="n">
        <v>1252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1">
        <f>tbl_MTG_Set[[#This Row],[Play Booster Sell Price CardMarket]]*tbl_MTG_Set[[#This Row],[Play Booster Expected Market Value MTG Stocks]]/tbl_MTG_Set[[#This Row],[Play Booster Sealed Market Value MTG Stocks]]</f>
        <v/>
      </c>
      <c r="BG6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1" s="11">
        <f>tbl_MTG_Set[[#This Row],[Play Singles CardMarket Profit MTG Stocks]]/tbl_MTG_Set[[#This Row],[Play Booster Cost]]</f>
        <v/>
      </c>
      <c r="BI621" s="11">
        <f>tbl_MTG_Set[[#This Row],[Play Singles CardMarket Profit MTG Stocks]]&gt;0</f>
        <v/>
      </c>
      <c r="BM621" s="10">
        <f>tbl_MTG_Set[[#This Row],[Play Booster Sell Price CardMarket]]*tbl_MTG_Set[[#This Row],[Play Booster Expected Market Value BotBox]]/tbl_MTG_Set[[#This Row],[Play Booster Sealed Market Value BotBox]]</f>
        <v/>
      </c>
      <c r="BN6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1" s="10">
        <f>tbl_MTG_Set[[#This Row],[Play Singles CardMarket Profit BotBox]]/tbl_MTG_Set[[#This Row],[Play Booster Cost]]</f>
        <v/>
      </c>
      <c r="BP621" s="10">
        <f>tbl_MTG_Set[[#This Row],[Play Singles CardMarket Profit BotBox]]&gt;0</f>
        <v/>
      </c>
      <c r="BQ621" s="10" t="n"/>
      <c r="BR621" s="10" t="n"/>
      <c r="BS621" s="10" t="n"/>
      <c r="BT6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1" s="19">
        <f>tbl_MTG_Set[[#This Row],[Collector Singles CardMarket Profit MTG Stocks]]/tbl_MTG_Set[[#This Row],[Collector Booster Cost]]</f>
        <v/>
      </c>
      <c r="BW621" s="10">
        <f>tbl_MTG_Set[[#This Row],[Collector Singles CardMarket Profit MTG Stocks]]&gt;0</f>
        <v/>
      </c>
      <c r="BX621" s="10" t="n"/>
      <c r="BY621" s="10" t="n"/>
      <c r="BZ621" s="10">
        <f>tbl_MTG_Set[[#This Row],[Collector Booster Sell Price CardMarket]]*tbl_MTG_Set[[#This Row],[Collector Booster Expected Market Value BotBox]]/tbl_MTG_Set[[#This Row],[Collector Booster Sealed Market Value BotBox]]</f>
        <v/>
      </c>
      <c r="CA6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1" s="10">
        <f>tbl_MTG_Set[[#This Row],[Collector Singles CardMarket Profit BotBox]]/tbl_MTG_Set[[#This Row],[Collector Booster Cost]]</f>
        <v/>
      </c>
      <c r="CC621" s="10">
        <f>tbl_MTG_Set[[#This Row],[Collector Singles CardMarket Profit BotBox]]&gt;0</f>
        <v/>
      </c>
      <c r="CD6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2" hidden="1" s="6">
      <c r="A622" t="n">
        <v>654</v>
      </c>
      <c r="B622" t="inlineStr">
        <is>
          <t>Born of the Gods Hero's Path THP2</t>
        </is>
      </c>
      <c r="C622" t="n">
        <v>7</v>
      </c>
      <c r="D622" s="3" t="n">
        <v>41677</v>
      </c>
      <c r="F622" t="inlineStr">
        <is>
          <t>en es fr de it pt ja ko ru 汉语 漢語</t>
        </is>
      </c>
      <c r="G622" t="n">
        <v>1254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1">
        <f>tbl_MTG_Set[[#This Row],[Play Booster Sell Price CardMarket]]*tbl_MTG_Set[[#This Row],[Play Booster Expected Market Value MTG Stocks]]/tbl_MTG_Set[[#This Row],[Play Booster Sealed Market Value MTG Stocks]]</f>
        <v/>
      </c>
      <c r="BG6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2" s="11">
        <f>tbl_MTG_Set[[#This Row],[Play Singles CardMarket Profit MTG Stocks]]/tbl_MTG_Set[[#This Row],[Play Booster Cost]]</f>
        <v/>
      </c>
      <c r="BI622" s="11">
        <f>tbl_MTG_Set[[#This Row],[Play Singles CardMarket Profit MTG Stocks]]&gt;0</f>
        <v/>
      </c>
      <c r="BM622" s="10">
        <f>tbl_MTG_Set[[#This Row],[Play Booster Sell Price CardMarket]]*tbl_MTG_Set[[#This Row],[Play Booster Expected Market Value BotBox]]/tbl_MTG_Set[[#This Row],[Play Booster Sealed Market Value BotBox]]</f>
        <v/>
      </c>
      <c r="BN6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2" s="10">
        <f>tbl_MTG_Set[[#This Row],[Play Singles CardMarket Profit BotBox]]/tbl_MTG_Set[[#This Row],[Play Booster Cost]]</f>
        <v/>
      </c>
      <c r="BP622" s="10">
        <f>tbl_MTG_Set[[#This Row],[Play Singles CardMarket Profit BotBox]]&gt;0</f>
        <v/>
      </c>
      <c r="BQ622" s="10" t="n"/>
      <c r="BR622" s="10" t="n"/>
      <c r="BS622" s="10" t="n"/>
      <c r="BT6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2" s="19">
        <f>tbl_MTG_Set[[#This Row],[Collector Singles CardMarket Profit MTG Stocks]]/tbl_MTG_Set[[#This Row],[Collector Booster Cost]]</f>
        <v/>
      </c>
      <c r="BW622" s="10">
        <f>tbl_MTG_Set[[#This Row],[Collector Singles CardMarket Profit MTG Stocks]]&gt;0</f>
        <v/>
      </c>
      <c r="BX622" s="10" t="n"/>
      <c r="BY622" s="10" t="n"/>
      <c r="BZ622" s="10">
        <f>tbl_MTG_Set[[#This Row],[Collector Booster Sell Price CardMarket]]*tbl_MTG_Set[[#This Row],[Collector Booster Expected Market Value BotBox]]/tbl_MTG_Set[[#This Row],[Collector Booster Sealed Market Value BotBox]]</f>
        <v/>
      </c>
      <c r="CA6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2" s="10">
        <f>tbl_MTG_Set[[#This Row],[Collector Singles CardMarket Profit BotBox]]/tbl_MTG_Set[[#This Row],[Collector Booster Cost]]</f>
        <v/>
      </c>
      <c r="CC622" s="10">
        <f>tbl_MTG_Set[[#This Row],[Collector Singles CardMarket Profit BotBox]]&gt;0</f>
        <v/>
      </c>
      <c r="CD6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3" hidden="1" s="6">
      <c r="A623" t="n">
        <v>655</v>
      </c>
      <c r="B623" t="inlineStr">
        <is>
          <t>League Tokens 2014 L14</t>
        </is>
      </c>
      <c r="C623" t="n">
        <v>4</v>
      </c>
      <c r="D623" s="3" t="n">
        <v>41640</v>
      </c>
      <c r="F623" t="inlineStr">
        <is>
          <t>en es fr de it pt ja ko ru 汉语 漢語</t>
        </is>
      </c>
      <c r="G623" t="n">
        <v>1256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1">
        <f>tbl_MTG_Set[[#This Row],[Play Booster Sell Price CardMarket]]*tbl_MTG_Set[[#This Row],[Play Booster Expected Market Value MTG Stocks]]/tbl_MTG_Set[[#This Row],[Play Booster Sealed Market Value MTG Stocks]]</f>
        <v/>
      </c>
      <c r="BG6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3" s="11">
        <f>tbl_MTG_Set[[#This Row],[Play Singles CardMarket Profit MTG Stocks]]/tbl_MTG_Set[[#This Row],[Play Booster Cost]]</f>
        <v/>
      </c>
      <c r="BI623" s="11">
        <f>tbl_MTG_Set[[#This Row],[Play Singles CardMarket Profit MTG Stocks]]&gt;0</f>
        <v/>
      </c>
      <c r="BM623" s="10">
        <f>tbl_MTG_Set[[#This Row],[Play Booster Sell Price CardMarket]]*tbl_MTG_Set[[#This Row],[Play Booster Expected Market Value BotBox]]/tbl_MTG_Set[[#This Row],[Play Booster Sealed Market Value BotBox]]</f>
        <v/>
      </c>
      <c r="BN6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3" s="10">
        <f>tbl_MTG_Set[[#This Row],[Play Singles CardMarket Profit BotBox]]/tbl_MTG_Set[[#This Row],[Play Booster Cost]]</f>
        <v/>
      </c>
      <c r="BP623" s="10">
        <f>tbl_MTG_Set[[#This Row],[Play Singles CardMarket Profit BotBox]]&gt;0</f>
        <v/>
      </c>
      <c r="BQ623" s="10" t="n"/>
      <c r="BR623" s="10" t="n"/>
      <c r="BS623" s="10" t="n"/>
      <c r="BT6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3" s="19">
        <f>tbl_MTG_Set[[#This Row],[Collector Singles CardMarket Profit MTG Stocks]]/tbl_MTG_Set[[#This Row],[Collector Booster Cost]]</f>
        <v/>
      </c>
      <c r="BW623" s="10">
        <f>tbl_MTG_Set[[#This Row],[Collector Singles CardMarket Profit MTG Stocks]]&gt;0</f>
        <v/>
      </c>
      <c r="BX623" s="10" t="n"/>
      <c r="BY623" s="10" t="n"/>
      <c r="BZ623" s="10">
        <f>tbl_MTG_Set[[#This Row],[Collector Booster Sell Price CardMarket]]*tbl_MTG_Set[[#This Row],[Collector Booster Expected Market Value BotBox]]/tbl_MTG_Set[[#This Row],[Collector Booster Sealed Market Value BotBox]]</f>
        <v/>
      </c>
      <c r="CA6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3" s="10">
        <f>tbl_MTG_Set[[#This Row],[Collector Singles CardMarket Profit BotBox]]/tbl_MTG_Set[[#This Row],[Collector Booster Cost]]</f>
        <v/>
      </c>
      <c r="CC623" s="10">
        <f>tbl_MTG_Set[[#This Row],[Collector Singles CardMarket Profit BotBox]]&gt;0</f>
        <v/>
      </c>
      <c r="CD6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4" hidden="1" s="6">
      <c r="A624" t="n">
        <v>656</v>
      </c>
      <c r="B624" t="inlineStr">
        <is>
          <t>Judge Gift Cards 2014 J14</t>
        </is>
      </c>
      <c r="C624" t="n">
        <v>14</v>
      </c>
      <c r="D624" s="3" t="n">
        <v>41640</v>
      </c>
      <c r="F624" t="inlineStr">
        <is>
          <t>en es fr de it pt ja ko ru 汉语 漢語</t>
        </is>
      </c>
      <c r="G624" t="n">
        <v>1258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1">
        <f>tbl_MTG_Set[[#This Row],[Play Booster Sell Price CardMarket]]*tbl_MTG_Set[[#This Row],[Play Booster Expected Market Value MTG Stocks]]/tbl_MTG_Set[[#This Row],[Play Booster Sealed Market Value MTG Stocks]]</f>
        <v/>
      </c>
      <c r="BG6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4" s="11">
        <f>tbl_MTG_Set[[#This Row],[Play Singles CardMarket Profit MTG Stocks]]/tbl_MTG_Set[[#This Row],[Play Booster Cost]]</f>
        <v/>
      </c>
      <c r="BI624" s="11">
        <f>tbl_MTG_Set[[#This Row],[Play Singles CardMarket Profit MTG Stocks]]&gt;0</f>
        <v/>
      </c>
      <c r="BM624" s="10">
        <f>tbl_MTG_Set[[#This Row],[Play Booster Sell Price CardMarket]]*tbl_MTG_Set[[#This Row],[Play Booster Expected Market Value BotBox]]/tbl_MTG_Set[[#This Row],[Play Booster Sealed Market Value BotBox]]</f>
        <v/>
      </c>
      <c r="BN6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4" s="10">
        <f>tbl_MTG_Set[[#This Row],[Play Singles CardMarket Profit BotBox]]/tbl_MTG_Set[[#This Row],[Play Booster Cost]]</f>
        <v/>
      </c>
      <c r="BP624" s="10">
        <f>tbl_MTG_Set[[#This Row],[Play Singles CardMarket Profit BotBox]]&gt;0</f>
        <v/>
      </c>
      <c r="BQ624" s="10" t="n"/>
      <c r="BR624" s="10" t="n"/>
      <c r="BS624" s="10" t="n"/>
      <c r="BT6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4" s="19">
        <f>tbl_MTG_Set[[#This Row],[Collector Singles CardMarket Profit MTG Stocks]]/tbl_MTG_Set[[#This Row],[Collector Booster Cost]]</f>
        <v/>
      </c>
      <c r="BW624" s="10">
        <f>tbl_MTG_Set[[#This Row],[Collector Singles CardMarket Profit MTG Stocks]]&gt;0</f>
        <v/>
      </c>
      <c r="BX624" s="10" t="n"/>
      <c r="BY624" s="10" t="n"/>
      <c r="BZ624" s="10">
        <f>tbl_MTG_Set[[#This Row],[Collector Booster Sell Price CardMarket]]*tbl_MTG_Set[[#This Row],[Collector Booster Expected Market Value BotBox]]/tbl_MTG_Set[[#This Row],[Collector Booster Sealed Market Value BotBox]]</f>
        <v/>
      </c>
      <c r="CA6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4" s="10">
        <f>tbl_MTG_Set[[#This Row],[Collector Singles CardMarket Profit BotBox]]/tbl_MTG_Set[[#This Row],[Collector Booster Cost]]</f>
        <v/>
      </c>
      <c r="CC624" s="10">
        <f>tbl_MTG_Set[[#This Row],[Collector Singles CardMarket Profit BotBox]]&gt;0</f>
        <v/>
      </c>
      <c r="CD6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5" hidden="1" s="6">
      <c r="A625" t="n">
        <v>657</v>
      </c>
      <c r="B625" t="inlineStr">
        <is>
          <t>Friday Night Magic 2014 F14</t>
        </is>
      </c>
      <c r="C625" t="n">
        <v>12</v>
      </c>
      <c r="D625" s="3" t="n">
        <v>41640</v>
      </c>
      <c r="F625" t="inlineStr">
        <is>
          <t>en es fr de it pt ja ko ru 汉语 漢語</t>
        </is>
      </c>
      <c r="G625" t="n">
        <v>1260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1">
        <f>tbl_MTG_Set[[#This Row],[Play Booster Sell Price CardMarket]]*tbl_MTG_Set[[#This Row],[Play Booster Expected Market Value MTG Stocks]]/tbl_MTG_Set[[#This Row],[Play Booster Sealed Market Value MTG Stocks]]</f>
        <v/>
      </c>
      <c r="BG6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5" s="11">
        <f>tbl_MTG_Set[[#This Row],[Play Singles CardMarket Profit MTG Stocks]]/tbl_MTG_Set[[#This Row],[Play Booster Cost]]</f>
        <v/>
      </c>
      <c r="BI625" s="11">
        <f>tbl_MTG_Set[[#This Row],[Play Singles CardMarket Profit MTG Stocks]]&gt;0</f>
        <v/>
      </c>
      <c r="BM625" s="10">
        <f>tbl_MTG_Set[[#This Row],[Play Booster Sell Price CardMarket]]*tbl_MTG_Set[[#This Row],[Play Booster Expected Market Value BotBox]]/tbl_MTG_Set[[#This Row],[Play Booster Sealed Market Value BotBox]]</f>
        <v/>
      </c>
      <c r="BN6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5" s="10">
        <f>tbl_MTG_Set[[#This Row],[Play Singles CardMarket Profit BotBox]]/tbl_MTG_Set[[#This Row],[Play Booster Cost]]</f>
        <v/>
      </c>
      <c r="BP625" s="10">
        <f>tbl_MTG_Set[[#This Row],[Play Singles CardMarket Profit BotBox]]&gt;0</f>
        <v/>
      </c>
      <c r="BQ625" s="10" t="n"/>
      <c r="BR625" s="10" t="n"/>
      <c r="BS625" s="10" t="n"/>
      <c r="BT6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5" s="19">
        <f>tbl_MTG_Set[[#This Row],[Collector Singles CardMarket Profit MTG Stocks]]/tbl_MTG_Set[[#This Row],[Collector Booster Cost]]</f>
        <v/>
      </c>
      <c r="BW625" s="10">
        <f>tbl_MTG_Set[[#This Row],[Collector Singles CardMarket Profit MTG Stocks]]&gt;0</f>
        <v/>
      </c>
      <c r="BX625" s="10" t="n"/>
      <c r="BY625" s="10" t="n"/>
      <c r="BZ625" s="10">
        <f>tbl_MTG_Set[[#This Row],[Collector Booster Sell Price CardMarket]]*tbl_MTG_Set[[#This Row],[Collector Booster Expected Market Value BotBox]]/tbl_MTG_Set[[#This Row],[Collector Booster Sealed Market Value BotBox]]</f>
        <v/>
      </c>
      <c r="CA6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5" s="10">
        <f>tbl_MTG_Set[[#This Row],[Collector Singles CardMarket Profit BotBox]]/tbl_MTG_Set[[#This Row],[Collector Booster Cost]]</f>
        <v/>
      </c>
      <c r="CC625" s="10">
        <f>tbl_MTG_Set[[#This Row],[Collector Singles CardMarket Profit BotBox]]&gt;0</f>
        <v/>
      </c>
      <c r="CD6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6" hidden="1" s="6">
      <c r="A626" t="n">
        <v>658</v>
      </c>
      <c r="B626" t="inlineStr">
        <is>
          <t>Commander 2013 C13</t>
        </is>
      </c>
      <c r="C626" t="n">
        <v>356</v>
      </c>
      <c r="D626" s="3" t="n">
        <v>41579</v>
      </c>
      <c r="F626" t="inlineStr">
        <is>
          <t>en es fr de it pt ja ko ru 汉语 漢語</t>
        </is>
      </c>
      <c r="G626" t="n">
        <v>1262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1">
        <f>tbl_MTG_Set[[#This Row],[Play Booster Sell Price CardMarket]]*tbl_MTG_Set[[#This Row],[Play Booster Expected Market Value MTG Stocks]]/tbl_MTG_Set[[#This Row],[Play Booster Sealed Market Value MTG Stocks]]</f>
        <v/>
      </c>
      <c r="BG6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6" s="11">
        <f>tbl_MTG_Set[[#This Row],[Play Singles CardMarket Profit MTG Stocks]]/tbl_MTG_Set[[#This Row],[Play Booster Cost]]</f>
        <v/>
      </c>
      <c r="BI626" s="11">
        <f>tbl_MTG_Set[[#This Row],[Play Singles CardMarket Profit MTG Stocks]]&gt;0</f>
        <v/>
      </c>
      <c r="BM626" s="10">
        <f>tbl_MTG_Set[[#This Row],[Play Booster Sell Price CardMarket]]*tbl_MTG_Set[[#This Row],[Play Booster Expected Market Value BotBox]]/tbl_MTG_Set[[#This Row],[Play Booster Sealed Market Value BotBox]]</f>
        <v/>
      </c>
      <c r="BN6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6" s="10">
        <f>tbl_MTG_Set[[#This Row],[Play Singles CardMarket Profit BotBox]]/tbl_MTG_Set[[#This Row],[Play Booster Cost]]</f>
        <v/>
      </c>
      <c r="BP626" s="10">
        <f>tbl_MTG_Set[[#This Row],[Play Singles CardMarket Profit BotBox]]&gt;0</f>
        <v/>
      </c>
      <c r="BQ626" s="10" t="n"/>
      <c r="BR626" s="10" t="n"/>
      <c r="BS626" s="10" t="n"/>
      <c r="BT6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6" s="19">
        <f>tbl_MTG_Set[[#This Row],[Collector Singles CardMarket Profit MTG Stocks]]/tbl_MTG_Set[[#This Row],[Collector Booster Cost]]</f>
        <v/>
      </c>
      <c r="BW626" s="10">
        <f>tbl_MTG_Set[[#This Row],[Collector Singles CardMarket Profit MTG Stocks]]&gt;0</f>
        <v/>
      </c>
      <c r="BX626" s="10" t="n"/>
      <c r="BY626" s="10" t="n"/>
      <c r="BZ626" s="10">
        <f>tbl_MTG_Set[[#This Row],[Collector Booster Sell Price CardMarket]]*tbl_MTG_Set[[#This Row],[Collector Booster Expected Market Value BotBox]]/tbl_MTG_Set[[#This Row],[Collector Booster Sealed Market Value BotBox]]</f>
        <v/>
      </c>
      <c r="CA6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6" s="10">
        <f>tbl_MTG_Set[[#This Row],[Collector Singles CardMarket Profit BotBox]]/tbl_MTG_Set[[#This Row],[Collector Booster Cost]]</f>
        <v/>
      </c>
      <c r="CC626" s="10">
        <f>tbl_MTG_Set[[#This Row],[Collector Singles CardMarket Profit BotBox]]&gt;0</f>
        <v/>
      </c>
      <c r="CD6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7" hidden="1" s="6">
      <c r="A627" t="n">
        <v>659</v>
      </c>
      <c r="B627" t="inlineStr">
        <is>
          <t>Commander 2013 Oversized OC13</t>
        </is>
      </c>
      <c r="C627" t="n">
        <v>15</v>
      </c>
      <c r="D627" s="3" t="n">
        <v>41579</v>
      </c>
      <c r="F627" t="inlineStr">
        <is>
          <t>en es fr de it pt ja ko ru 汉语 漢語</t>
        </is>
      </c>
      <c r="G627" t="n">
        <v>1264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1">
        <f>tbl_MTG_Set[[#This Row],[Play Booster Sell Price CardMarket]]*tbl_MTG_Set[[#This Row],[Play Booster Expected Market Value MTG Stocks]]/tbl_MTG_Set[[#This Row],[Play Booster Sealed Market Value MTG Stocks]]</f>
        <v/>
      </c>
      <c r="BG6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7" s="11">
        <f>tbl_MTG_Set[[#This Row],[Play Singles CardMarket Profit MTG Stocks]]/tbl_MTG_Set[[#This Row],[Play Booster Cost]]</f>
        <v/>
      </c>
      <c r="BI627" s="11">
        <f>tbl_MTG_Set[[#This Row],[Play Singles CardMarket Profit MTG Stocks]]&gt;0</f>
        <v/>
      </c>
      <c r="BM627" s="10">
        <f>tbl_MTG_Set[[#This Row],[Play Booster Sell Price CardMarket]]*tbl_MTG_Set[[#This Row],[Play Booster Expected Market Value BotBox]]/tbl_MTG_Set[[#This Row],[Play Booster Sealed Market Value BotBox]]</f>
        <v/>
      </c>
      <c r="BN6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7" s="10">
        <f>tbl_MTG_Set[[#This Row],[Play Singles CardMarket Profit BotBox]]/tbl_MTG_Set[[#This Row],[Play Booster Cost]]</f>
        <v/>
      </c>
      <c r="BP627" s="10">
        <f>tbl_MTG_Set[[#This Row],[Play Singles CardMarket Profit BotBox]]&gt;0</f>
        <v/>
      </c>
      <c r="BQ627" s="10" t="n"/>
      <c r="BR627" s="10" t="n"/>
      <c r="BS627" s="10" t="n"/>
      <c r="BT6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7" s="19">
        <f>tbl_MTG_Set[[#This Row],[Collector Singles CardMarket Profit MTG Stocks]]/tbl_MTG_Set[[#This Row],[Collector Booster Cost]]</f>
        <v/>
      </c>
      <c r="BW627" s="10">
        <f>tbl_MTG_Set[[#This Row],[Collector Singles CardMarket Profit MTG Stocks]]&gt;0</f>
        <v/>
      </c>
      <c r="BX627" s="10" t="n"/>
      <c r="BY627" s="10" t="n"/>
      <c r="BZ627" s="10">
        <f>tbl_MTG_Set[[#This Row],[Collector Booster Sell Price CardMarket]]*tbl_MTG_Set[[#This Row],[Collector Booster Expected Market Value BotBox]]/tbl_MTG_Set[[#This Row],[Collector Booster Sealed Market Value BotBox]]</f>
        <v/>
      </c>
      <c r="CA6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7" s="10">
        <f>tbl_MTG_Set[[#This Row],[Collector Singles CardMarket Profit BotBox]]/tbl_MTG_Set[[#This Row],[Collector Booster Cost]]</f>
        <v/>
      </c>
      <c r="CC627" s="10">
        <f>tbl_MTG_Set[[#This Row],[Collector Singles CardMarket Profit BotBox]]&gt;0</f>
        <v/>
      </c>
      <c r="CD6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8" hidden="1" s="6">
      <c r="A628" t="n">
        <v>660</v>
      </c>
      <c r="B628" t="inlineStr">
        <is>
          <t>Theros THS</t>
        </is>
      </c>
      <c r="C628" t="n">
        <v>249</v>
      </c>
      <c r="D628" s="3" t="n">
        <v>41544</v>
      </c>
      <c r="E628" t="inlineStr">
        <is>
          <t>Standard Expansion</t>
        </is>
      </c>
      <c r="F628" t="inlineStr">
        <is>
          <t>en es fr de it pt ja ko ru 汉语 漢語</t>
        </is>
      </c>
      <c r="G628" t="n">
        <v>1266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1">
        <f>tbl_MTG_Set[[#This Row],[Play Booster Sell Price CardMarket]]*tbl_MTG_Set[[#This Row],[Play Booster Expected Market Value MTG Stocks]]/tbl_MTG_Set[[#This Row],[Play Booster Sealed Market Value MTG Stocks]]</f>
        <v/>
      </c>
      <c r="BG6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8" s="11">
        <f>tbl_MTG_Set[[#This Row],[Play Singles CardMarket Profit MTG Stocks]]/tbl_MTG_Set[[#This Row],[Play Booster Cost]]</f>
        <v/>
      </c>
      <c r="BI628" s="11">
        <f>tbl_MTG_Set[[#This Row],[Play Singles CardMarket Profit MTG Stocks]]&gt;0</f>
        <v/>
      </c>
      <c r="BM628" s="10">
        <f>tbl_MTG_Set[[#This Row],[Play Booster Sell Price CardMarket]]*tbl_MTG_Set[[#This Row],[Play Booster Expected Market Value BotBox]]/tbl_MTG_Set[[#This Row],[Play Booster Sealed Market Value BotBox]]</f>
        <v/>
      </c>
      <c r="BN6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8" s="10">
        <f>tbl_MTG_Set[[#This Row],[Play Singles CardMarket Profit BotBox]]/tbl_MTG_Set[[#This Row],[Play Booster Cost]]</f>
        <v/>
      </c>
      <c r="BP628" s="10">
        <f>tbl_MTG_Set[[#This Row],[Play Singles CardMarket Profit BotBox]]&gt;0</f>
        <v/>
      </c>
      <c r="BQ628" s="10" t="n"/>
      <c r="BR628" s="10" t="n"/>
      <c r="BS628" s="10" t="n"/>
      <c r="BT6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8" s="19">
        <f>tbl_MTG_Set[[#This Row],[Collector Singles CardMarket Profit MTG Stocks]]/tbl_MTG_Set[[#This Row],[Collector Booster Cost]]</f>
        <v/>
      </c>
      <c r="BW628" s="10">
        <f>tbl_MTG_Set[[#This Row],[Collector Singles CardMarket Profit MTG Stocks]]&gt;0</f>
        <v/>
      </c>
      <c r="BX628" s="10" t="n"/>
      <c r="BY628" s="10" t="n"/>
      <c r="BZ628" s="10">
        <f>tbl_MTG_Set[[#This Row],[Collector Booster Sell Price CardMarket]]*tbl_MTG_Set[[#This Row],[Collector Booster Expected Market Value BotBox]]/tbl_MTG_Set[[#This Row],[Collector Booster Sealed Market Value BotBox]]</f>
        <v/>
      </c>
      <c r="CA6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8" s="10">
        <f>tbl_MTG_Set[[#This Row],[Collector Singles CardMarket Profit BotBox]]/tbl_MTG_Set[[#This Row],[Collector Booster Cost]]</f>
        <v/>
      </c>
      <c r="CC628" s="10">
        <f>tbl_MTG_Set[[#This Row],[Collector Singles CardMarket Profit BotBox]]&gt;0</f>
        <v/>
      </c>
      <c r="CD6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9" hidden="1" s="6">
      <c r="A629" t="n">
        <v>661</v>
      </c>
      <c r="B629" t="inlineStr">
        <is>
          <t>Theros Promos PTHS</t>
        </is>
      </c>
      <c r="C629" t="n">
        <v>10</v>
      </c>
      <c r="D629" s="3" t="n">
        <v>41538</v>
      </c>
      <c r="E629" t="inlineStr">
        <is>
          <t>Standard Expansion</t>
        </is>
      </c>
      <c r="F629" t="inlineStr">
        <is>
          <t>en es fr de it pt ja ko ru 汉语 漢語</t>
        </is>
      </c>
      <c r="G629" t="n">
        <v>1268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1">
        <f>tbl_MTG_Set[[#This Row],[Play Booster Sell Price CardMarket]]*tbl_MTG_Set[[#This Row],[Play Booster Expected Market Value MTG Stocks]]/tbl_MTG_Set[[#This Row],[Play Booster Sealed Market Value MTG Stocks]]</f>
        <v/>
      </c>
      <c r="BG6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9" s="11">
        <f>tbl_MTG_Set[[#This Row],[Play Singles CardMarket Profit MTG Stocks]]/tbl_MTG_Set[[#This Row],[Play Booster Cost]]</f>
        <v/>
      </c>
      <c r="BI629" s="11">
        <f>tbl_MTG_Set[[#This Row],[Play Singles CardMarket Profit MTG Stocks]]&gt;0</f>
        <v/>
      </c>
      <c r="BM629" s="10">
        <f>tbl_MTG_Set[[#This Row],[Play Booster Sell Price CardMarket]]*tbl_MTG_Set[[#This Row],[Play Booster Expected Market Value BotBox]]/tbl_MTG_Set[[#This Row],[Play Booster Sealed Market Value BotBox]]</f>
        <v/>
      </c>
      <c r="BN6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9" s="10">
        <f>tbl_MTG_Set[[#This Row],[Play Singles CardMarket Profit BotBox]]/tbl_MTG_Set[[#This Row],[Play Booster Cost]]</f>
        <v/>
      </c>
      <c r="BP629" s="10">
        <f>tbl_MTG_Set[[#This Row],[Play Singles CardMarket Profit BotBox]]&gt;0</f>
        <v/>
      </c>
      <c r="BQ629" s="10" t="n"/>
      <c r="BR629" s="10" t="n"/>
      <c r="BS629" s="10" t="n"/>
      <c r="BT6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9" s="19">
        <f>tbl_MTG_Set[[#This Row],[Collector Singles CardMarket Profit MTG Stocks]]/tbl_MTG_Set[[#This Row],[Collector Booster Cost]]</f>
        <v/>
      </c>
      <c r="BW629" s="10">
        <f>tbl_MTG_Set[[#This Row],[Collector Singles CardMarket Profit MTG Stocks]]&gt;0</f>
        <v/>
      </c>
      <c r="BX629" s="10" t="n"/>
      <c r="BY629" s="10" t="n"/>
      <c r="BZ629" s="10">
        <f>tbl_MTG_Set[[#This Row],[Collector Booster Sell Price CardMarket]]*tbl_MTG_Set[[#This Row],[Collector Booster Expected Market Value BotBox]]/tbl_MTG_Set[[#This Row],[Collector Booster Sealed Market Value BotBox]]</f>
        <v/>
      </c>
      <c r="CA6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9" s="10">
        <f>tbl_MTG_Set[[#This Row],[Collector Singles CardMarket Profit BotBox]]/tbl_MTG_Set[[#This Row],[Collector Booster Cost]]</f>
        <v/>
      </c>
      <c r="CC629" s="10">
        <f>tbl_MTG_Set[[#This Row],[Collector Singles CardMarket Profit BotBox]]&gt;0</f>
        <v/>
      </c>
      <c r="CD6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0" hidden="1" s="6">
      <c r="A630" t="n">
        <v>662</v>
      </c>
      <c r="B630" t="inlineStr">
        <is>
          <t>Theros Tokens TTHS</t>
        </is>
      </c>
      <c r="C630" t="n">
        <v>11</v>
      </c>
      <c r="D630" s="3" t="n">
        <v>41544</v>
      </c>
      <c r="E630" t="inlineStr">
        <is>
          <t>Standard Expansion</t>
        </is>
      </c>
      <c r="F630" t="inlineStr">
        <is>
          <t>en es fr de it pt ja ko ru 汉语 漢語</t>
        </is>
      </c>
      <c r="G630" t="n">
        <v>1270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1">
        <f>tbl_MTG_Set[[#This Row],[Play Booster Sell Price CardMarket]]*tbl_MTG_Set[[#This Row],[Play Booster Expected Market Value MTG Stocks]]/tbl_MTG_Set[[#This Row],[Play Booster Sealed Market Value MTG Stocks]]</f>
        <v/>
      </c>
      <c r="BG6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0" s="11">
        <f>tbl_MTG_Set[[#This Row],[Play Singles CardMarket Profit MTG Stocks]]/tbl_MTG_Set[[#This Row],[Play Booster Cost]]</f>
        <v/>
      </c>
      <c r="BI630" s="11">
        <f>tbl_MTG_Set[[#This Row],[Play Singles CardMarket Profit MTG Stocks]]&gt;0</f>
        <v/>
      </c>
      <c r="BM630" s="10">
        <f>tbl_MTG_Set[[#This Row],[Play Booster Sell Price CardMarket]]*tbl_MTG_Set[[#This Row],[Play Booster Expected Market Value BotBox]]/tbl_MTG_Set[[#This Row],[Play Booster Sealed Market Value BotBox]]</f>
        <v/>
      </c>
      <c r="BN6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0" s="10">
        <f>tbl_MTG_Set[[#This Row],[Play Singles CardMarket Profit BotBox]]/tbl_MTG_Set[[#This Row],[Play Booster Cost]]</f>
        <v/>
      </c>
      <c r="BP630" s="10">
        <f>tbl_MTG_Set[[#This Row],[Play Singles CardMarket Profit BotBox]]&gt;0</f>
        <v/>
      </c>
      <c r="BQ630" s="10" t="n"/>
      <c r="BR630" s="10" t="n"/>
      <c r="BS630" s="10" t="n"/>
      <c r="BT6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0" s="19">
        <f>tbl_MTG_Set[[#This Row],[Collector Singles CardMarket Profit MTG Stocks]]/tbl_MTG_Set[[#This Row],[Collector Booster Cost]]</f>
        <v/>
      </c>
      <c r="BW630" s="10">
        <f>tbl_MTG_Set[[#This Row],[Collector Singles CardMarket Profit MTG Stocks]]&gt;0</f>
        <v/>
      </c>
      <c r="BX630" s="10" t="n"/>
      <c r="BY630" s="10" t="n"/>
      <c r="BZ630" s="10">
        <f>tbl_MTG_Set[[#This Row],[Collector Booster Sell Price CardMarket]]*tbl_MTG_Set[[#This Row],[Collector Booster Expected Market Value BotBox]]/tbl_MTG_Set[[#This Row],[Collector Booster Sealed Market Value BotBox]]</f>
        <v/>
      </c>
      <c r="CA6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0" s="10">
        <f>tbl_MTG_Set[[#This Row],[Collector Singles CardMarket Profit BotBox]]/tbl_MTG_Set[[#This Row],[Collector Booster Cost]]</f>
        <v/>
      </c>
      <c r="CC630" s="10">
        <f>tbl_MTG_Set[[#This Row],[Collector Singles CardMarket Profit BotBox]]&gt;0</f>
        <v/>
      </c>
      <c r="CD6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1" hidden="1" s="6">
      <c r="A631" t="n">
        <v>663</v>
      </c>
      <c r="B631" t="inlineStr">
        <is>
          <t>Face the Hydra TFTH</t>
        </is>
      </c>
      <c r="C631" t="n">
        <v>15</v>
      </c>
      <c r="D631" s="3" t="n">
        <v>41566</v>
      </c>
      <c r="F631" t="inlineStr">
        <is>
          <t>en es fr de it pt ja ko ru 汉语 漢語</t>
        </is>
      </c>
      <c r="G631" t="n">
        <v>1272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1">
        <f>tbl_MTG_Set[[#This Row],[Play Booster Sell Price CardMarket]]*tbl_MTG_Set[[#This Row],[Play Booster Expected Market Value MTG Stocks]]/tbl_MTG_Set[[#This Row],[Play Booster Sealed Market Value MTG Stocks]]</f>
        <v/>
      </c>
      <c r="BG6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1" s="11">
        <f>tbl_MTG_Set[[#This Row],[Play Singles CardMarket Profit MTG Stocks]]/tbl_MTG_Set[[#This Row],[Play Booster Cost]]</f>
        <v/>
      </c>
      <c r="BI631" s="11">
        <f>tbl_MTG_Set[[#This Row],[Play Singles CardMarket Profit MTG Stocks]]&gt;0</f>
        <v/>
      </c>
      <c r="BM631" s="10">
        <f>tbl_MTG_Set[[#This Row],[Play Booster Sell Price CardMarket]]*tbl_MTG_Set[[#This Row],[Play Booster Expected Market Value BotBox]]/tbl_MTG_Set[[#This Row],[Play Booster Sealed Market Value BotBox]]</f>
        <v/>
      </c>
      <c r="BN6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1" s="10">
        <f>tbl_MTG_Set[[#This Row],[Play Singles CardMarket Profit BotBox]]/tbl_MTG_Set[[#This Row],[Play Booster Cost]]</f>
        <v/>
      </c>
      <c r="BP631" s="10">
        <f>tbl_MTG_Set[[#This Row],[Play Singles CardMarket Profit BotBox]]&gt;0</f>
        <v/>
      </c>
      <c r="BQ631" s="10" t="n"/>
      <c r="BR631" s="10" t="n"/>
      <c r="BS631" s="10" t="n"/>
      <c r="BT6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1" s="19">
        <f>tbl_MTG_Set[[#This Row],[Collector Singles CardMarket Profit MTG Stocks]]/tbl_MTG_Set[[#This Row],[Collector Booster Cost]]</f>
        <v/>
      </c>
      <c r="BW631" s="10">
        <f>tbl_MTG_Set[[#This Row],[Collector Singles CardMarket Profit MTG Stocks]]&gt;0</f>
        <v/>
      </c>
      <c r="BX631" s="10" t="n"/>
      <c r="BY631" s="10" t="n"/>
      <c r="BZ631" s="10">
        <f>tbl_MTG_Set[[#This Row],[Collector Booster Sell Price CardMarket]]*tbl_MTG_Set[[#This Row],[Collector Booster Expected Market Value BotBox]]/tbl_MTG_Set[[#This Row],[Collector Booster Sealed Market Value BotBox]]</f>
        <v/>
      </c>
      <c r="CA6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1" s="10">
        <f>tbl_MTG_Set[[#This Row],[Collector Singles CardMarket Profit BotBox]]/tbl_MTG_Set[[#This Row],[Collector Booster Cost]]</f>
        <v/>
      </c>
      <c r="CC631" s="10">
        <f>tbl_MTG_Set[[#This Row],[Collector Singles CardMarket Profit BotBox]]&gt;0</f>
        <v/>
      </c>
      <c r="CD6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2" hidden="1" s="6">
      <c r="A632" t="n">
        <v>664</v>
      </c>
      <c r="B632" t="inlineStr">
        <is>
          <t>Theros Hero's Path THP1</t>
        </is>
      </c>
      <c r="C632" t="n">
        <v>7</v>
      </c>
      <c r="D632" s="3" t="n">
        <v>41544</v>
      </c>
      <c r="E632" t="inlineStr">
        <is>
          <t>Standard Expansion</t>
        </is>
      </c>
      <c r="F632" t="inlineStr">
        <is>
          <t>en es fr de it pt ja ko ru 汉语 漢語</t>
        </is>
      </c>
      <c r="G632" t="n">
        <v>1274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1">
        <f>tbl_MTG_Set[[#This Row],[Play Booster Sell Price CardMarket]]*tbl_MTG_Set[[#This Row],[Play Booster Expected Market Value MTG Stocks]]/tbl_MTG_Set[[#This Row],[Play Booster Sealed Market Value MTG Stocks]]</f>
        <v/>
      </c>
      <c r="BG6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2" s="11">
        <f>tbl_MTG_Set[[#This Row],[Play Singles CardMarket Profit MTG Stocks]]/tbl_MTG_Set[[#This Row],[Play Booster Cost]]</f>
        <v/>
      </c>
      <c r="BI632" s="11">
        <f>tbl_MTG_Set[[#This Row],[Play Singles CardMarket Profit MTG Stocks]]&gt;0</f>
        <v/>
      </c>
      <c r="BM632" s="10">
        <f>tbl_MTG_Set[[#This Row],[Play Booster Sell Price CardMarket]]*tbl_MTG_Set[[#This Row],[Play Booster Expected Market Value BotBox]]/tbl_MTG_Set[[#This Row],[Play Booster Sealed Market Value BotBox]]</f>
        <v/>
      </c>
      <c r="BN6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2" s="10">
        <f>tbl_MTG_Set[[#This Row],[Play Singles CardMarket Profit BotBox]]/tbl_MTG_Set[[#This Row],[Play Booster Cost]]</f>
        <v/>
      </c>
      <c r="BP632" s="10">
        <f>tbl_MTG_Set[[#This Row],[Play Singles CardMarket Profit BotBox]]&gt;0</f>
        <v/>
      </c>
      <c r="BQ632" s="10" t="n"/>
      <c r="BR632" s="10" t="n"/>
      <c r="BS632" s="10" t="n"/>
      <c r="BT6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2" s="19">
        <f>tbl_MTG_Set[[#This Row],[Collector Singles CardMarket Profit MTG Stocks]]/tbl_MTG_Set[[#This Row],[Collector Booster Cost]]</f>
        <v/>
      </c>
      <c r="BW632" s="10">
        <f>tbl_MTG_Set[[#This Row],[Collector Singles CardMarket Profit MTG Stocks]]&gt;0</f>
        <v/>
      </c>
      <c r="BX632" s="10" t="n"/>
      <c r="BY632" s="10" t="n"/>
      <c r="BZ632" s="10">
        <f>tbl_MTG_Set[[#This Row],[Collector Booster Sell Price CardMarket]]*tbl_MTG_Set[[#This Row],[Collector Booster Expected Market Value BotBox]]/tbl_MTG_Set[[#This Row],[Collector Booster Sealed Market Value BotBox]]</f>
        <v/>
      </c>
      <c r="CA6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2" s="10">
        <f>tbl_MTG_Set[[#This Row],[Collector Singles CardMarket Profit BotBox]]/tbl_MTG_Set[[#This Row],[Collector Booster Cost]]</f>
        <v/>
      </c>
      <c r="CC632" s="10">
        <f>tbl_MTG_Set[[#This Row],[Collector Singles CardMarket Profit BotBox]]&gt;0</f>
        <v/>
      </c>
      <c r="CD6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3" hidden="1" s="6">
      <c r="A633" t="n">
        <v>665</v>
      </c>
      <c r="B633" t="inlineStr">
        <is>
          <t>Duel Decks: Heroes vs. Monsters DDL</t>
        </is>
      </c>
      <c r="C633" t="n">
        <v>81</v>
      </c>
      <c r="D633" s="3" t="n">
        <v>41523</v>
      </c>
      <c r="F633" t="inlineStr">
        <is>
          <t>en es fr de it pt ja ko ru 汉语 漢語</t>
        </is>
      </c>
      <c r="G633" t="n">
        <v>1276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1">
        <f>tbl_MTG_Set[[#This Row],[Play Booster Sell Price CardMarket]]*tbl_MTG_Set[[#This Row],[Play Booster Expected Market Value MTG Stocks]]/tbl_MTG_Set[[#This Row],[Play Booster Sealed Market Value MTG Stocks]]</f>
        <v/>
      </c>
      <c r="BG6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3" s="11">
        <f>tbl_MTG_Set[[#This Row],[Play Singles CardMarket Profit MTG Stocks]]/tbl_MTG_Set[[#This Row],[Play Booster Cost]]</f>
        <v/>
      </c>
      <c r="BI633" s="11">
        <f>tbl_MTG_Set[[#This Row],[Play Singles CardMarket Profit MTG Stocks]]&gt;0</f>
        <v/>
      </c>
      <c r="BM633" s="10">
        <f>tbl_MTG_Set[[#This Row],[Play Booster Sell Price CardMarket]]*tbl_MTG_Set[[#This Row],[Play Booster Expected Market Value BotBox]]/tbl_MTG_Set[[#This Row],[Play Booster Sealed Market Value BotBox]]</f>
        <v/>
      </c>
      <c r="BN6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3" s="10">
        <f>tbl_MTG_Set[[#This Row],[Play Singles CardMarket Profit BotBox]]/tbl_MTG_Set[[#This Row],[Play Booster Cost]]</f>
        <v/>
      </c>
      <c r="BP633" s="10">
        <f>tbl_MTG_Set[[#This Row],[Play Singles CardMarket Profit BotBox]]&gt;0</f>
        <v/>
      </c>
      <c r="BQ633" s="10" t="n"/>
      <c r="BR633" s="10" t="n"/>
      <c r="BS633" s="10" t="n"/>
      <c r="BT6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3" s="19">
        <f>tbl_MTG_Set[[#This Row],[Collector Singles CardMarket Profit MTG Stocks]]/tbl_MTG_Set[[#This Row],[Collector Booster Cost]]</f>
        <v/>
      </c>
      <c r="BW633" s="10">
        <f>tbl_MTG_Set[[#This Row],[Collector Singles CardMarket Profit MTG Stocks]]&gt;0</f>
        <v/>
      </c>
      <c r="BX633" s="10" t="n"/>
      <c r="BY633" s="10" t="n"/>
      <c r="BZ633" s="10">
        <f>tbl_MTG_Set[[#This Row],[Collector Booster Sell Price CardMarket]]*tbl_MTG_Set[[#This Row],[Collector Booster Expected Market Value BotBox]]/tbl_MTG_Set[[#This Row],[Collector Booster Sealed Market Value BotBox]]</f>
        <v/>
      </c>
      <c r="CA6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3" s="10">
        <f>tbl_MTG_Set[[#This Row],[Collector Singles CardMarket Profit BotBox]]/tbl_MTG_Set[[#This Row],[Collector Booster Cost]]</f>
        <v/>
      </c>
      <c r="CC633" s="10">
        <f>tbl_MTG_Set[[#This Row],[Collector Singles CardMarket Profit BotBox]]&gt;0</f>
        <v/>
      </c>
      <c r="CD6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4" hidden="1" s="6">
      <c r="A634" t="n">
        <v>666</v>
      </c>
      <c r="B634" t="inlineStr">
        <is>
          <t>Duel Decks: Heroes vs. Monsters Tokens TDDL</t>
        </is>
      </c>
      <c r="C634" t="n">
        <v>2</v>
      </c>
      <c r="D634" s="3" t="n">
        <v>41523</v>
      </c>
      <c r="F634" t="inlineStr">
        <is>
          <t>en es fr de it pt ja ko ru 汉语 漢語</t>
        </is>
      </c>
      <c r="G634" t="n">
        <v>1278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1">
        <f>tbl_MTG_Set[[#This Row],[Play Booster Sell Price CardMarket]]*tbl_MTG_Set[[#This Row],[Play Booster Expected Market Value MTG Stocks]]/tbl_MTG_Set[[#This Row],[Play Booster Sealed Market Value MTG Stocks]]</f>
        <v/>
      </c>
      <c r="BG6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4" s="11">
        <f>tbl_MTG_Set[[#This Row],[Play Singles CardMarket Profit MTG Stocks]]/tbl_MTG_Set[[#This Row],[Play Booster Cost]]</f>
        <v/>
      </c>
      <c r="BI634" s="11">
        <f>tbl_MTG_Set[[#This Row],[Play Singles CardMarket Profit MTG Stocks]]&gt;0</f>
        <v/>
      </c>
      <c r="BM634" s="10">
        <f>tbl_MTG_Set[[#This Row],[Play Booster Sell Price CardMarket]]*tbl_MTG_Set[[#This Row],[Play Booster Expected Market Value BotBox]]/tbl_MTG_Set[[#This Row],[Play Booster Sealed Market Value BotBox]]</f>
        <v/>
      </c>
      <c r="BN6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4" s="10">
        <f>tbl_MTG_Set[[#This Row],[Play Singles CardMarket Profit BotBox]]/tbl_MTG_Set[[#This Row],[Play Booster Cost]]</f>
        <v/>
      </c>
      <c r="BP634" s="10">
        <f>tbl_MTG_Set[[#This Row],[Play Singles CardMarket Profit BotBox]]&gt;0</f>
        <v/>
      </c>
      <c r="BQ634" s="10" t="n"/>
      <c r="BR634" s="10" t="n"/>
      <c r="BS634" s="10" t="n"/>
      <c r="BT6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4" s="19">
        <f>tbl_MTG_Set[[#This Row],[Collector Singles CardMarket Profit MTG Stocks]]/tbl_MTG_Set[[#This Row],[Collector Booster Cost]]</f>
        <v/>
      </c>
      <c r="BW634" s="10">
        <f>tbl_MTG_Set[[#This Row],[Collector Singles CardMarket Profit MTG Stocks]]&gt;0</f>
        <v/>
      </c>
      <c r="BX634" s="10" t="n"/>
      <c r="BY634" s="10" t="n"/>
      <c r="BZ634" s="10">
        <f>tbl_MTG_Set[[#This Row],[Collector Booster Sell Price CardMarket]]*tbl_MTG_Set[[#This Row],[Collector Booster Expected Market Value BotBox]]/tbl_MTG_Set[[#This Row],[Collector Booster Sealed Market Value BotBox]]</f>
        <v/>
      </c>
      <c r="CA6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4" s="10">
        <f>tbl_MTG_Set[[#This Row],[Collector Singles CardMarket Profit BotBox]]/tbl_MTG_Set[[#This Row],[Collector Booster Cost]]</f>
        <v/>
      </c>
      <c r="CC634" s="10">
        <f>tbl_MTG_Set[[#This Row],[Collector Singles CardMarket Profit BotBox]]&gt;0</f>
        <v/>
      </c>
      <c r="CD6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5" hidden="1" s="6">
      <c r="A635" t="n">
        <v>667</v>
      </c>
      <c r="B635" t="inlineStr">
        <is>
          <t>From the Vault: Twenty V13</t>
        </is>
      </c>
      <c r="C635" t="n">
        <v>20</v>
      </c>
      <c r="D635" s="3" t="n">
        <v>41509</v>
      </c>
      <c r="F635" t="inlineStr">
        <is>
          <t>en es fr de it pt ja ko ru 汉语 漢語</t>
        </is>
      </c>
      <c r="G635" t="n">
        <v>1280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1">
        <f>tbl_MTG_Set[[#This Row],[Play Booster Sell Price CardMarket]]*tbl_MTG_Set[[#This Row],[Play Booster Expected Market Value MTG Stocks]]/tbl_MTG_Set[[#This Row],[Play Booster Sealed Market Value MTG Stocks]]</f>
        <v/>
      </c>
      <c r="BG6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5" s="11">
        <f>tbl_MTG_Set[[#This Row],[Play Singles CardMarket Profit MTG Stocks]]/tbl_MTG_Set[[#This Row],[Play Booster Cost]]</f>
        <v/>
      </c>
      <c r="BI635" s="11">
        <f>tbl_MTG_Set[[#This Row],[Play Singles CardMarket Profit MTG Stocks]]&gt;0</f>
        <v/>
      </c>
      <c r="BM635" s="10">
        <f>tbl_MTG_Set[[#This Row],[Play Booster Sell Price CardMarket]]*tbl_MTG_Set[[#This Row],[Play Booster Expected Market Value BotBox]]/tbl_MTG_Set[[#This Row],[Play Booster Sealed Market Value BotBox]]</f>
        <v/>
      </c>
      <c r="BN6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5" s="10">
        <f>tbl_MTG_Set[[#This Row],[Play Singles CardMarket Profit BotBox]]/tbl_MTG_Set[[#This Row],[Play Booster Cost]]</f>
        <v/>
      </c>
      <c r="BP635" s="10">
        <f>tbl_MTG_Set[[#This Row],[Play Singles CardMarket Profit BotBox]]&gt;0</f>
        <v/>
      </c>
      <c r="BQ635" s="10" t="n"/>
      <c r="BR635" s="10" t="n"/>
      <c r="BS635" s="10" t="n"/>
      <c r="BT6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5" s="19">
        <f>tbl_MTG_Set[[#This Row],[Collector Singles CardMarket Profit MTG Stocks]]/tbl_MTG_Set[[#This Row],[Collector Booster Cost]]</f>
        <v/>
      </c>
      <c r="BW635" s="10">
        <f>tbl_MTG_Set[[#This Row],[Collector Singles CardMarket Profit MTG Stocks]]&gt;0</f>
        <v/>
      </c>
      <c r="BX635" s="10" t="n"/>
      <c r="BY635" s="10" t="n"/>
      <c r="BZ635" s="10">
        <f>tbl_MTG_Set[[#This Row],[Collector Booster Sell Price CardMarket]]*tbl_MTG_Set[[#This Row],[Collector Booster Expected Market Value BotBox]]/tbl_MTG_Set[[#This Row],[Collector Booster Sealed Market Value BotBox]]</f>
        <v/>
      </c>
      <c r="CA6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5" s="10">
        <f>tbl_MTG_Set[[#This Row],[Collector Singles CardMarket Profit BotBox]]/tbl_MTG_Set[[#This Row],[Collector Booster Cost]]</f>
        <v/>
      </c>
      <c r="CC635" s="10">
        <f>tbl_MTG_Set[[#This Row],[Collector Singles CardMarket Profit BotBox]]&gt;0</f>
        <v/>
      </c>
      <c r="CD6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6" hidden="1" s="6">
      <c r="A636" t="n">
        <v>668</v>
      </c>
      <c r="B636" t="inlineStr">
        <is>
          <t>Magic 2014 M14</t>
        </is>
      </c>
      <c r="C636" t="n">
        <v>249</v>
      </c>
      <c r="D636" s="3" t="n">
        <v>41474</v>
      </c>
      <c r="F636" t="inlineStr">
        <is>
          <t>en es fr de it pt ja ko ru 汉语 漢語</t>
        </is>
      </c>
      <c r="G636" t="n">
        <v>1282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1">
        <f>tbl_MTG_Set[[#This Row],[Play Booster Sell Price CardMarket]]*tbl_MTG_Set[[#This Row],[Play Booster Expected Market Value MTG Stocks]]/tbl_MTG_Set[[#This Row],[Play Booster Sealed Market Value MTG Stocks]]</f>
        <v/>
      </c>
      <c r="BG6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6" s="11">
        <f>tbl_MTG_Set[[#This Row],[Play Singles CardMarket Profit MTG Stocks]]/tbl_MTG_Set[[#This Row],[Play Booster Cost]]</f>
        <v/>
      </c>
      <c r="BI636" s="11">
        <f>tbl_MTG_Set[[#This Row],[Play Singles CardMarket Profit MTG Stocks]]&gt;0</f>
        <v/>
      </c>
      <c r="BM636" s="10">
        <f>tbl_MTG_Set[[#This Row],[Play Booster Sell Price CardMarket]]*tbl_MTG_Set[[#This Row],[Play Booster Expected Market Value BotBox]]/tbl_MTG_Set[[#This Row],[Play Booster Sealed Market Value BotBox]]</f>
        <v/>
      </c>
      <c r="BN6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6" s="10">
        <f>tbl_MTG_Set[[#This Row],[Play Singles CardMarket Profit BotBox]]/tbl_MTG_Set[[#This Row],[Play Booster Cost]]</f>
        <v/>
      </c>
      <c r="BP636" s="10">
        <f>tbl_MTG_Set[[#This Row],[Play Singles CardMarket Profit BotBox]]&gt;0</f>
        <v/>
      </c>
      <c r="BQ636" s="10" t="n"/>
      <c r="BR636" s="10" t="n"/>
      <c r="BS636" s="10" t="n"/>
      <c r="BT6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6" s="19">
        <f>tbl_MTG_Set[[#This Row],[Collector Singles CardMarket Profit MTG Stocks]]/tbl_MTG_Set[[#This Row],[Collector Booster Cost]]</f>
        <v/>
      </c>
      <c r="BW636" s="10">
        <f>tbl_MTG_Set[[#This Row],[Collector Singles CardMarket Profit MTG Stocks]]&gt;0</f>
        <v/>
      </c>
      <c r="BX636" s="10" t="n"/>
      <c r="BY636" s="10" t="n"/>
      <c r="BZ636" s="10">
        <f>tbl_MTG_Set[[#This Row],[Collector Booster Sell Price CardMarket]]*tbl_MTG_Set[[#This Row],[Collector Booster Expected Market Value BotBox]]/tbl_MTG_Set[[#This Row],[Collector Booster Sealed Market Value BotBox]]</f>
        <v/>
      </c>
      <c r="CA6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6" s="10">
        <f>tbl_MTG_Set[[#This Row],[Collector Singles CardMarket Profit BotBox]]/tbl_MTG_Set[[#This Row],[Collector Booster Cost]]</f>
        <v/>
      </c>
      <c r="CC636" s="10">
        <f>tbl_MTG_Set[[#This Row],[Collector Singles CardMarket Profit BotBox]]&gt;0</f>
        <v/>
      </c>
      <c r="CD6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7" hidden="1" s="6">
      <c r="A637" t="n">
        <v>669</v>
      </c>
      <c r="B637" t="inlineStr">
        <is>
          <t>Magic 2014 Promos PM14</t>
        </is>
      </c>
      <c r="C637" t="n">
        <v>6</v>
      </c>
      <c r="D637" s="3" t="n">
        <v>41473</v>
      </c>
      <c r="F637" t="inlineStr">
        <is>
          <t>en es fr de it pt ja ko ru 汉语 漢語</t>
        </is>
      </c>
      <c r="G637" t="n">
        <v>1284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1">
        <f>tbl_MTG_Set[[#This Row],[Play Booster Sell Price CardMarket]]*tbl_MTG_Set[[#This Row],[Play Booster Expected Market Value MTG Stocks]]/tbl_MTG_Set[[#This Row],[Play Booster Sealed Market Value MTG Stocks]]</f>
        <v/>
      </c>
      <c r="BG6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7" s="11">
        <f>tbl_MTG_Set[[#This Row],[Play Singles CardMarket Profit MTG Stocks]]/tbl_MTG_Set[[#This Row],[Play Booster Cost]]</f>
        <v/>
      </c>
      <c r="BI637" s="11">
        <f>tbl_MTG_Set[[#This Row],[Play Singles CardMarket Profit MTG Stocks]]&gt;0</f>
        <v/>
      </c>
      <c r="BM637" s="10">
        <f>tbl_MTG_Set[[#This Row],[Play Booster Sell Price CardMarket]]*tbl_MTG_Set[[#This Row],[Play Booster Expected Market Value BotBox]]/tbl_MTG_Set[[#This Row],[Play Booster Sealed Market Value BotBox]]</f>
        <v/>
      </c>
      <c r="BN6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7" s="10">
        <f>tbl_MTG_Set[[#This Row],[Play Singles CardMarket Profit BotBox]]/tbl_MTG_Set[[#This Row],[Play Booster Cost]]</f>
        <v/>
      </c>
      <c r="BP637" s="10">
        <f>tbl_MTG_Set[[#This Row],[Play Singles CardMarket Profit BotBox]]&gt;0</f>
        <v/>
      </c>
      <c r="BQ637" s="10" t="n"/>
      <c r="BR637" s="10" t="n"/>
      <c r="BS637" s="10" t="n"/>
      <c r="BT6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7" s="19">
        <f>tbl_MTG_Set[[#This Row],[Collector Singles CardMarket Profit MTG Stocks]]/tbl_MTG_Set[[#This Row],[Collector Booster Cost]]</f>
        <v/>
      </c>
      <c r="BW637" s="10">
        <f>tbl_MTG_Set[[#This Row],[Collector Singles CardMarket Profit MTG Stocks]]&gt;0</f>
        <v/>
      </c>
      <c r="BX637" s="10" t="n"/>
      <c r="BY637" s="10" t="n"/>
      <c r="BZ637" s="10">
        <f>tbl_MTG_Set[[#This Row],[Collector Booster Sell Price CardMarket]]*tbl_MTG_Set[[#This Row],[Collector Booster Expected Market Value BotBox]]/tbl_MTG_Set[[#This Row],[Collector Booster Sealed Market Value BotBox]]</f>
        <v/>
      </c>
      <c r="CA6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7" s="10">
        <f>tbl_MTG_Set[[#This Row],[Collector Singles CardMarket Profit BotBox]]/tbl_MTG_Set[[#This Row],[Collector Booster Cost]]</f>
        <v/>
      </c>
      <c r="CC637" s="10">
        <f>tbl_MTG_Set[[#This Row],[Collector Singles CardMarket Profit BotBox]]&gt;0</f>
        <v/>
      </c>
      <c r="CD6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8" hidden="1" s="6">
      <c r="A638" t="n">
        <v>670</v>
      </c>
      <c r="B638" t="inlineStr">
        <is>
          <t>Magic 2014 Tokens TM14</t>
        </is>
      </c>
      <c r="C638" t="n">
        <v>13</v>
      </c>
      <c r="D638" s="3" t="n">
        <v>41474</v>
      </c>
      <c r="F638" t="inlineStr">
        <is>
          <t>en es fr de it pt ja ko ru 汉语 漢語</t>
        </is>
      </c>
      <c r="G638" t="n">
        <v>1286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1">
        <f>tbl_MTG_Set[[#This Row],[Play Booster Sell Price CardMarket]]*tbl_MTG_Set[[#This Row],[Play Booster Expected Market Value MTG Stocks]]/tbl_MTG_Set[[#This Row],[Play Booster Sealed Market Value MTG Stocks]]</f>
        <v/>
      </c>
      <c r="BG6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8" s="11">
        <f>tbl_MTG_Set[[#This Row],[Play Singles CardMarket Profit MTG Stocks]]/tbl_MTG_Set[[#This Row],[Play Booster Cost]]</f>
        <v/>
      </c>
      <c r="BI638" s="11">
        <f>tbl_MTG_Set[[#This Row],[Play Singles CardMarket Profit MTG Stocks]]&gt;0</f>
        <v/>
      </c>
      <c r="BM638" s="10">
        <f>tbl_MTG_Set[[#This Row],[Play Booster Sell Price CardMarket]]*tbl_MTG_Set[[#This Row],[Play Booster Expected Market Value BotBox]]/tbl_MTG_Set[[#This Row],[Play Booster Sealed Market Value BotBox]]</f>
        <v/>
      </c>
      <c r="BN6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8" s="10">
        <f>tbl_MTG_Set[[#This Row],[Play Singles CardMarket Profit BotBox]]/tbl_MTG_Set[[#This Row],[Play Booster Cost]]</f>
        <v/>
      </c>
      <c r="BP638" s="10">
        <f>tbl_MTG_Set[[#This Row],[Play Singles CardMarket Profit BotBox]]&gt;0</f>
        <v/>
      </c>
      <c r="BQ638" s="10" t="n"/>
      <c r="BR638" s="10" t="n"/>
      <c r="BS638" s="10" t="n"/>
      <c r="BT6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8" s="19">
        <f>tbl_MTG_Set[[#This Row],[Collector Singles CardMarket Profit MTG Stocks]]/tbl_MTG_Set[[#This Row],[Collector Booster Cost]]</f>
        <v/>
      </c>
      <c r="BW638" s="10">
        <f>tbl_MTG_Set[[#This Row],[Collector Singles CardMarket Profit MTG Stocks]]&gt;0</f>
        <v/>
      </c>
      <c r="BX638" s="10" t="n"/>
      <c r="BY638" s="10" t="n"/>
      <c r="BZ638" s="10">
        <f>tbl_MTG_Set[[#This Row],[Collector Booster Sell Price CardMarket]]*tbl_MTG_Set[[#This Row],[Collector Booster Expected Market Value BotBox]]/tbl_MTG_Set[[#This Row],[Collector Booster Sealed Market Value BotBox]]</f>
        <v/>
      </c>
      <c r="CA6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8" s="10">
        <f>tbl_MTG_Set[[#This Row],[Collector Singles CardMarket Profit BotBox]]/tbl_MTG_Set[[#This Row],[Collector Booster Cost]]</f>
        <v/>
      </c>
      <c r="CC638" s="10">
        <f>tbl_MTG_Set[[#This Row],[Collector Singles CardMarket Profit BotBox]]&gt;0</f>
        <v/>
      </c>
      <c r="CD6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9" hidden="1" s="6">
      <c r="A639" t="n">
        <v>671</v>
      </c>
      <c r="B639" t="inlineStr">
        <is>
          <t>San Diego Comic-Con 2013 PSDC</t>
        </is>
      </c>
      <c r="C639" t="n">
        <v>5</v>
      </c>
      <c r="D639" s="3" t="n">
        <v>41473</v>
      </c>
      <c r="F639" t="inlineStr">
        <is>
          <t>en es fr de it pt ja ko ru 汉语 漢語</t>
        </is>
      </c>
      <c r="G639" t="n">
        <v>1288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1">
        <f>tbl_MTG_Set[[#This Row],[Play Booster Sell Price CardMarket]]*tbl_MTG_Set[[#This Row],[Play Booster Expected Market Value MTG Stocks]]/tbl_MTG_Set[[#This Row],[Play Booster Sealed Market Value MTG Stocks]]</f>
        <v/>
      </c>
      <c r="BG6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9" s="11">
        <f>tbl_MTG_Set[[#This Row],[Play Singles CardMarket Profit MTG Stocks]]/tbl_MTG_Set[[#This Row],[Play Booster Cost]]</f>
        <v/>
      </c>
      <c r="BI639" s="11">
        <f>tbl_MTG_Set[[#This Row],[Play Singles CardMarket Profit MTG Stocks]]&gt;0</f>
        <v/>
      </c>
      <c r="BM639" s="10">
        <f>tbl_MTG_Set[[#This Row],[Play Booster Sell Price CardMarket]]*tbl_MTG_Set[[#This Row],[Play Booster Expected Market Value BotBox]]/tbl_MTG_Set[[#This Row],[Play Booster Sealed Market Value BotBox]]</f>
        <v/>
      </c>
      <c r="BN6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9" s="10">
        <f>tbl_MTG_Set[[#This Row],[Play Singles CardMarket Profit BotBox]]/tbl_MTG_Set[[#This Row],[Play Booster Cost]]</f>
        <v/>
      </c>
      <c r="BP639" s="10">
        <f>tbl_MTG_Set[[#This Row],[Play Singles CardMarket Profit BotBox]]&gt;0</f>
        <v/>
      </c>
      <c r="BQ639" s="10" t="n"/>
      <c r="BR639" s="10" t="n"/>
      <c r="BS639" s="10" t="n"/>
      <c r="BT6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9" s="19">
        <f>tbl_MTG_Set[[#This Row],[Collector Singles CardMarket Profit MTG Stocks]]/tbl_MTG_Set[[#This Row],[Collector Booster Cost]]</f>
        <v/>
      </c>
      <c r="BW639" s="10">
        <f>tbl_MTG_Set[[#This Row],[Collector Singles CardMarket Profit MTG Stocks]]&gt;0</f>
        <v/>
      </c>
      <c r="BX639" s="10" t="n"/>
      <c r="BY639" s="10" t="n"/>
      <c r="BZ639" s="10">
        <f>tbl_MTG_Set[[#This Row],[Collector Booster Sell Price CardMarket]]*tbl_MTG_Set[[#This Row],[Collector Booster Expected Market Value BotBox]]/tbl_MTG_Set[[#This Row],[Collector Booster Sealed Market Value BotBox]]</f>
        <v/>
      </c>
      <c r="CA6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9" s="10">
        <f>tbl_MTG_Set[[#This Row],[Collector Singles CardMarket Profit BotBox]]/tbl_MTG_Set[[#This Row],[Collector Booster Cost]]</f>
        <v/>
      </c>
      <c r="CC639" s="10">
        <f>tbl_MTG_Set[[#This Row],[Collector Singles CardMarket Profit BotBox]]&gt;0</f>
        <v/>
      </c>
      <c r="CD6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0" hidden="1" s="6">
      <c r="A640" t="n">
        <v>672</v>
      </c>
      <c r="B640" t="inlineStr">
        <is>
          <t>Modern Masters MMA</t>
        </is>
      </c>
      <c r="C640" t="n">
        <v>229</v>
      </c>
      <c r="D640" s="3" t="n">
        <v>41432</v>
      </c>
      <c r="F640" t="inlineStr">
        <is>
          <t>en es fr de it pt ja ko ru 汉语 漢語</t>
        </is>
      </c>
      <c r="G640" t="n">
        <v>1290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1">
        <f>tbl_MTG_Set[[#This Row],[Play Booster Sell Price CardMarket]]*tbl_MTG_Set[[#This Row],[Play Booster Expected Market Value MTG Stocks]]/tbl_MTG_Set[[#This Row],[Play Booster Sealed Market Value MTG Stocks]]</f>
        <v/>
      </c>
      <c r="BG6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0" s="11">
        <f>tbl_MTG_Set[[#This Row],[Play Singles CardMarket Profit MTG Stocks]]/tbl_MTG_Set[[#This Row],[Play Booster Cost]]</f>
        <v/>
      </c>
      <c r="BI640" s="11">
        <f>tbl_MTG_Set[[#This Row],[Play Singles CardMarket Profit MTG Stocks]]&gt;0</f>
        <v/>
      </c>
      <c r="BM640" s="10">
        <f>tbl_MTG_Set[[#This Row],[Play Booster Sell Price CardMarket]]*tbl_MTG_Set[[#This Row],[Play Booster Expected Market Value BotBox]]/tbl_MTG_Set[[#This Row],[Play Booster Sealed Market Value BotBox]]</f>
        <v/>
      </c>
      <c r="BN6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0" s="10">
        <f>tbl_MTG_Set[[#This Row],[Play Singles CardMarket Profit BotBox]]/tbl_MTG_Set[[#This Row],[Play Booster Cost]]</f>
        <v/>
      </c>
      <c r="BP640" s="10">
        <f>tbl_MTG_Set[[#This Row],[Play Singles CardMarket Profit BotBox]]&gt;0</f>
        <v/>
      </c>
      <c r="BQ640" s="10" t="n"/>
      <c r="BR640" s="10" t="n"/>
      <c r="BS640" s="10" t="n"/>
      <c r="BT6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0" s="19">
        <f>tbl_MTG_Set[[#This Row],[Collector Singles CardMarket Profit MTG Stocks]]/tbl_MTG_Set[[#This Row],[Collector Booster Cost]]</f>
        <v/>
      </c>
      <c r="BW640" s="10">
        <f>tbl_MTG_Set[[#This Row],[Collector Singles CardMarket Profit MTG Stocks]]&gt;0</f>
        <v/>
      </c>
      <c r="BX640" s="10" t="n"/>
      <c r="BY640" s="10" t="n"/>
      <c r="BZ640" s="10">
        <f>tbl_MTG_Set[[#This Row],[Collector Booster Sell Price CardMarket]]*tbl_MTG_Set[[#This Row],[Collector Booster Expected Market Value BotBox]]/tbl_MTG_Set[[#This Row],[Collector Booster Sealed Market Value BotBox]]</f>
        <v/>
      </c>
      <c r="CA6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0" s="10">
        <f>tbl_MTG_Set[[#This Row],[Collector Singles CardMarket Profit BotBox]]/tbl_MTG_Set[[#This Row],[Collector Booster Cost]]</f>
        <v/>
      </c>
      <c r="CC640" s="10">
        <f>tbl_MTG_Set[[#This Row],[Collector Singles CardMarket Profit BotBox]]&gt;0</f>
        <v/>
      </c>
      <c r="CD6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1" hidden="1" s="6">
      <c r="A641" t="n">
        <v>673</v>
      </c>
      <c r="B641" t="inlineStr">
        <is>
          <t>Modern Masters Tokens TMMA</t>
        </is>
      </c>
      <c r="C641" t="n">
        <v>16</v>
      </c>
      <c r="D641" s="3" t="n">
        <v>41432</v>
      </c>
      <c r="F641" t="inlineStr">
        <is>
          <t>en es fr de it pt ja ko ru 汉语 漢語</t>
        </is>
      </c>
      <c r="G641" t="n">
        <v>1292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1">
        <f>tbl_MTG_Set[[#This Row],[Play Booster Sell Price CardMarket]]*tbl_MTG_Set[[#This Row],[Play Booster Expected Market Value MTG Stocks]]/tbl_MTG_Set[[#This Row],[Play Booster Sealed Market Value MTG Stocks]]</f>
        <v/>
      </c>
      <c r="BG6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1" s="11">
        <f>tbl_MTG_Set[[#This Row],[Play Singles CardMarket Profit MTG Stocks]]/tbl_MTG_Set[[#This Row],[Play Booster Cost]]</f>
        <v/>
      </c>
      <c r="BI641" s="11">
        <f>tbl_MTG_Set[[#This Row],[Play Singles CardMarket Profit MTG Stocks]]&gt;0</f>
        <v/>
      </c>
      <c r="BM641" s="10">
        <f>tbl_MTG_Set[[#This Row],[Play Booster Sell Price CardMarket]]*tbl_MTG_Set[[#This Row],[Play Booster Expected Market Value BotBox]]/tbl_MTG_Set[[#This Row],[Play Booster Sealed Market Value BotBox]]</f>
        <v/>
      </c>
      <c r="BN6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1" s="10">
        <f>tbl_MTG_Set[[#This Row],[Play Singles CardMarket Profit BotBox]]/tbl_MTG_Set[[#This Row],[Play Booster Cost]]</f>
        <v/>
      </c>
      <c r="BP641" s="10">
        <f>tbl_MTG_Set[[#This Row],[Play Singles CardMarket Profit BotBox]]&gt;0</f>
        <v/>
      </c>
      <c r="BQ641" s="10" t="n"/>
      <c r="BR641" s="10" t="n"/>
      <c r="BS641" s="10" t="n"/>
      <c r="BT6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1" s="19">
        <f>tbl_MTG_Set[[#This Row],[Collector Singles CardMarket Profit MTG Stocks]]/tbl_MTG_Set[[#This Row],[Collector Booster Cost]]</f>
        <v/>
      </c>
      <c r="BW641" s="10">
        <f>tbl_MTG_Set[[#This Row],[Collector Singles CardMarket Profit MTG Stocks]]&gt;0</f>
        <v/>
      </c>
      <c r="BX641" s="10" t="n"/>
      <c r="BY641" s="10" t="n"/>
      <c r="BZ641" s="10">
        <f>tbl_MTG_Set[[#This Row],[Collector Booster Sell Price CardMarket]]*tbl_MTG_Set[[#This Row],[Collector Booster Expected Market Value BotBox]]/tbl_MTG_Set[[#This Row],[Collector Booster Sealed Market Value BotBox]]</f>
        <v/>
      </c>
      <c r="CA6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1" s="10">
        <f>tbl_MTG_Set[[#This Row],[Collector Singles CardMarket Profit BotBox]]/tbl_MTG_Set[[#This Row],[Collector Booster Cost]]</f>
        <v/>
      </c>
      <c r="CC641" s="10">
        <f>tbl_MTG_Set[[#This Row],[Collector Singles CardMarket Profit BotBox]]&gt;0</f>
        <v/>
      </c>
      <c r="CD6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2" hidden="1" s="6">
      <c r="A642" t="n">
        <v>674</v>
      </c>
      <c r="B642" t="inlineStr">
        <is>
          <t>Dragon's Maze DGM</t>
        </is>
      </c>
      <c r="C642" t="n">
        <v>156</v>
      </c>
      <c r="D642" s="3" t="n">
        <v>41397</v>
      </c>
      <c r="F642" t="inlineStr">
        <is>
          <t>en es fr de it pt ja ko ru 汉语 漢語</t>
        </is>
      </c>
      <c r="G642" t="n">
        <v>1294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1">
        <f>tbl_MTG_Set[[#This Row],[Play Booster Sell Price CardMarket]]*tbl_MTG_Set[[#This Row],[Play Booster Expected Market Value MTG Stocks]]/tbl_MTG_Set[[#This Row],[Play Booster Sealed Market Value MTG Stocks]]</f>
        <v/>
      </c>
      <c r="BG6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2" s="11">
        <f>tbl_MTG_Set[[#This Row],[Play Singles CardMarket Profit MTG Stocks]]/tbl_MTG_Set[[#This Row],[Play Booster Cost]]</f>
        <v/>
      </c>
      <c r="BI642" s="11">
        <f>tbl_MTG_Set[[#This Row],[Play Singles CardMarket Profit MTG Stocks]]&gt;0</f>
        <v/>
      </c>
      <c r="BM642" s="10">
        <f>tbl_MTG_Set[[#This Row],[Play Booster Sell Price CardMarket]]*tbl_MTG_Set[[#This Row],[Play Booster Expected Market Value BotBox]]/tbl_MTG_Set[[#This Row],[Play Booster Sealed Market Value BotBox]]</f>
        <v/>
      </c>
      <c r="BN6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2" s="10">
        <f>tbl_MTG_Set[[#This Row],[Play Singles CardMarket Profit BotBox]]/tbl_MTG_Set[[#This Row],[Play Booster Cost]]</f>
        <v/>
      </c>
      <c r="BP642" s="10">
        <f>tbl_MTG_Set[[#This Row],[Play Singles CardMarket Profit BotBox]]&gt;0</f>
        <v/>
      </c>
      <c r="BQ642" s="10" t="n"/>
      <c r="BR642" s="10" t="n"/>
      <c r="BS642" s="10" t="n"/>
      <c r="BT6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2" s="19">
        <f>tbl_MTG_Set[[#This Row],[Collector Singles CardMarket Profit MTG Stocks]]/tbl_MTG_Set[[#This Row],[Collector Booster Cost]]</f>
        <v/>
      </c>
      <c r="BW642" s="10">
        <f>tbl_MTG_Set[[#This Row],[Collector Singles CardMarket Profit MTG Stocks]]&gt;0</f>
        <v/>
      </c>
      <c r="BX642" s="10" t="n"/>
      <c r="BY642" s="10" t="n"/>
      <c r="BZ642" s="10">
        <f>tbl_MTG_Set[[#This Row],[Collector Booster Sell Price CardMarket]]*tbl_MTG_Set[[#This Row],[Collector Booster Expected Market Value BotBox]]/tbl_MTG_Set[[#This Row],[Collector Booster Sealed Market Value BotBox]]</f>
        <v/>
      </c>
      <c r="CA6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2" s="10">
        <f>tbl_MTG_Set[[#This Row],[Collector Singles CardMarket Profit BotBox]]/tbl_MTG_Set[[#This Row],[Collector Booster Cost]]</f>
        <v/>
      </c>
      <c r="CC642" s="10">
        <f>tbl_MTG_Set[[#This Row],[Collector Singles CardMarket Profit BotBox]]&gt;0</f>
        <v/>
      </c>
      <c r="CD6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3" hidden="1" s="6">
      <c r="A643" t="n">
        <v>675</v>
      </c>
      <c r="B643" t="inlineStr">
        <is>
          <t>Dragon's Maze Promos PDGM</t>
        </is>
      </c>
      <c r="C643" t="n">
        <v>6</v>
      </c>
      <c r="D643" s="3" t="n">
        <v>41391</v>
      </c>
      <c r="F643" t="inlineStr">
        <is>
          <t>en es fr de it pt ja ko ru 汉语 漢語</t>
        </is>
      </c>
      <c r="G643" t="n">
        <v>1296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1">
        <f>tbl_MTG_Set[[#This Row],[Play Booster Sell Price CardMarket]]*tbl_MTG_Set[[#This Row],[Play Booster Expected Market Value MTG Stocks]]/tbl_MTG_Set[[#This Row],[Play Booster Sealed Market Value MTG Stocks]]</f>
        <v/>
      </c>
      <c r="BG6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3" s="11">
        <f>tbl_MTG_Set[[#This Row],[Play Singles CardMarket Profit MTG Stocks]]/tbl_MTG_Set[[#This Row],[Play Booster Cost]]</f>
        <v/>
      </c>
      <c r="BI643" s="11">
        <f>tbl_MTG_Set[[#This Row],[Play Singles CardMarket Profit MTG Stocks]]&gt;0</f>
        <v/>
      </c>
      <c r="BM643" s="10">
        <f>tbl_MTG_Set[[#This Row],[Play Booster Sell Price CardMarket]]*tbl_MTG_Set[[#This Row],[Play Booster Expected Market Value BotBox]]/tbl_MTG_Set[[#This Row],[Play Booster Sealed Market Value BotBox]]</f>
        <v/>
      </c>
      <c r="BN6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3" s="10">
        <f>tbl_MTG_Set[[#This Row],[Play Singles CardMarket Profit BotBox]]/tbl_MTG_Set[[#This Row],[Play Booster Cost]]</f>
        <v/>
      </c>
      <c r="BP643" s="10">
        <f>tbl_MTG_Set[[#This Row],[Play Singles CardMarket Profit BotBox]]&gt;0</f>
        <v/>
      </c>
      <c r="BQ643" s="10" t="n"/>
      <c r="BR643" s="10" t="n"/>
      <c r="BS643" s="10" t="n"/>
      <c r="BT6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3" s="19">
        <f>tbl_MTG_Set[[#This Row],[Collector Singles CardMarket Profit MTG Stocks]]/tbl_MTG_Set[[#This Row],[Collector Booster Cost]]</f>
        <v/>
      </c>
      <c r="BW643" s="10">
        <f>tbl_MTG_Set[[#This Row],[Collector Singles CardMarket Profit MTG Stocks]]&gt;0</f>
        <v/>
      </c>
      <c r="BX643" s="10" t="n"/>
      <c r="BY643" s="10" t="n"/>
      <c r="BZ643" s="10">
        <f>tbl_MTG_Set[[#This Row],[Collector Booster Sell Price CardMarket]]*tbl_MTG_Set[[#This Row],[Collector Booster Expected Market Value BotBox]]/tbl_MTG_Set[[#This Row],[Collector Booster Sealed Market Value BotBox]]</f>
        <v/>
      </c>
      <c r="CA6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3" s="10">
        <f>tbl_MTG_Set[[#This Row],[Collector Singles CardMarket Profit BotBox]]/tbl_MTG_Set[[#This Row],[Collector Booster Cost]]</f>
        <v/>
      </c>
      <c r="CC643" s="10">
        <f>tbl_MTG_Set[[#This Row],[Collector Singles CardMarket Profit BotBox]]&gt;0</f>
        <v/>
      </c>
      <c r="CD6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4" hidden="1" s="6">
      <c r="A644" t="n">
        <v>676</v>
      </c>
      <c r="B644" t="inlineStr">
        <is>
          <t>Dragon's Maze Tokens TDGM</t>
        </is>
      </c>
      <c r="C644" t="n">
        <v>1</v>
      </c>
      <c r="D644" s="3" t="n">
        <v>41397</v>
      </c>
      <c r="F644" t="inlineStr">
        <is>
          <t>en es fr de it pt ja ko ru 汉语 漢語</t>
        </is>
      </c>
      <c r="G644" t="n">
        <v>1298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1">
        <f>tbl_MTG_Set[[#This Row],[Play Booster Sell Price CardMarket]]*tbl_MTG_Set[[#This Row],[Play Booster Expected Market Value MTG Stocks]]/tbl_MTG_Set[[#This Row],[Play Booster Sealed Market Value MTG Stocks]]</f>
        <v/>
      </c>
      <c r="BG6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4" s="11">
        <f>tbl_MTG_Set[[#This Row],[Play Singles CardMarket Profit MTG Stocks]]/tbl_MTG_Set[[#This Row],[Play Booster Cost]]</f>
        <v/>
      </c>
      <c r="BI644" s="11">
        <f>tbl_MTG_Set[[#This Row],[Play Singles CardMarket Profit MTG Stocks]]&gt;0</f>
        <v/>
      </c>
      <c r="BM644" s="10">
        <f>tbl_MTG_Set[[#This Row],[Play Booster Sell Price CardMarket]]*tbl_MTG_Set[[#This Row],[Play Booster Expected Market Value BotBox]]/tbl_MTG_Set[[#This Row],[Play Booster Sealed Market Value BotBox]]</f>
        <v/>
      </c>
      <c r="BN6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4" s="10">
        <f>tbl_MTG_Set[[#This Row],[Play Singles CardMarket Profit BotBox]]/tbl_MTG_Set[[#This Row],[Play Booster Cost]]</f>
        <v/>
      </c>
      <c r="BP644" s="10">
        <f>tbl_MTG_Set[[#This Row],[Play Singles CardMarket Profit BotBox]]&gt;0</f>
        <v/>
      </c>
      <c r="BQ644" s="10" t="n"/>
      <c r="BR644" s="10" t="n"/>
      <c r="BS644" s="10" t="n"/>
      <c r="BT6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4" s="19">
        <f>tbl_MTG_Set[[#This Row],[Collector Singles CardMarket Profit MTG Stocks]]/tbl_MTG_Set[[#This Row],[Collector Booster Cost]]</f>
        <v/>
      </c>
      <c r="BW644" s="10">
        <f>tbl_MTG_Set[[#This Row],[Collector Singles CardMarket Profit MTG Stocks]]&gt;0</f>
        <v/>
      </c>
      <c r="BX644" s="10" t="n"/>
      <c r="BY644" s="10" t="n"/>
      <c r="BZ644" s="10">
        <f>tbl_MTG_Set[[#This Row],[Collector Booster Sell Price CardMarket]]*tbl_MTG_Set[[#This Row],[Collector Booster Expected Market Value BotBox]]/tbl_MTG_Set[[#This Row],[Collector Booster Sealed Market Value BotBox]]</f>
        <v/>
      </c>
      <c r="CA6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4" s="10">
        <f>tbl_MTG_Set[[#This Row],[Collector Singles CardMarket Profit BotBox]]/tbl_MTG_Set[[#This Row],[Collector Booster Cost]]</f>
        <v/>
      </c>
      <c r="CC644" s="10">
        <f>tbl_MTG_Set[[#This Row],[Collector Singles CardMarket Profit BotBox]]&gt;0</f>
        <v/>
      </c>
      <c r="CD6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5" hidden="1" s="6">
      <c r="A645" t="n">
        <v>677</v>
      </c>
      <c r="B645" t="inlineStr">
        <is>
          <t>World Magic Cup Qualifiers WMC</t>
        </is>
      </c>
      <c r="C645" t="n">
        <v>5</v>
      </c>
      <c r="D645" s="3" t="n">
        <v>41370</v>
      </c>
      <c r="F645" t="inlineStr">
        <is>
          <t>en es fr de it pt ja ko ru 汉语 漢語</t>
        </is>
      </c>
      <c r="G645" t="n">
        <v>1300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1">
        <f>tbl_MTG_Set[[#This Row],[Play Booster Sell Price CardMarket]]*tbl_MTG_Set[[#This Row],[Play Booster Expected Market Value MTG Stocks]]/tbl_MTG_Set[[#This Row],[Play Booster Sealed Market Value MTG Stocks]]</f>
        <v/>
      </c>
      <c r="BG6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5" s="11">
        <f>tbl_MTG_Set[[#This Row],[Play Singles CardMarket Profit MTG Stocks]]/tbl_MTG_Set[[#This Row],[Play Booster Cost]]</f>
        <v/>
      </c>
      <c r="BI645" s="11">
        <f>tbl_MTG_Set[[#This Row],[Play Singles CardMarket Profit MTG Stocks]]&gt;0</f>
        <v/>
      </c>
      <c r="BM645" s="10">
        <f>tbl_MTG_Set[[#This Row],[Play Booster Sell Price CardMarket]]*tbl_MTG_Set[[#This Row],[Play Booster Expected Market Value BotBox]]/tbl_MTG_Set[[#This Row],[Play Booster Sealed Market Value BotBox]]</f>
        <v/>
      </c>
      <c r="BN6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5" s="10">
        <f>tbl_MTG_Set[[#This Row],[Play Singles CardMarket Profit BotBox]]/tbl_MTG_Set[[#This Row],[Play Booster Cost]]</f>
        <v/>
      </c>
      <c r="BP645" s="10">
        <f>tbl_MTG_Set[[#This Row],[Play Singles CardMarket Profit BotBox]]&gt;0</f>
        <v/>
      </c>
      <c r="BQ645" s="10" t="n"/>
      <c r="BR645" s="10" t="n"/>
      <c r="BS645" s="10" t="n"/>
      <c r="BT6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5" s="19">
        <f>tbl_MTG_Set[[#This Row],[Collector Singles CardMarket Profit MTG Stocks]]/tbl_MTG_Set[[#This Row],[Collector Booster Cost]]</f>
        <v/>
      </c>
      <c r="BW645" s="10">
        <f>tbl_MTG_Set[[#This Row],[Collector Singles CardMarket Profit MTG Stocks]]&gt;0</f>
        <v/>
      </c>
      <c r="BX645" s="10" t="n"/>
      <c r="BY645" s="10" t="n"/>
      <c r="BZ645" s="10">
        <f>tbl_MTG_Set[[#This Row],[Collector Booster Sell Price CardMarket]]*tbl_MTG_Set[[#This Row],[Collector Booster Expected Market Value BotBox]]/tbl_MTG_Set[[#This Row],[Collector Booster Sealed Market Value BotBox]]</f>
        <v/>
      </c>
      <c r="CA6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5" s="10">
        <f>tbl_MTG_Set[[#This Row],[Collector Singles CardMarket Profit BotBox]]/tbl_MTG_Set[[#This Row],[Collector Booster Cost]]</f>
        <v/>
      </c>
      <c r="CC645" s="10">
        <f>tbl_MTG_Set[[#This Row],[Collector Singles CardMarket Profit BotBox]]&gt;0</f>
        <v/>
      </c>
      <c r="CD6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6" hidden="1" s="6">
      <c r="A646" t="n">
        <v>678</v>
      </c>
      <c r="B646" t="inlineStr">
        <is>
          <t>Duel Decks: Sorin vs. Tibalt DDK</t>
        </is>
      </c>
      <c r="C646" t="n">
        <v>80</v>
      </c>
      <c r="D646" s="3" t="n">
        <v>41348</v>
      </c>
      <c r="F646" t="inlineStr">
        <is>
          <t>en es fr de it pt ja ko ru 汉语 漢語</t>
        </is>
      </c>
      <c r="G646" t="n">
        <v>1302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1">
        <f>tbl_MTG_Set[[#This Row],[Play Booster Sell Price CardMarket]]*tbl_MTG_Set[[#This Row],[Play Booster Expected Market Value MTG Stocks]]/tbl_MTG_Set[[#This Row],[Play Booster Sealed Market Value MTG Stocks]]</f>
        <v/>
      </c>
      <c r="BG6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6" s="11">
        <f>tbl_MTG_Set[[#This Row],[Play Singles CardMarket Profit MTG Stocks]]/tbl_MTG_Set[[#This Row],[Play Booster Cost]]</f>
        <v/>
      </c>
      <c r="BI646" s="11">
        <f>tbl_MTG_Set[[#This Row],[Play Singles CardMarket Profit MTG Stocks]]&gt;0</f>
        <v/>
      </c>
      <c r="BM646" s="10">
        <f>tbl_MTG_Set[[#This Row],[Play Booster Sell Price CardMarket]]*tbl_MTG_Set[[#This Row],[Play Booster Expected Market Value BotBox]]/tbl_MTG_Set[[#This Row],[Play Booster Sealed Market Value BotBox]]</f>
        <v/>
      </c>
      <c r="BN6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6" s="10">
        <f>tbl_MTG_Set[[#This Row],[Play Singles CardMarket Profit BotBox]]/tbl_MTG_Set[[#This Row],[Play Booster Cost]]</f>
        <v/>
      </c>
      <c r="BP646" s="10">
        <f>tbl_MTG_Set[[#This Row],[Play Singles CardMarket Profit BotBox]]&gt;0</f>
        <v/>
      </c>
      <c r="BQ646" s="10" t="n"/>
      <c r="BR646" s="10" t="n"/>
      <c r="BS646" s="10" t="n"/>
      <c r="BT6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6" s="19">
        <f>tbl_MTG_Set[[#This Row],[Collector Singles CardMarket Profit MTG Stocks]]/tbl_MTG_Set[[#This Row],[Collector Booster Cost]]</f>
        <v/>
      </c>
      <c r="BW646" s="10">
        <f>tbl_MTG_Set[[#This Row],[Collector Singles CardMarket Profit MTG Stocks]]&gt;0</f>
        <v/>
      </c>
      <c r="BX646" s="10" t="n"/>
      <c r="BY646" s="10" t="n"/>
      <c r="BZ646" s="10">
        <f>tbl_MTG_Set[[#This Row],[Collector Booster Sell Price CardMarket]]*tbl_MTG_Set[[#This Row],[Collector Booster Expected Market Value BotBox]]/tbl_MTG_Set[[#This Row],[Collector Booster Sealed Market Value BotBox]]</f>
        <v/>
      </c>
      <c r="CA6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6" s="10">
        <f>tbl_MTG_Set[[#This Row],[Collector Singles CardMarket Profit BotBox]]/tbl_MTG_Set[[#This Row],[Collector Booster Cost]]</f>
        <v/>
      </c>
      <c r="CC646" s="10">
        <f>tbl_MTG_Set[[#This Row],[Collector Singles CardMarket Profit BotBox]]&gt;0</f>
        <v/>
      </c>
      <c r="CD6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7" hidden="1" s="6">
      <c r="A647" t="n">
        <v>679</v>
      </c>
      <c r="B647" t="inlineStr">
        <is>
          <t>Duel Decks: Sorin vs. Tibalt Tokens TDDK</t>
        </is>
      </c>
      <c r="C647" t="n">
        <v>1</v>
      </c>
      <c r="D647" s="3" t="n">
        <v>41348</v>
      </c>
      <c r="F647" t="inlineStr">
        <is>
          <t>en es fr de it pt ja ko ru 汉语 漢語</t>
        </is>
      </c>
      <c r="G647" t="n">
        <v>1304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1">
        <f>tbl_MTG_Set[[#This Row],[Play Booster Sell Price CardMarket]]*tbl_MTG_Set[[#This Row],[Play Booster Expected Market Value MTG Stocks]]/tbl_MTG_Set[[#This Row],[Play Booster Sealed Market Value MTG Stocks]]</f>
        <v/>
      </c>
      <c r="BG6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7" s="11">
        <f>tbl_MTG_Set[[#This Row],[Play Singles CardMarket Profit MTG Stocks]]/tbl_MTG_Set[[#This Row],[Play Booster Cost]]</f>
        <v/>
      </c>
      <c r="BI647" s="11">
        <f>tbl_MTG_Set[[#This Row],[Play Singles CardMarket Profit MTG Stocks]]&gt;0</f>
        <v/>
      </c>
      <c r="BM647" s="10">
        <f>tbl_MTG_Set[[#This Row],[Play Booster Sell Price CardMarket]]*tbl_MTG_Set[[#This Row],[Play Booster Expected Market Value BotBox]]/tbl_MTG_Set[[#This Row],[Play Booster Sealed Market Value BotBox]]</f>
        <v/>
      </c>
      <c r="BN6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7" s="10">
        <f>tbl_MTG_Set[[#This Row],[Play Singles CardMarket Profit BotBox]]/tbl_MTG_Set[[#This Row],[Play Booster Cost]]</f>
        <v/>
      </c>
      <c r="BP647" s="10">
        <f>tbl_MTG_Set[[#This Row],[Play Singles CardMarket Profit BotBox]]&gt;0</f>
        <v/>
      </c>
      <c r="BQ647" s="10" t="n"/>
      <c r="BR647" s="10" t="n"/>
      <c r="BS647" s="10" t="n"/>
      <c r="BT6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7" s="19">
        <f>tbl_MTG_Set[[#This Row],[Collector Singles CardMarket Profit MTG Stocks]]/tbl_MTG_Set[[#This Row],[Collector Booster Cost]]</f>
        <v/>
      </c>
      <c r="BW647" s="10">
        <f>tbl_MTG_Set[[#This Row],[Collector Singles CardMarket Profit MTG Stocks]]&gt;0</f>
        <v/>
      </c>
      <c r="BX647" s="10" t="n"/>
      <c r="BY647" s="10" t="n"/>
      <c r="BZ647" s="10">
        <f>tbl_MTG_Set[[#This Row],[Collector Booster Sell Price CardMarket]]*tbl_MTG_Set[[#This Row],[Collector Booster Expected Market Value BotBox]]/tbl_MTG_Set[[#This Row],[Collector Booster Sealed Market Value BotBox]]</f>
        <v/>
      </c>
      <c r="CA6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7" s="10">
        <f>tbl_MTG_Set[[#This Row],[Collector Singles CardMarket Profit BotBox]]/tbl_MTG_Set[[#This Row],[Collector Booster Cost]]</f>
        <v/>
      </c>
      <c r="CC647" s="10">
        <f>tbl_MTG_Set[[#This Row],[Collector Singles CardMarket Profit BotBox]]&gt;0</f>
        <v/>
      </c>
      <c r="CD6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8" hidden="1" s="6">
      <c r="A648" t="n">
        <v>680</v>
      </c>
      <c r="B648" t="inlineStr">
        <is>
          <t>Gatecrash GTC</t>
        </is>
      </c>
      <c r="C648" t="n">
        <v>249</v>
      </c>
      <c r="D648" s="3" t="n">
        <v>41306</v>
      </c>
      <c r="F648" t="inlineStr">
        <is>
          <t>en es fr de it pt ja ko ru 汉语 漢語</t>
        </is>
      </c>
      <c r="G648" t="n">
        <v>1306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1">
        <f>tbl_MTG_Set[[#This Row],[Play Booster Sell Price CardMarket]]*tbl_MTG_Set[[#This Row],[Play Booster Expected Market Value MTG Stocks]]/tbl_MTG_Set[[#This Row],[Play Booster Sealed Market Value MTG Stocks]]</f>
        <v/>
      </c>
      <c r="BG6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8" s="11">
        <f>tbl_MTG_Set[[#This Row],[Play Singles CardMarket Profit MTG Stocks]]/tbl_MTG_Set[[#This Row],[Play Booster Cost]]</f>
        <v/>
      </c>
      <c r="BI648" s="11">
        <f>tbl_MTG_Set[[#This Row],[Play Singles CardMarket Profit MTG Stocks]]&gt;0</f>
        <v/>
      </c>
      <c r="BM648" s="10">
        <f>tbl_MTG_Set[[#This Row],[Play Booster Sell Price CardMarket]]*tbl_MTG_Set[[#This Row],[Play Booster Expected Market Value BotBox]]/tbl_MTG_Set[[#This Row],[Play Booster Sealed Market Value BotBox]]</f>
        <v/>
      </c>
      <c r="BN6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8" s="10">
        <f>tbl_MTG_Set[[#This Row],[Play Singles CardMarket Profit BotBox]]/tbl_MTG_Set[[#This Row],[Play Booster Cost]]</f>
        <v/>
      </c>
      <c r="BP648" s="10">
        <f>tbl_MTG_Set[[#This Row],[Play Singles CardMarket Profit BotBox]]&gt;0</f>
        <v/>
      </c>
      <c r="BQ648" s="10" t="n"/>
      <c r="BR648" s="10" t="n"/>
      <c r="BS648" s="10" t="n"/>
      <c r="BT6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8" s="19">
        <f>tbl_MTG_Set[[#This Row],[Collector Singles CardMarket Profit MTG Stocks]]/tbl_MTG_Set[[#This Row],[Collector Booster Cost]]</f>
        <v/>
      </c>
      <c r="BW648" s="10">
        <f>tbl_MTG_Set[[#This Row],[Collector Singles CardMarket Profit MTG Stocks]]&gt;0</f>
        <v/>
      </c>
      <c r="BX648" s="10" t="n"/>
      <c r="BY648" s="10" t="n"/>
      <c r="BZ648" s="10">
        <f>tbl_MTG_Set[[#This Row],[Collector Booster Sell Price CardMarket]]*tbl_MTG_Set[[#This Row],[Collector Booster Expected Market Value BotBox]]/tbl_MTG_Set[[#This Row],[Collector Booster Sealed Market Value BotBox]]</f>
        <v/>
      </c>
      <c r="CA6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8" s="10">
        <f>tbl_MTG_Set[[#This Row],[Collector Singles CardMarket Profit BotBox]]/tbl_MTG_Set[[#This Row],[Collector Booster Cost]]</f>
        <v/>
      </c>
      <c r="CC648" s="10">
        <f>tbl_MTG_Set[[#This Row],[Collector Singles CardMarket Profit BotBox]]&gt;0</f>
        <v/>
      </c>
      <c r="CD6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9" hidden="1" s="6">
      <c r="A649" t="n">
        <v>681</v>
      </c>
      <c r="B649" t="inlineStr">
        <is>
          <t>Gatecrash Promos PGTC</t>
        </is>
      </c>
      <c r="C649" t="n">
        <v>10</v>
      </c>
      <c r="D649" s="3" t="n">
        <v>41300</v>
      </c>
      <c r="F649" t="inlineStr">
        <is>
          <t>en es fr de it pt ja ko ru 汉语 漢語</t>
        </is>
      </c>
      <c r="G649" t="n">
        <v>1308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1">
        <f>tbl_MTG_Set[[#This Row],[Play Booster Sell Price CardMarket]]*tbl_MTG_Set[[#This Row],[Play Booster Expected Market Value MTG Stocks]]/tbl_MTG_Set[[#This Row],[Play Booster Sealed Market Value MTG Stocks]]</f>
        <v/>
      </c>
      <c r="BG6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9" s="11">
        <f>tbl_MTG_Set[[#This Row],[Play Singles CardMarket Profit MTG Stocks]]/tbl_MTG_Set[[#This Row],[Play Booster Cost]]</f>
        <v/>
      </c>
      <c r="BI649" s="11">
        <f>tbl_MTG_Set[[#This Row],[Play Singles CardMarket Profit MTG Stocks]]&gt;0</f>
        <v/>
      </c>
      <c r="BM649" s="10">
        <f>tbl_MTG_Set[[#This Row],[Play Booster Sell Price CardMarket]]*tbl_MTG_Set[[#This Row],[Play Booster Expected Market Value BotBox]]/tbl_MTG_Set[[#This Row],[Play Booster Sealed Market Value BotBox]]</f>
        <v/>
      </c>
      <c r="BN6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9" s="10">
        <f>tbl_MTG_Set[[#This Row],[Play Singles CardMarket Profit BotBox]]/tbl_MTG_Set[[#This Row],[Play Booster Cost]]</f>
        <v/>
      </c>
      <c r="BP649" s="10">
        <f>tbl_MTG_Set[[#This Row],[Play Singles CardMarket Profit BotBox]]&gt;0</f>
        <v/>
      </c>
      <c r="BQ649" s="10" t="n"/>
      <c r="BR649" s="10" t="n"/>
      <c r="BS649" s="10" t="n"/>
      <c r="BT6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9" s="19">
        <f>tbl_MTG_Set[[#This Row],[Collector Singles CardMarket Profit MTG Stocks]]/tbl_MTG_Set[[#This Row],[Collector Booster Cost]]</f>
        <v/>
      </c>
      <c r="BW649" s="10">
        <f>tbl_MTG_Set[[#This Row],[Collector Singles CardMarket Profit MTG Stocks]]&gt;0</f>
        <v/>
      </c>
      <c r="BX649" s="10" t="n"/>
      <c r="BY649" s="10" t="n"/>
      <c r="BZ649" s="10">
        <f>tbl_MTG_Set[[#This Row],[Collector Booster Sell Price CardMarket]]*tbl_MTG_Set[[#This Row],[Collector Booster Expected Market Value BotBox]]/tbl_MTG_Set[[#This Row],[Collector Booster Sealed Market Value BotBox]]</f>
        <v/>
      </c>
      <c r="CA6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9" s="10">
        <f>tbl_MTG_Set[[#This Row],[Collector Singles CardMarket Profit BotBox]]/tbl_MTG_Set[[#This Row],[Collector Booster Cost]]</f>
        <v/>
      </c>
      <c r="CC649" s="10">
        <f>tbl_MTG_Set[[#This Row],[Collector Singles CardMarket Profit BotBox]]&gt;0</f>
        <v/>
      </c>
      <c r="CD6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0" hidden="1" s="6">
      <c r="A650" t="n">
        <v>682</v>
      </c>
      <c r="B650" t="inlineStr">
        <is>
          <t>Gatecrash Tokens TGTC</t>
        </is>
      </c>
      <c r="C650" t="n">
        <v>8</v>
      </c>
      <c r="D650" s="3" t="n">
        <v>41306</v>
      </c>
      <c r="F650" t="inlineStr">
        <is>
          <t>en es fr de it pt ja ko ru 汉语 漢語</t>
        </is>
      </c>
      <c r="G650" t="n">
        <v>1310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1">
        <f>tbl_MTG_Set[[#This Row],[Play Booster Sell Price CardMarket]]*tbl_MTG_Set[[#This Row],[Play Booster Expected Market Value MTG Stocks]]/tbl_MTG_Set[[#This Row],[Play Booster Sealed Market Value MTG Stocks]]</f>
        <v/>
      </c>
      <c r="BG6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0" s="11">
        <f>tbl_MTG_Set[[#This Row],[Play Singles CardMarket Profit MTG Stocks]]/tbl_MTG_Set[[#This Row],[Play Booster Cost]]</f>
        <v/>
      </c>
      <c r="BI650" s="11">
        <f>tbl_MTG_Set[[#This Row],[Play Singles CardMarket Profit MTG Stocks]]&gt;0</f>
        <v/>
      </c>
      <c r="BM650" s="10">
        <f>tbl_MTG_Set[[#This Row],[Play Booster Sell Price CardMarket]]*tbl_MTG_Set[[#This Row],[Play Booster Expected Market Value BotBox]]/tbl_MTG_Set[[#This Row],[Play Booster Sealed Market Value BotBox]]</f>
        <v/>
      </c>
      <c r="BN6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0" s="10">
        <f>tbl_MTG_Set[[#This Row],[Play Singles CardMarket Profit BotBox]]/tbl_MTG_Set[[#This Row],[Play Booster Cost]]</f>
        <v/>
      </c>
      <c r="BP650" s="10">
        <f>tbl_MTG_Set[[#This Row],[Play Singles CardMarket Profit BotBox]]&gt;0</f>
        <v/>
      </c>
      <c r="BQ650" s="10" t="n"/>
      <c r="BR650" s="10" t="n"/>
      <c r="BS650" s="10" t="n"/>
      <c r="BT6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0" s="19">
        <f>tbl_MTG_Set[[#This Row],[Collector Singles CardMarket Profit MTG Stocks]]/tbl_MTG_Set[[#This Row],[Collector Booster Cost]]</f>
        <v/>
      </c>
      <c r="BW650" s="10">
        <f>tbl_MTG_Set[[#This Row],[Collector Singles CardMarket Profit MTG Stocks]]&gt;0</f>
        <v/>
      </c>
      <c r="BX650" s="10" t="n"/>
      <c r="BY650" s="10" t="n"/>
      <c r="BZ650" s="10">
        <f>tbl_MTG_Set[[#This Row],[Collector Booster Sell Price CardMarket]]*tbl_MTG_Set[[#This Row],[Collector Booster Expected Market Value BotBox]]/tbl_MTG_Set[[#This Row],[Collector Booster Sealed Market Value BotBox]]</f>
        <v/>
      </c>
      <c r="CA6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0" s="10">
        <f>tbl_MTG_Set[[#This Row],[Collector Singles CardMarket Profit BotBox]]/tbl_MTG_Set[[#This Row],[Collector Booster Cost]]</f>
        <v/>
      </c>
      <c r="CC650" s="10">
        <f>tbl_MTG_Set[[#This Row],[Collector Singles CardMarket Profit BotBox]]&gt;0</f>
        <v/>
      </c>
      <c r="CD6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1" hidden="1" s="6">
      <c r="A651" t="n">
        <v>683</v>
      </c>
      <c r="B651" t="inlineStr">
        <is>
          <t>Duels of the Planeswalkers 2014 Promos PDP14</t>
        </is>
      </c>
      <c r="C651" t="n">
        <v>3</v>
      </c>
      <c r="D651" s="3" t="n">
        <v>41275</v>
      </c>
      <c r="F651" t="inlineStr">
        <is>
          <t>en es fr de it pt ja ko ru 汉语 漢語</t>
        </is>
      </c>
      <c r="G651" t="n">
        <v>1312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1">
        <f>tbl_MTG_Set[[#This Row],[Play Booster Sell Price CardMarket]]*tbl_MTG_Set[[#This Row],[Play Booster Expected Market Value MTG Stocks]]/tbl_MTG_Set[[#This Row],[Play Booster Sealed Market Value MTG Stocks]]</f>
        <v/>
      </c>
      <c r="BG6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1" s="11">
        <f>tbl_MTG_Set[[#This Row],[Play Singles CardMarket Profit MTG Stocks]]/tbl_MTG_Set[[#This Row],[Play Booster Cost]]</f>
        <v/>
      </c>
      <c r="BI651" s="11">
        <f>tbl_MTG_Set[[#This Row],[Play Singles CardMarket Profit MTG Stocks]]&gt;0</f>
        <v/>
      </c>
      <c r="BM651" s="10">
        <f>tbl_MTG_Set[[#This Row],[Play Booster Sell Price CardMarket]]*tbl_MTG_Set[[#This Row],[Play Booster Expected Market Value BotBox]]/tbl_MTG_Set[[#This Row],[Play Booster Sealed Market Value BotBox]]</f>
        <v/>
      </c>
      <c r="BN6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1" s="10">
        <f>tbl_MTG_Set[[#This Row],[Play Singles CardMarket Profit BotBox]]/tbl_MTG_Set[[#This Row],[Play Booster Cost]]</f>
        <v/>
      </c>
      <c r="BP651" s="10">
        <f>tbl_MTG_Set[[#This Row],[Play Singles CardMarket Profit BotBox]]&gt;0</f>
        <v/>
      </c>
      <c r="BQ651" s="10" t="n"/>
      <c r="BR651" s="10" t="n"/>
      <c r="BS651" s="10" t="n"/>
      <c r="BT6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1" s="19">
        <f>tbl_MTG_Set[[#This Row],[Collector Singles CardMarket Profit MTG Stocks]]/tbl_MTG_Set[[#This Row],[Collector Booster Cost]]</f>
        <v/>
      </c>
      <c r="BW651" s="10">
        <f>tbl_MTG_Set[[#This Row],[Collector Singles CardMarket Profit MTG Stocks]]&gt;0</f>
        <v/>
      </c>
      <c r="BX651" s="10" t="n"/>
      <c r="BY651" s="10" t="n"/>
      <c r="BZ651" s="10">
        <f>tbl_MTG_Set[[#This Row],[Collector Booster Sell Price CardMarket]]*tbl_MTG_Set[[#This Row],[Collector Booster Expected Market Value BotBox]]/tbl_MTG_Set[[#This Row],[Collector Booster Sealed Market Value BotBox]]</f>
        <v/>
      </c>
      <c r="CA6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1" s="10">
        <f>tbl_MTG_Set[[#This Row],[Collector Singles CardMarket Profit BotBox]]/tbl_MTG_Set[[#This Row],[Collector Booster Cost]]</f>
        <v/>
      </c>
      <c r="CC651" s="10">
        <f>tbl_MTG_Set[[#This Row],[Collector Singles CardMarket Profit BotBox]]&gt;0</f>
        <v/>
      </c>
      <c r="CD6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2" hidden="1" s="6">
      <c r="A652" t="n">
        <v>684</v>
      </c>
      <c r="B652" t="inlineStr">
        <is>
          <t>League Tokens 2013 L13</t>
        </is>
      </c>
      <c r="C652" t="n">
        <v>4</v>
      </c>
      <c r="D652" s="3" t="n">
        <v>41275</v>
      </c>
      <c r="F652" t="inlineStr">
        <is>
          <t>en es fr de it pt ja ko ru 汉语 漢語</t>
        </is>
      </c>
      <c r="G652" t="n">
        <v>1314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1">
        <f>tbl_MTG_Set[[#This Row],[Play Booster Sell Price CardMarket]]*tbl_MTG_Set[[#This Row],[Play Booster Expected Market Value MTG Stocks]]/tbl_MTG_Set[[#This Row],[Play Booster Sealed Market Value MTG Stocks]]</f>
        <v/>
      </c>
      <c r="BG6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2" s="11">
        <f>tbl_MTG_Set[[#This Row],[Play Singles CardMarket Profit MTG Stocks]]/tbl_MTG_Set[[#This Row],[Play Booster Cost]]</f>
        <v/>
      </c>
      <c r="BI652" s="11">
        <f>tbl_MTG_Set[[#This Row],[Play Singles CardMarket Profit MTG Stocks]]&gt;0</f>
        <v/>
      </c>
      <c r="BM652" s="10">
        <f>tbl_MTG_Set[[#This Row],[Play Booster Sell Price CardMarket]]*tbl_MTG_Set[[#This Row],[Play Booster Expected Market Value BotBox]]/tbl_MTG_Set[[#This Row],[Play Booster Sealed Market Value BotBox]]</f>
        <v/>
      </c>
      <c r="BN6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2" s="10">
        <f>tbl_MTG_Set[[#This Row],[Play Singles CardMarket Profit BotBox]]/tbl_MTG_Set[[#This Row],[Play Booster Cost]]</f>
        <v/>
      </c>
      <c r="BP652" s="10">
        <f>tbl_MTG_Set[[#This Row],[Play Singles CardMarket Profit BotBox]]&gt;0</f>
        <v/>
      </c>
      <c r="BQ652" s="10" t="n"/>
      <c r="BR652" s="10" t="n"/>
      <c r="BS652" s="10" t="n"/>
      <c r="BT6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2" s="19">
        <f>tbl_MTG_Set[[#This Row],[Collector Singles CardMarket Profit MTG Stocks]]/tbl_MTG_Set[[#This Row],[Collector Booster Cost]]</f>
        <v/>
      </c>
      <c r="BW652" s="10">
        <f>tbl_MTG_Set[[#This Row],[Collector Singles CardMarket Profit MTG Stocks]]&gt;0</f>
        <v/>
      </c>
      <c r="BX652" s="10" t="n"/>
      <c r="BY652" s="10" t="n"/>
      <c r="BZ652" s="10">
        <f>tbl_MTG_Set[[#This Row],[Collector Booster Sell Price CardMarket]]*tbl_MTG_Set[[#This Row],[Collector Booster Expected Market Value BotBox]]/tbl_MTG_Set[[#This Row],[Collector Booster Sealed Market Value BotBox]]</f>
        <v/>
      </c>
      <c r="CA6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2" s="10">
        <f>tbl_MTG_Set[[#This Row],[Collector Singles CardMarket Profit BotBox]]/tbl_MTG_Set[[#This Row],[Collector Booster Cost]]</f>
        <v/>
      </c>
      <c r="CC652" s="10">
        <f>tbl_MTG_Set[[#This Row],[Collector Singles CardMarket Profit BotBox]]&gt;0</f>
        <v/>
      </c>
      <c r="CD6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3" hidden="1" s="6">
      <c r="A653" t="n">
        <v>685</v>
      </c>
      <c r="B653" t="inlineStr">
        <is>
          <t>Judge Gift Cards 2013 J13</t>
        </is>
      </c>
      <c r="C653" t="n">
        <v>9</v>
      </c>
      <c r="D653" s="3" t="n">
        <v>41275</v>
      </c>
      <c r="F653" t="inlineStr">
        <is>
          <t>en es fr de it pt ja ko ru 汉语 漢語</t>
        </is>
      </c>
      <c r="G653" t="n">
        <v>1316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1">
        <f>tbl_MTG_Set[[#This Row],[Play Booster Sell Price CardMarket]]*tbl_MTG_Set[[#This Row],[Play Booster Expected Market Value MTG Stocks]]/tbl_MTG_Set[[#This Row],[Play Booster Sealed Market Value MTG Stocks]]</f>
        <v/>
      </c>
      <c r="BG6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3" s="11">
        <f>tbl_MTG_Set[[#This Row],[Play Singles CardMarket Profit MTG Stocks]]/tbl_MTG_Set[[#This Row],[Play Booster Cost]]</f>
        <v/>
      </c>
      <c r="BI653" s="11">
        <f>tbl_MTG_Set[[#This Row],[Play Singles CardMarket Profit MTG Stocks]]&gt;0</f>
        <v/>
      </c>
      <c r="BM653" s="10">
        <f>tbl_MTG_Set[[#This Row],[Play Booster Sell Price CardMarket]]*tbl_MTG_Set[[#This Row],[Play Booster Expected Market Value BotBox]]/tbl_MTG_Set[[#This Row],[Play Booster Sealed Market Value BotBox]]</f>
        <v/>
      </c>
      <c r="BN6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3" s="10">
        <f>tbl_MTG_Set[[#This Row],[Play Singles CardMarket Profit BotBox]]/tbl_MTG_Set[[#This Row],[Play Booster Cost]]</f>
        <v/>
      </c>
      <c r="BP653" s="10">
        <f>tbl_MTG_Set[[#This Row],[Play Singles CardMarket Profit BotBox]]&gt;0</f>
        <v/>
      </c>
      <c r="BQ653" s="10" t="n"/>
      <c r="BR653" s="10" t="n"/>
      <c r="BS653" s="10" t="n"/>
      <c r="BT6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3" s="19">
        <f>tbl_MTG_Set[[#This Row],[Collector Singles CardMarket Profit MTG Stocks]]/tbl_MTG_Set[[#This Row],[Collector Booster Cost]]</f>
        <v/>
      </c>
      <c r="BW653" s="10">
        <f>tbl_MTG_Set[[#This Row],[Collector Singles CardMarket Profit MTG Stocks]]&gt;0</f>
        <v/>
      </c>
      <c r="BX653" s="10" t="n"/>
      <c r="BY653" s="10" t="n"/>
      <c r="BZ653" s="10">
        <f>tbl_MTG_Set[[#This Row],[Collector Booster Sell Price CardMarket]]*tbl_MTG_Set[[#This Row],[Collector Booster Expected Market Value BotBox]]/tbl_MTG_Set[[#This Row],[Collector Booster Sealed Market Value BotBox]]</f>
        <v/>
      </c>
      <c r="CA6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3" s="10">
        <f>tbl_MTG_Set[[#This Row],[Collector Singles CardMarket Profit BotBox]]/tbl_MTG_Set[[#This Row],[Collector Booster Cost]]</f>
        <v/>
      </c>
      <c r="CC653" s="10">
        <f>tbl_MTG_Set[[#This Row],[Collector Singles CardMarket Profit BotBox]]&gt;0</f>
        <v/>
      </c>
      <c r="CD6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4" hidden="1" s="6">
      <c r="A654" t="n">
        <v>686</v>
      </c>
      <c r="B654" t="inlineStr">
        <is>
          <t>Friday Night Magic 2013 F13</t>
        </is>
      </c>
      <c r="C654" t="n">
        <v>12</v>
      </c>
      <c r="D654" s="3" t="n">
        <v>41275</v>
      </c>
      <c r="F654" t="inlineStr">
        <is>
          <t>en es fr de it pt ja ko ru 汉语 漢語</t>
        </is>
      </c>
      <c r="G654" t="n">
        <v>1318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1">
        <f>tbl_MTG_Set[[#This Row],[Play Booster Sell Price CardMarket]]*tbl_MTG_Set[[#This Row],[Play Booster Expected Market Value MTG Stocks]]/tbl_MTG_Set[[#This Row],[Play Booster Sealed Market Value MTG Stocks]]</f>
        <v/>
      </c>
      <c r="BG6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4" s="11">
        <f>tbl_MTG_Set[[#This Row],[Play Singles CardMarket Profit MTG Stocks]]/tbl_MTG_Set[[#This Row],[Play Booster Cost]]</f>
        <v/>
      </c>
      <c r="BI654" s="11">
        <f>tbl_MTG_Set[[#This Row],[Play Singles CardMarket Profit MTG Stocks]]&gt;0</f>
        <v/>
      </c>
      <c r="BM654" s="10">
        <f>tbl_MTG_Set[[#This Row],[Play Booster Sell Price CardMarket]]*tbl_MTG_Set[[#This Row],[Play Booster Expected Market Value BotBox]]/tbl_MTG_Set[[#This Row],[Play Booster Sealed Market Value BotBox]]</f>
        <v/>
      </c>
      <c r="BN6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4" s="10">
        <f>tbl_MTG_Set[[#This Row],[Play Singles CardMarket Profit BotBox]]/tbl_MTG_Set[[#This Row],[Play Booster Cost]]</f>
        <v/>
      </c>
      <c r="BP654" s="10">
        <f>tbl_MTG_Set[[#This Row],[Play Singles CardMarket Profit BotBox]]&gt;0</f>
        <v/>
      </c>
      <c r="BQ654" s="10" t="n"/>
      <c r="BR654" s="10" t="n"/>
      <c r="BS654" s="10" t="n"/>
      <c r="BT6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4" s="19">
        <f>tbl_MTG_Set[[#This Row],[Collector Singles CardMarket Profit MTG Stocks]]/tbl_MTG_Set[[#This Row],[Collector Booster Cost]]</f>
        <v/>
      </c>
      <c r="BW654" s="10">
        <f>tbl_MTG_Set[[#This Row],[Collector Singles CardMarket Profit MTG Stocks]]&gt;0</f>
        <v/>
      </c>
      <c r="BX654" s="10" t="n"/>
      <c r="BY654" s="10" t="n"/>
      <c r="BZ654" s="10">
        <f>tbl_MTG_Set[[#This Row],[Collector Booster Sell Price CardMarket]]*tbl_MTG_Set[[#This Row],[Collector Booster Expected Market Value BotBox]]/tbl_MTG_Set[[#This Row],[Collector Booster Sealed Market Value BotBox]]</f>
        <v/>
      </c>
      <c r="CA6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4" s="10">
        <f>tbl_MTG_Set[[#This Row],[Collector Singles CardMarket Profit BotBox]]/tbl_MTG_Set[[#This Row],[Collector Booster Cost]]</f>
        <v/>
      </c>
      <c r="CC654" s="10">
        <f>tbl_MTG_Set[[#This Row],[Collector Singles CardMarket Profit BotBox]]&gt;0</f>
        <v/>
      </c>
      <c r="CD6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5" hidden="1" s="6">
      <c r="A655" t="n">
        <v>687</v>
      </c>
      <c r="B655" t="inlineStr">
        <is>
          <t>Commander's Arsenal CM1</t>
        </is>
      </c>
      <c r="C655" t="n">
        <v>18</v>
      </c>
      <c r="D655" s="3" t="n">
        <v>41215</v>
      </c>
      <c r="F655" t="inlineStr">
        <is>
          <t>en es fr de it pt ja ko ru 汉语 漢語</t>
        </is>
      </c>
      <c r="G655" t="n">
        <v>1320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1">
        <f>tbl_MTG_Set[[#This Row],[Play Booster Sell Price CardMarket]]*tbl_MTG_Set[[#This Row],[Play Booster Expected Market Value MTG Stocks]]/tbl_MTG_Set[[#This Row],[Play Booster Sealed Market Value MTG Stocks]]</f>
        <v/>
      </c>
      <c r="BG6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5" s="11">
        <f>tbl_MTG_Set[[#This Row],[Play Singles CardMarket Profit MTG Stocks]]/tbl_MTG_Set[[#This Row],[Play Booster Cost]]</f>
        <v/>
      </c>
      <c r="BI655" s="11">
        <f>tbl_MTG_Set[[#This Row],[Play Singles CardMarket Profit MTG Stocks]]&gt;0</f>
        <v/>
      </c>
      <c r="BM655" s="10">
        <f>tbl_MTG_Set[[#This Row],[Play Booster Sell Price CardMarket]]*tbl_MTG_Set[[#This Row],[Play Booster Expected Market Value BotBox]]/tbl_MTG_Set[[#This Row],[Play Booster Sealed Market Value BotBox]]</f>
        <v/>
      </c>
      <c r="BN6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5" s="10">
        <f>tbl_MTG_Set[[#This Row],[Play Singles CardMarket Profit BotBox]]/tbl_MTG_Set[[#This Row],[Play Booster Cost]]</f>
        <v/>
      </c>
      <c r="BP655" s="10">
        <f>tbl_MTG_Set[[#This Row],[Play Singles CardMarket Profit BotBox]]&gt;0</f>
        <v/>
      </c>
      <c r="BQ655" s="10" t="n"/>
      <c r="BR655" s="10" t="n"/>
      <c r="BS655" s="10" t="n"/>
      <c r="BT6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5" s="19">
        <f>tbl_MTG_Set[[#This Row],[Collector Singles CardMarket Profit MTG Stocks]]/tbl_MTG_Set[[#This Row],[Collector Booster Cost]]</f>
        <v/>
      </c>
      <c r="BW655" s="10">
        <f>tbl_MTG_Set[[#This Row],[Collector Singles CardMarket Profit MTG Stocks]]&gt;0</f>
        <v/>
      </c>
      <c r="BX655" s="10" t="n"/>
      <c r="BY655" s="10" t="n"/>
      <c r="BZ655" s="10">
        <f>tbl_MTG_Set[[#This Row],[Collector Booster Sell Price CardMarket]]*tbl_MTG_Set[[#This Row],[Collector Booster Expected Market Value BotBox]]/tbl_MTG_Set[[#This Row],[Collector Booster Sealed Market Value BotBox]]</f>
        <v/>
      </c>
      <c r="CA6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5" s="10">
        <f>tbl_MTG_Set[[#This Row],[Collector Singles CardMarket Profit BotBox]]/tbl_MTG_Set[[#This Row],[Collector Booster Cost]]</f>
        <v/>
      </c>
      <c r="CC655" s="10">
        <f>tbl_MTG_Set[[#This Row],[Collector Singles CardMarket Profit BotBox]]&gt;0</f>
        <v/>
      </c>
      <c r="CD6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6" hidden="1" s="6">
      <c r="A656" t="n">
        <v>688</v>
      </c>
      <c r="B656" t="inlineStr">
        <is>
          <t>Commander's Arsenal Oversized OCM1</t>
        </is>
      </c>
      <c r="C656" t="n">
        <v>10</v>
      </c>
      <c r="D656" s="3" t="n">
        <v>41215</v>
      </c>
      <c r="F656" t="inlineStr">
        <is>
          <t>en es fr de it pt ja ko ru 汉语 漢語</t>
        </is>
      </c>
      <c r="G656" t="n">
        <v>1322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1">
        <f>tbl_MTG_Set[[#This Row],[Play Booster Sell Price CardMarket]]*tbl_MTG_Set[[#This Row],[Play Booster Expected Market Value MTG Stocks]]/tbl_MTG_Set[[#This Row],[Play Booster Sealed Market Value MTG Stocks]]</f>
        <v/>
      </c>
      <c r="BG6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6" s="11">
        <f>tbl_MTG_Set[[#This Row],[Play Singles CardMarket Profit MTG Stocks]]/tbl_MTG_Set[[#This Row],[Play Booster Cost]]</f>
        <v/>
      </c>
      <c r="BI656" s="11">
        <f>tbl_MTG_Set[[#This Row],[Play Singles CardMarket Profit MTG Stocks]]&gt;0</f>
        <v/>
      </c>
      <c r="BM656" s="10">
        <f>tbl_MTG_Set[[#This Row],[Play Booster Sell Price CardMarket]]*tbl_MTG_Set[[#This Row],[Play Booster Expected Market Value BotBox]]/tbl_MTG_Set[[#This Row],[Play Booster Sealed Market Value BotBox]]</f>
        <v/>
      </c>
      <c r="BN6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6" s="10">
        <f>tbl_MTG_Set[[#This Row],[Play Singles CardMarket Profit BotBox]]/tbl_MTG_Set[[#This Row],[Play Booster Cost]]</f>
        <v/>
      </c>
      <c r="BP656" s="10">
        <f>tbl_MTG_Set[[#This Row],[Play Singles CardMarket Profit BotBox]]&gt;0</f>
        <v/>
      </c>
      <c r="BQ656" s="10" t="n"/>
      <c r="BR656" s="10" t="n"/>
      <c r="BS656" s="10" t="n"/>
      <c r="BT6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6" s="19">
        <f>tbl_MTG_Set[[#This Row],[Collector Singles CardMarket Profit MTG Stocks]]/tbl_MTG_Set[[#This Row],[Collector Booster Cost]]</f>
        <v/>
      </c>
      <c r="BW656" s="10">
        <f>tbl_MTG_Set[[#This Row],[Collector Singles CardMarket Profit MTG Stocks]]&gt;0</f>
        <v/>
      </c>
      <c r="BX656" s="10" t="n"/>
      <c r="BY656" s="10" t="n"/>
      <c r="BZ656" s="10">
        <f>tbl_MTG_Set[[#This Row],[Collector Booster Sell Price CardMarket]]*tbl_MTG_Set[[#This Row],[Collector Booster Expected Market Value BotBox]]/tbl_MTG_Set[[#This Row],[Collector Booster Sealed Market Value BotBox]]</f>
        <v/>
      </c>
      <c r="CA6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6" s="10">
        <f>tbl_MTG_Set[[#This Row],[Collector Singles CardMarket Profit BotBox]]/tbl_MTG_Set[[#This Row],[Collector Booster Cost]]</f>
        <v/>
      </c>
      <c r="CC656" s="10">
        <f>tbl_MTG_Set[[#This Row],[Collector Singles CardMarket Profit BotBox]]&gt;0</f>
        <v/>
      </c>
      <c r="CD6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7" hidden="1" s="6">
      <c r="A657" t="n">
        <v>689</v>
      </c>
      <c r="B657" t="inlineStr">
        <is>
          <t>Return to Ravnica RTR</t>
        </is>
      </c>
      <c r="C657" t="n">
        <v>274</v>
      </c>
      <c r="D657" s="3" t="n">
        <v>41187</v>
      </c>
      <c r="F657" t="inlineStr">
        <is>
          <t>en es fr de it pt ja ko ru 汉语 漢語</t>
        </is>
      </c>
      <c r="G657" t="n">
        <v>1324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1">
        <f>tbl_MTG_Set[[#This Row],[Play Booster Sell Price CardMarket]]*tbl_MTG_Set[[#This Row],[Play Booster Expected Market Value MTG Stocks]]/tbl_MTG_Set[[#This Row],[Play Booster Sealed Market Value MTG Stocks]]</f>
        <v/>
      </c>
      <c r="BG6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7" s="11">
        <f>tbl_MTG_Set[[#This Row],[Play Singles CardMarket Profit MTG Stocks]]/tbl_MTG_Set[[#This Row],[Play Booster Cost]]</f>
        <v/>
      </c>
      <c r="BI657" s="11">
        <f>tbl_MTG_Set[[#This Row],[Play Singles CardMarket Profit MTG Stocks]]&gt;0</f>
        <v/>
      </c>
      <c r="BM657" s="10">
        <f>tbl_MTG_Set[[#This Row],[Play Booster Sell Price CardMarket]]*tbl_MTG_Set[[#This Row],[Play Booster Expected Market Value BotBox]]/tbl_MTG_Set[[#This Row],[Play Booster Sealed Market Value BotBox]]</f>
        <v/>
      </c>
      <c r="BN6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7" s="10">
        <f>tbl_MTG_Set[[#This Row],[Play Singles CardMarket Profit BotBox]]/tbl_MTG_Set[[#This Row],[Play Booster Cost]]</f>
        <v/>
      </c>
      <c r="BP657" s="10">
        <f>tbl_MTG_Set[[#This Row],[Play Singles CardMarket Profit BotBox]]&gt;0</f>
        <v/>
      </c>
      <c r="BQ657" s="10" t="n"/>
      <c r="BR657" s="10" t="n"/>
      <c r="BS657" s="10" t="n"/>
      <c r="BT6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7" s="19">
        <f>tbl_MTG_Set[[#This Row],[Collector Singles CardMarket Profit MTG Stocks]]/tbl_MTG_Set[[#This Row],[Collector Booster Cost]]</f>
        <v/>
      </c>
      <c r="BW657" s="10">
        <f>tbl_MTG_Set[[#This Row],[Collector Singles CardMarket Profit MTG Stocks]]&gt;0</f>
        <v/>
      </c>
      <c r="BX657" s="10" t="n"/>
      <c r="BY657" s="10" t="n"/>
      <c r="BZ657" s="10">
        <f>tbl_MTG_Set[[#This Row],[Collector Booster Sell Price CardMarket]]*tbl_MTG_Set[[#This Row],[Collector Booster Expected Market Value BotBox]]/tbl_MTG_Set[[#This Row],[Collector Booster Sealed Market Value BotBox]]</f>
        <v/>
      </c>
      <c r="CA6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7" s="10">
        <f>tbl_MTG_Set[[#This Row],[Collector Singles CardMarket Profit BotBox]]/tbl_MTG_Set[[#This Row],[Collector Booster Cost]]</f>
        <v/>
      </c>
      <c r="CC657" s="10">
        <f>tbl_MTG_Set[[#This Row],[Collector Singles CardMarket Profit BotBox]]&gt;0</f>
        <v/>
      </c>
      <c r="CD6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8" hidden="1" s="6">
      <c r="A658" t="n">
        <v>690</v>
      </c>
      <c r="B658" t="inlineStr">
        <is>
          <t>Return to Ravnica Promos PRTR</t>
        </is>
      </c>
      <c r="C658" t="n">
        <v>10</v>
      </c>
      <c r="D658" s="3" t="n">
        <v>41187</v>
      </c>
      <c r="F658" t="inlineStr">
        <is>
          <t>en es fr de it pt ja ko ru 汉语 漢語</t>
        </is>
      </c>
      <c r="G658" t="n">
        <v>1326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1">
        <f>tbl_MTG_Set[[#This Row],[Play Booster Sell Price CardMarket]]*tbl_MTG_Set[[#This Row],[Play Booster Expected Market Value MTG Stocks]]/tbl_MTG_Set[[#This Row],[Play Booster Sealed Market Value MTG Stocks]]</f>
        <v/>
      </c>
      <c r="BG6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8" s="11">
        <f>tbl_MTG_Set[[#This Row],[Play Singles CardMarket Profit MTG Stocks]]/tbl_MTG_Set[[#This Row],[Play Booster Cost]]</f>
        <v/>
      </c>
      <c r="BI658" s="11">
        <f>tbl_MTG_Set[[#This Row],[Play Singles CardMarket Profit MTG Stocks]]&gt;0</f>
        <v/>
      </c>
      <c r="BM658" s="10">
        <f>tbl_MTG_Set[[#This Row],[Play Booster Sell Price CardMarket]]*tbl_MTG_Set[[#This Row],[Play Booster Expected Market Value BotBox]]/tbl_MTG_Set[[#This Row],[Play Booster Sealed Market Value BotBox]]</f>
        <v/>
      </c>
      <c r="BN6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8" s="10">
        <f>tbl_MTG_Set[[#This Row],[Play Singles CardMarket Profit BotBox]]/tbl_MTG_Set[[#This Row],[Play Booster Cost]]</f>
        <v/>
      </c>
      <c r="BP658" s="10">
        <f>tbl_MTG_Set[[#This Row],[Play Singles CardMarket Profit BotBox]]&gt;0</f>
        <v/>
      </c>
      <c r="BQ658" s="10" t="n"/>
      <c r="BR658" s="10" t="n"/>
      <c r="BS658" s="10" t="n"/>
      <c r="BT6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8" s="19">
        <f>tbl_MTG_Set[[#This Row],[Collector Singles CardMarket Profit MTG Stocks]]/tbl_MTG_Set[[#This Row],[Collector Booster Cost]]</f>
        <v/>
      </c>
      <c r="BW658" s="10">
        <f>tbl_MTG_Set[[#This Row],[Collector Singles CardMarket Profit MTG Stocks]]&gt;0</f>
        <v/>
      </c>
      <c r="BX658" s="10" t="n"/>
      <c r="BY658" s="10" t="n"/>
      <c r="BZ658" s="10">
        <f>tbl_MTG_Set[[#This Row],[Collector Booster Sell Price CardMarket]]*tbl_MTG_Set[[#This Row],[Collector Booster Expected Market Value BotBox]]/tbl_MTG_Set[[#This Row],[Collector Booster Sealed Market Value BotBox]]</f>
        <v/>
      </c>
      <c r="CA6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8" s="10">
        <f>tbl_MTG_Set[[#This Row],[Collector Singles CardMarket Profit BotBox]]/tbl_MTG_Set[[#This Row],[Collector Booster Cost]]</f>
        <v/>
      </c>
      <c r="CC658" s="10">
        <f>tbl_MTG_Set[[#This Row],[Collector Singles CardMarket Profit BotBox]]&gt;0</f>
        <v/>
      </c>
      <c r="CD6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9" hidden="1" s="6">
      <c r="A659" t="n">
        <v>691</v>
      </c>
      <c r="B659" t="inlineStr">
        <is>
          <t>Return to Ravnica Tokens TRTR</t>
        </is>
      </c>
      <c r="C659" t="n">
        <v>12</v>
      </c>
      <c r="D659" s="3" t="n">
        <v>41187</v>
      </c>
      <c r="F659" t="inlineStr">
        <is>
          <t>en es fr de it pt ja ko ru 汉语 漢語</t>
        </is>
      </c>
      <c r="G659" t="n">
        <v>1328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1">
        <f>tbl_MTG_Set[[#This Row],[Play Booster Sell Price CardMarket]]*tbl_MTG_Set[[#This Row],[Play Booster Expected Market Value MTG Stocks]]/tbl_MTG_Set[[#This Row],[Play Booster Sealed Market Value MTG Stocks]]</f>
        <v/>
      </c>
      <c r="BG6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9" s="11">
        <f>tbl_MTG_Set[[#This Row],[Play Singles CardMarket Profit MTG Stocks]]/tbl_MTG_Set[[#This Row],[Play Booster Cost]]</f>
        <v/>
      </c>
      <c r="BI659" s="11">
        <f>tbl_MTG_Set[[#This Row],[Play Singles CardMarket Profit MTG Stocks]]&gt;0</f>
        <v/>
      </c>
      <c r="BM659" s="10">
        <f>tbl_MTG_Set[[#This Row],[Play Booster Sell Price CardMarket]]*tbl_MTG_Set[[#This Row],[Play Booster Expected Market Value BotBox]]/tbl_MTG_Set[[#This Row],[Play Booster Sealed Market Value BotBox]]</f>
        <v/>
      </c>
      <c r="BN6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9" s="10">
        <f>tbl_MTG_Set[[#This Row],[Play Singles CardMarket Profit BotBox]]/tbl_MTG_Set[[#This Row],[Play Booster Cost]]</f>
        <v/>
      </c>
      <c r="BP659" s="10">
        <f>tbl_MTG_Set[[#This Row],[Play Singles CardMarket Profit BotBox]]&gt;0</f>
        <v/>
      </c>
      <c r="BQ659" s="10" t="n"/>
      <c r="BR659" s="10" t="n"/>
      <c r="BS659" s="10" t="n"/>
      <c r="BT6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9" s="19">
        <f>tbl_MTG_Set[[#This Row],[Collector Singles CardMarket Profit MTG Stocks]]/tbl_MTG_Set[[#This Row],[Collector Booster Cost]]</f>
        <v/>
      </c>
      <c r="BW659" s="10">
        <f>tbl_MTG_Set[[#This Row],[Collector Singles CardMarket Profit MTG Stocks]]&gt;0</f>
        <v/>
      </c>
      <c r="BX659" s="10" t="n"/>
      <c r="BY659" s="10" t="n"/>
      <c r="BZ659" s="10">
        <f>tbl_MTG_Set[[#This Row],[Collector Booster Sell Price CardMarket]]*tbl_MTG_Set[[#This Row],[Collector Booster Expected Market Value BotBox]]/tbl_MTG_Set[[#This Row],[Collector Booster Sealed Market Value BotBox]]</f>
        <v/>
      </c>
      <c r="CA6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9" s="10">
        <f>tbl_MTG_Set[[#This Row],[Collector Singles CardMarket Profit BotBox]]/tbl_MTG_Set[[#This Row],[Collector Booster Cost]]</f>
        <v/>
      </c>
      <c r="CC659" s="10">
        <f>tbl_MTG_Set[[#This Row],[Collector Singles CardMarket Profit BotBox]]&gt;0</f>
        <v/>
      </c>
      <c r="CD6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0" hidden="1" s="6">
      <c r="A660" t="n">
        <v>692</v>
      </c>
      <c r="B660" t="inlineStr">
        <is>
          <t>Duel Decks: Izzet vs. Golgari DDJ</t>
        </is>
      </c>
      <c r="C660" t="n">
        <v>90</v>
      </c>
      <c r="D660" s="3" t="n">
        <v>41159</v>
      </c>
      <c r="F660" t="inlineStr">
        <is>
          <t>en es fr de it pt ja ko ru 汉语 漢語</t>
        </is>
      </c>
      <c r="G660" t="n">
        <v>1330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1">
        <f>tbl_MTG_Set[[#This Row],[Play Booster Sell Price CardMarket]]*tbl_MTG_Set[[#This Row],[Play Booster Expected Market Value MTG Stocks]]/tbl_MTG_Set[[#This Row],[Play Booster Sealed Market Value MTG Stocks]]</f>
        <v/>
      </c>
      <c r="BG6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0" s="11">
        <f>tbl_MTG_Set[[#This Row],[Play Singles CardMarket Profit MTG Stocks]]/tbl_MTG_Set[[#This Row],[Play Booster Cost]]</f>
        <v/>
      </c>
      <c r="BI660" s="11">
        <f>tbl_MTG_Set[[#This Row],[Play Singles CardMarket Profit MTG Stocks]]&gt;0</f>
        <v/>
      </c>
      <c r="BM660" s="10">
        <f>tbl_MTG_Set[[#This Row],[Play Booster Sell Price CardMarket]]*tbl_MTG_Set[[#This Row],[Play Booster Expected Market Value BotBox]]/tbl_MTG_Set[[#This Row],[Play Booster Sealed Market Value BotBox]]</f>
        <v/>
      </c>
      <c r="BN6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0" s="10">
        <f>tbl_MTG_Set[[#This Row],[Play Singles CardMarket Profit BotBox]]/tbl_MTG_Set[[#This Row],[Play Booster Cost]]</f>
        <v/>
      </c>
      <c r="BP660" s="10">
        <f>tbl_MTG_Set[[#This Row],[Play Singles CardMarket Profit BotBox]]&gt;0</f>
        <v/>
      </c>
      <c r="BQ660" s="10" t="n"/>
      <c r="BR660" s="10" t="n"/>
      <c r="BS660" s="10" t="n"/>
      <c r="BT6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0" s="19">
        <f>tbl_MTG_Set[[#This Row],[Collector Singles CardMarket Profit MTG Stocks]]/tbl_MTG_Set[[#This Row],[Collector Booster Cost]]</f>
        <v/>
      </c>
      <c r="BW660" s="10">
        <f>tbl_MTG_Set[[#This Row],[Collector Singles CardMarket Profit MTG Stocks]]&gt;0</f>
        <v/>
      </c>
      <c r="BX660" s="10" t="n"/>
      <c r="BY660" s="10" t="n"/>
      <c r="BZ660" s="10">
        <f>tbl_MTG_Set[[#This Row],[Collector Booster Sell Price CardMarket]]*tbl_MTG_Set[[#This Row],[Collector Booster Expected Market Value BotBox]]/tbl_MTG_Set[[#This Row],[Collector Booster Sealed Market Value BotBox]]</f>
        <v/>
      </c>
      <c r="CA6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0" s="10">
        <f>tbl_MTG_Set[[#This Row],[Collector Singles CardMarket Profit BotBox]]/tbl_MTG_Set[[#This Row],[Collector Booster Cost]]</f>
        <v/>
      </c>
      <c r="CC660" s="10">
        <f>tbl_MTG_Set[[#This Row],[Collector Singles CardMarket Profit BotBox]]&gt;0</f>
        <v/>
      </c>
      <c r="CD6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1" hidden="1" s="6">
      <c r="A661" t="n">
        <v>693</v>
      </c>
      <c r="B661" t="inlineStr">
        <is>
          <t>Duel Decks: Izzet vs. Golgari Tokens TDDJ</t>
        </is>
      </c>
      <c r="C661" t="n">
        <v>1</v>
      </c>
      <c r="D661" s="3" t="n">
        <v>41159</v>
      </c>
      <c r="F661" t="inlineStr">
        <is>
          <t>en es fr de it pt ja ko ru 汉语 漢語</t>
        </is>
      </c>
      <c r="G661" t="n">
        <v>1332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1">
        <f>tbl_MTG_Set[[#This Row],[Play Booster Sell Price CardMarket]]*tbl_MTG_Set[[#This Row],[Play Booster Expected Market Value MTG Stocks]]/tbl_MTG_Set[[#This Row],[Play Booster Sealed Market Value MTG Stocks]]</f>
        <v/>
      </c>
      <c r="BG6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1" s="11">
        <f>tbl_MTG_Set[[#This Row],[Play Singles CardMarket Profit MTG Stocks]]/tbl_MTG_Set[[#This Row],[Play Booster Cost]]</f>
        <v/>
      </c>
      <c r="BI661" s="11">
        <f>tbl_MTG_Set[[#This Row],[Play Singles CardMarket Profit MTG Stocks]]&gt;0</f>
        <v/>
      </c>
      <c r="BM661" s="10">
        <f>tbl_MTG_Set[[#This Row],[Play Booster Sell Price CardMarket]]*tbl_MTG_Set[[#This Row],[Play Booster Expected Market Value BotBox]]/tbl_MTG_Set[[#This Row],[Play Booster Sealed Market Value BotBox]]</f>
        <v/>
      </c>
      <c r="BN6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1" s="10">
        <f>tbl_MTG_Set[[#This Row],[Play Singles CardMarket Profit BotBox]]/tbl_MTG_Set[[#This Row],[Play Booster Cost]]</f>
        <v/>
      </c>
      <c r="BP661" s="10">
        <f>tbl_MTG_Set[[#This Row],[Play Singles CardMarket Profit BotBox]]&gt;0</f>
        <v/>
      </c>
      <c r="BQ661" s="10" t="n"/>
      <c r="BR661" s="10" t="n"/>
      <c r="BS661" s="10" t="n"/>
      <c r="BT6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1" s="19">
        <f>tbl_MTG_Set[[#This Row],[Collector Singles CardMarket Profit MTG Stocks]]/tbl_MTG_Set[[#This Row],[Collector Booster Cost]]</f>
        <v/>
      </c>
      <c r="BW661" s="10">
        <f>tbl_MTG_Set[[#This Row],[Collector Singles CardMarket Profit MTG Stocks]]&gt;0</f>
        <v/>
      </c>
      <c r="BX661" s="10" t="n"/>
      <c r="BY661" s="10" t="n"/>
      <c r="BZ661" s="10">
        <f>tbl_MTG_Set[[#This Row],[Collector Booster Sell Price CardMarket]]*tbl_MTG_Set[[#This Row],[Collector Booster Expected Market Value BotBox]]/tbl_MTG_Set[[#This Row],[Collector Booster Sealed Market Value BotBox]]</f>
        <v/>
      </c>
      <c r="CA6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1" s="10">
        <f>tbl_MTG_Set[[#This Row],[Collector Singles CardMarket Profit BotBox]]/tbl_MTG_Set[[#This Row],[Collector Booster Cost]]</f>
        <v/>
      </c>
      <c r="CC661" s="10">
        <f>tbl_MTG_Set[[#This Row],[Collector Singles CardMarket Profit BotBox]]&gt;0</f>
        <v/>
      </c>
      <c r="CD6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2" hidden="1" s="6">
      <c r="A662" t="n">
        <v>694</v>
      </c>
      <c r="B662" t="inlineStr">
        <is>
          <t>From the Vault: Realms V12</t>
        </is>
      </c>
      <c r="C662" t="n">
        <v>15</v>
      </c>
      <c r="D662" s="3" t="n">
        <v>41152</v>
      </c>
      <c r="F662" t="inlineStr">
        <is>
          <t>en es fr de it pt ja ko ru 汉语 漢語</t>
        </is>
      </c>
      <c r="G662" t="n">
        <v>1334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1">
        <f>tbl_MTG_Set[[#This Row],[Play Booster Sell Price CardMarket]]*tbl_MTG_Set[[#This Row],[Play Booster Expected Market Value MTG Stocks]]/tbl_MTG_Set[[#This Row],[Play Booster Sealed Market Value MTG Stocks]]</f>
        <v/>
      </c>
      <c r="BG6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2" s="11">
        <f>tbl_MTG_Set[[#This Row],[Play Singles CardMarket Profit MTG Stocks]]/tbl_MTG_Set[[#This Row],[Play Booster Cost]]</f>
        <v/>
      </c>
      <c r="BI662" s="11">
        <f>tbl_MTG_Set[[#This Row],[Play Singles CardMarket Profit MTG Stocks]]&gt;0</f>
        <v/>
      </c>
      <c r="BM662" s="10">
        <f>tbl_MTG_Set[[#This Row],[Play Booster Sell Price CardMarket]]*tbl_MTG_Set[[#This Row],[Play Booster Expected Market Value BotBox]]/tbl_MTG_Set[[#This Row],[Play Booster Sealed Market Value BotBox]]</f>
        <v/>
      </c>
      <c r="BN6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2" s="10">
        <f>tbl_MTG_Set[[#This Row],[Play Singles CardMarket Profit BotBox]]/tbl_MTG_Set[[#This Row],[Play Booster Cost]]</f>
        <v/>
      </c>
      <c r="BP662" s="10">
        <f>tbl_MTG_Set[[#This Row],[Play Singles CardMarket Profit BotBox]]&gt;0</f>
        <v/>
      </c>
      <c r="BQ662" s="10" t="n"/>
      <c r="BR662" s="10" t="n"/>
      <c r="BS662" s="10" t="n"/>
      <c r="BT6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2" s="19">
        <f>tbl_MTG_Set[[#This Row],[Collector Singles CardMarket Profit MTG Stocks]]/tbl_MTG_Set[[#This Row],[Collector Booster Cost]]</f>
        <v/>
      </c>
      <c r="BW662" s="10">
        <f>tbl_MTG_Set[[#This Row],[Collector Singles CardMarket Profit MTG Stocks]]&gt;0</f>
        <v/>
      </c>
      <c r="BX662" s="10" t="n"/>
      <c r="BY662" s="10" t="n"/>
      <c r="BZ662" s="10">
        <f>tbl_MTG_Set[[#This Row],[Collector Booster Sell Price CardMarket]]*tbl_MTG_Set[[#This Row],[Collector Booster Expected Market Value BotBox]]/tbl_MTG_Set[[#This Row],[Collector Booster Sealed Market Value BotBox]]</f>
        <v/>
      </c>
      <c r="CA6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2" s="10">
        <f>tbl_MTG_Set[[#This Row],[Collector Singles CardMarket Profit BotBox]]/tbl_MTG_Set[[#This Row],[Collector Booster Cost]]</f>
        <v/>
      </c>
      <c r="CC662" s="10">
        <f>tbl_MTG_Set[[#This Row],[Collector Singles CardMarket Profit BotBox]]&gt;0</f>
        <v/>
      </c>
      <c r="CD6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3" hidden="1" s="6">
      <c r="A663" t="n">
        <v>695</v>
      </c>
      <c r="B663" t="inlineStr">
        <is>
          <t>Magic 2013 M13</t>
        </is>
      </c>
      <c r="C663" t="n">
        <v>249</v>
      </c>
      <c r="D663" s="3" t="n">
        <v>41103</v>
      </c>
      <c r="F663" t="inlineStr">
        <is>
          <t>en es fr de it pt ja ko ru 汉语 漢語</t>
        </is>
      </c>
      <c r="G663" t="n">
        <v>1336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1">
        <f>tbl_MTG_Set[[#This Row],[Play Booster Sell Price CardMarket]]*tbl_MTG_Set[[#This Row],[Play Booster Expected Market Value MTG Stocks]]/tbl_MTG_Set[[#This Row],[Play Booster Sealed Market Value MTG Stocks]]</f>
        <v/>
      </c>
      <c r="BG6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3" s="11">
        <f>tbl_MTG_Set[[#This Row],[Play Singles CardMarket Profit MTG Stocks]]/tbl_MTG_Set[[#This Row],[Play Booster Cost]]</f>
        <v/>
      </c>
      <c r="BI663" s="11">
        <f>tbl_MTG_Set[[#This Row],[Play Singles CardMarket Profit MTG Stocks]]&gt;0</f>
        <v/>
      </c>
      <c r="BM663" s="10">
        <f>tbl_MTG_Set[[#This Row],[Play Booster Sell Price CardMarket]]*tbl_MTG_Set[[#This Row],[Play Booster Expected Market Value BotBox]]/tbl_MTG_Set[[#This Row],[Play Booster Sealed Market Value BotBox]]</f>
        <v/>
      </c>
      <c r="BN6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3" s="10">
        <f>tbl_MTG_Set[[#This Row],[Play Singles CardMarket Profit BotBox]]/tbl_MTG_Set[[#This Row],[Play Booster Cost]]</f>
        <v/>
      </c>
      <c r="BP663" s="10">
        <f>tbl_MTG_Set[[#This Row],[Play Singles CardMarket Profit BotBox]]&gt;0</f>
        <v/>
      </c>
      <c r="BQ663" s="10" t="n"/>
      <c r="BR663" s="10" t="n"/>
      <c r="BS663" s="10" t="n"/>
      <c r="BT6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3" s="19">
        <f>tbl_MTG_Set[[#This Row],[Collector Singles CardMarket Profit MTG Stocks]]/tbl_MTG_Set[[#This Row],[Collector Booster Cost]]</f>
        <v/>
      </c>
      <c r="BW663" s="10">
        <f>tbl_MTG_Set[[#This Row],[Collector Singles CardMarket Profit MTG Stocks]]&gt;0</f>
        <v/>
      </c>
      <c r="BX663" s="10" t="n"/>
      <c r="BY663" s="10" t="n"/>
      <c r="BZ663" s="10">
        <f>tbl_MTG_Set[[#This Row],[Collector Booster Sell Price CardMarket]]*tbl_MTG_Set[[#This Row],[Collector Booster Expected Market Value BotBox]]/tbl_MTG_Set[[#This Row],[Collector Booster Sealed Market Value BotBox]]</f>
        <v/>
      </c>
      <c r="CA6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3" s="10">
        <f>tbl_MTG_Set[[#This Row],[Collector Singles CardMarket Profit BotBox]]/tbl_MTG_Set[[#This Row],[Collector Booster Cost]]</f>
        <v/>
      </c>
      <c r="CC663" s="10">
        <f>tbl_MTG_Set[[#This Row],[Collector Singles CardMarket Profit BotBox]]&gt;0</f>
        <v/>
      </c>
      <c r="CD6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4" hidden="1" s="6">
      <c r="A664" t="n">
        <v>696</v>
      </c>
      <c r="B664" t="inlineStr">
        <is>
          <t>Magic 2013 Promos PM13</t>
        </is>
      </c>
      <c r="C664" t="n">
        <v>6</v>
      </c>
      <c r="D664" s="3" t="n">
        <v>41102</v>
      </c>
      <c r="F664" t="inlineStr">
        <is>
          <t>en es fr de it pt ja ko ru 汉语 漢語</t>
        </is>
      </c>
      <c r="G664" t="n">
        <v>1338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1">
        <f>tbl_MTG_Set[[#This Row],[Play Booster Sell Price CardMarket]]*tbl_MTG_Set[[#This Row],[Play Booster Expected Market Value MTG Stocks]]/tbl_MTG_Set[[#This Row],[Play Booster Sealed Market Value MTG Stocks]]</f>
        <v/>
      </c>
      <c r="BG6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4" s="11">
        <f>tbl_MTG_Set[[#This Row],[Play Singles CardMarket Profit MTG Stocks]]/tbl_MTG_Set[[#This Row],[Play Booster Cost]]</f>
        <v/>
      </c>
      <c r="BI664" s="11">
        <f>tbl_MTG_Set[[#This Row],[Play Singles CardMarket Profit MTG Stocks]]&gt;0</f>
        <v/>
      </c>
      <c r="BM664" s="10">
        <f>tbl_MTG_Set[[#This Row],[Play Booster Sell Price CardMarket]]*tbl_MTG_Set[[#This Row],[Play Booster Expected Market Value BotBox]]/tbl_MTG_Set[[#This Row],[Play Booster Sealed Market Value BotBox]]</f>
        <v/>
      </c>
      <c r="BN6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4" s="10">
        <f>tbl_MTG_Set[[#This Row],[Play Singles CardMarket Profit BotBox]]/tbl_MTG_Set[[#This Row],[Play Booster Cost]]</f>
        <v/>
      </c>
      <c r="BP664" s="10">
        <f>tbl_MTG_Set[[#This Row],[Play Singles CardMarket Profit BotBox]]&gt;0</f>
        <v/>
      </c>
      <c r="BQ664" s="10" t="n"/>
      <c r="BR664" s="10" t="n"/>
      <c r="BS664" s="10" t="n"/>
      <c r="BT6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4" s="19">
        <f>tbl_MTG_Set[[#This Row],[Collector Singles CardMarket Profit MTG Stocks]]/tbl_MTG_Set[[#This Row],[Collector Booster Cost]]</f>
        <v/>
      </c>
      <c r="BW664" s="10">
        <f>tbl_MTG_Set[[#This Row],[Collector Singles CardMarket Profit MTG Stocks]]&gt;0</f>
        <v/>
      </c>
      <c r="BX664" s="10" t="n"/>
      <c r="BY664" s="10" t="n"/>
      <c r="BZ664" s="10">
        <f>tbl_MTG_Set[[#This Row],[Collector Booster Sell Price CardMarket]]*tbl_MTG_Set[[#This Row],[Collector Booster Expected Market Value BotBox]]/tbl_MTG_Set[[#This Row],[Collector Booster Sealed Market Value BotBox]]</f>
        <v/>
      </c>
      <c r="CA6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4" s="10">
        <f>tbl_MTG_Set[[#This Row],[Collector Singles CardMarket Profit BotBox]]/tbl_MTG_Set[[#This Row],[Collector Booster Cost]]</f>
        <v/>
      </c>
      <c r="CC664" s="10">
        <f>tbl_MTG_Set[[#This Row],[Collector Singles CardMarket Profit BotBox]]&gt;0</f>
        <v/>
      </c>
      <c r="CD6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5" hidden="1" s="6">
      <c r="A665" t="n">
        <v>697</v>
      </c>
      <c r="B665" t="inlineStr">
        <is>
          <t>Magic 2013 Tokens TM13</t>
        </is>
      </c>
      <c r="C665" t="n">
        <v>11</v>
      </c>
      <c r="D665" s="3" t="n">
        <v>41103</v>
      </c>
      <c r="F665" t="inlineStr">
        <is>
          <t>en es fr de it pt ja ko ru 汉语 漢語</t>
        </is>
      </c>
      <c r="G665" t="n">
        <v>1340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1">
        <f>tbl_MTG_Set[[#This Row],[Play Booster Sell Price CardMarket]]*tbl_MTG_Set[[#This Row],[Play Booster Expected Market Value MTG Stocks]]/tbl_MTG_Set[[#This Row],[Play Booster Sealed Market Value MTG Stocks]]</f>
        <v/>
      </c>
      <c r="BG6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5" s="11">
        <f>tbl_MTG_Set[[#This Row],[Play Singles CardMarket Profit MTG Stocks]]/tbl_MTG_Set[[#This Row],[Play Booster Cost]]</f>
        <v/>
      </c>
      <c r="BI665" s="11">
        <f>tbl_MTG_Set[[#This Row],[Play Singles CardMarket Profit MTG Stocks]]&gt;0</f>
        <v/>
      </c>
      <c r="BM665" s="10">
        <f>tbl_MTG_Set[[#This Row],[Play Booster Sell Price CardMarket]]*tbl_MTG_Set[[#This Row],[Play Booster Expected Market Value BotBox]]/tbl_MTG_Set[[#This Row],[Play Booster Sealed Market Value BotBox]]</f>
        <v/>
      </c>
      <c r="BN6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5" s="10">
        <f>tbl_MTG_Set[[#This Row],[Play Singles CardMarket Profit BotBox]]/tbl_MTG_Set[[#This Row],[Play Booster Cost]]</f>
        <v/>
      </c>
      <c r="BP665" s="10">
        <f>tbl_MTG_Set[[#This Row],[Play Singles CardMarket Profit BotBox]]&gt;0</f>
        <v/>
      </c>
      <c r="BQ665" s="10" t="n"/>
      <c r="BR665" s="10" t="n"/>
      <c r="BS665" s="10" t="n"/>
      <c r="BT6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5" s="19">
        <f>tbl_MTG_Set[[#This Row],[Collector Singles CardMarket Profit MTG Stocks]]/tbl_MTG_Set[[#This Row],[Collector Booster Cost]]</f>
        <v/>
      </c>
      <c r="BW665" s="10">
        <f>tbl_MTG_Set[[#This Row],[Collector Singles CardMarket Profit MTG Stocks]]&gt;0</f>
        <v/>
      </c>
      <c r="BX665" s="10" t="n"/>
      <c r="BY665" s="10" t="n"/>
      <c r="BZ665" s="10">
        <f>tbl_MTG_Set[[#This Row],[Collector Booster Sell Price CardMarket]]*tbl_MTG_Set[[#This Row],[Collector Booster Expected Market Value BotBox]]/tbl_MTG_Set[[#This Row],[Collector Booster Sealed Market Value BotBox]]</f>
        <v/>
      </c>
      <c r="CA6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5" s="10">
        <f>tbl_MTG_Set[[#This Row],[Collector Singles CardMarket Profit BotBox]]/tbl_MTG_Set[[#This Row],[Collector Booster Cost]]</f>
        <v/>
      </c>
      <c r="CC665" s="10">
        <f>tbl_MTG_Set[[#This Row],[Collector Singles CardMarket Profit BotBox]]&gt;0</f>
        <v/>
      </c>
      <c r="CD6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6" hidden="1" s="6">
      <c r="A666" t="n">
        <v>698</v>
      </c>
      <c r="B666" t="inlineStr">
        <is>
          <t>Planechase 2012 PC2</t>
        </is>
      </c>
      <c r="C666" t="n">
        <v>156</v>
      </c>
      <c r="D666" s="3" t="n">
        <v>41061</v>
      </c>
      <c r="F666" t="inlineStr">
        <is>
          <t>en es fr de it pt ja ko ru 汉语 漢語</t>
        </is>
      </c>
      <c r="G666" t="n">
        <v>1342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1">
        <f>tbl_MTG_Set[[#This Row],[Play Booster Sell Price CardMarket]]*tbl_MTG_Set[[#This Row],[Play Booster Expected Market Value MTG Stocks]]/tbl_MTG_Set[[#This Row],[Play Booster Sealed Market Value MTG Stocks]]</f>
        <v/>
      </c>
      <c r="BG6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6" s="11">
        <f>tbl_MTG_Set[[#This Row],[Play Singles CardMarket Profit MTG Stocks]]/tbl_MTG_Set[[#This Row],[Play Booster Cost]]</f>
        <v/>
      </c>
      <c r="BI666" s="11">
        <f>tbl_MTG_Set[[#This Row],[Play Singles CardMarket Profit MTG Stocks]]&gt;0</f>
        <v/>
      </c>
      <c r="BM666" s="10">
        <f>tbl_MTG_Set[[#This Row],[Play Booster Sell Price CardMarket]]*tbl_MTG_Set[[#This Row],[Play Booster Expected Market Value BotBox]]/tbl_MTG_Set[[#This Row],[Play Booster Sealed Market Value BotBox]]</f>
        <v/>
      </c>
      <c r="BN6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6" s="10">
        <f>tbl_MTG_Set[[#This Row],[Play Singles CardMarket Profit BotBox]]/tbl_MTG_Set[[#This Row],[Play Booster Cost]]</f>
        <v/>
      </c>
      <c r="BP666" s="10">
        <f>tbl_MTG_Set[[#This Row],[Play Singles CardMarket Profit BotBox]]&gt;0</f>
        <v/>
      </c>
      <c r="BQ666" s="10" t="n"/>
      <c r="BR666" s="10" t="n"/>
      <c r="BS666" s="10" t="n"/>
      <c r="BT6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6" s="19">
        <f>tbl_MTG_Set[[#This Row],[Collector Singles CardMarket Profit MTG Stocks]]/tbl_MTG_Set[[#This Row],[Collector Booster Cost]]</f>
        <v/>
      </c>
      <c r="BW666" s="10">
        <f>tbl_MTG_Set[[#This Row],[Collector Singles CardMarket Profit MTG Stocks]]&gt;0</f>
        <v/>
      </c>
      <c r="BX666" s="10" t="n"/>
      <c r="BY666" s="10" t="n"/>
      <c r="BZ6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6" s="10">
        <f>tbl_MTG_Set[[#This Row],[Collector Singles CardMarket Profit BotBox]]/tbl_MTG_Set[[#This Row],[Collector Booster Cost]]</f>
        <v/>
      </c>
      <c r="CC666" s="10">
        <f>tbl_MTG_Set[[#This Row],[Collector Singles CardMarket Profit BotBox]]&gt;0</f>
        <v/>
      </c>
      <c r="CD6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7" hidden="1" s="6">
      <c r="A667" t="n">
        <v>699</v>
      </c>
      <c r="B667" t="inlineStr">
        <is>
          <t>Planechase 2012 Planes OPC2</t>
        </is>
      </c>
      <c r="C667" t="n">
        <v>40</v>
      </c>
      <c r="D667" s="3" t="n">
        <v>41061</v>
      </c>
      <c r="F667" t="inlineStr">
        <is>
          <t>en es fr de it pt ja ko ru 汉语 漢語</t>
        </is>
      </c>
      <c r="G667" t="n">
        <v>1344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1">
        <f>tbl_MTG_Set[[#This Row],[Play Booster Sell Price CardMarket]]*tbl_MTG_Set[[#This Row],[Play Booster Expected Market Value MTG Stocks]]/tbl_MTG_Set[[#This Row],[Play Booster Sealed Market Value MTG Stocks]]</f>
        <v/>
      </c>
      <c r="BG6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7" s="11">
        <f>tbl_MTG_Set[[#This Row],[Play Singles CardMarket Profit MTG Stocks]]/tbl_MTG_Set[[#This Row],[Play Booster Cost]]</f>
        <v/>
      </c>
      <c r="BI667" s="11">
        <f>tbl_MTG_Set[[#This Row],[Play Singles CardMarket Profit MTG Stocks]]&gt;0</f>
        <v/>
      </c>
      <c r="BM667" s="10">
        <f>tbl_MTG_Set[[#This Row],[Play Booster Sell Price CardMarket]]*tbl_MTG_Set[[#This Row],[Play Booster Expected Market Value BotBox]]/tbl_MTG_Set[[#This Row],[Play Booster Sealed Market Value BotBox]]</f>
        <v/>
      </c>
      <c r="BN6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7" s="10">
        <f>tbl_MTG_Set[[#This Row],[Play Singles CardMarket Profit BotBox]]/tbl_MTG_Set[[#This Row],[Play Booster Cost]]</f>
        <v/>
      </c>
      <c r="BP667" s="10">
        <f>tbl_MTG_Set[[#This Row],[Play Singles CardMarket Profit BotBox]]&gt;0</f>
        <v/>
      </c>
      <c r="BQ667" s="10" t="n"/>
      <c r="BR667" s="10" t="n"/>
      <c r="BS667" s="10" t="n"/>
      <c r="BT6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7" s="19">
        <f>tbl_MTG_Set[[#This Row],[Collector Singles CardMarket Profit MTG Stocks]]/tbl_MTG_Set[[#This Row],[Collector Booster Cost]]</f>
        <v/>
      </c>
      <c r="BW667" s="10">
        <f>tbl_MTG_Set[[#This Row],[Collector Singles CardMarket Profit MTG Stocks]]&gt;0</f>
        <v/>
      </c>
      <c r="BX667" s="10" t="n"/>
      <c r="BY667" s="10" t="n"/>
      <c r="BZ667" s="10">
        <f>tbl_MTG_Set[[#This Row],[Collector Booster Sell Price CardMarket]]*tbl_MTG_Set[[#This Row],[Collector Booster Expected Market Value BotBox]]/tbl_MTG_Set[[#This Row],[Collector Booster Sealed Market Value BotBox]]</f>
        <v/>
      </c>
      <c r="CA6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7" s="10">
        <f>tbl_MTG_Set[[#This Row],[Collector Singles CardMarket Profit BotBox]]/tbl_MTG_Set[[#This Row],[Collector Booster Cost]]</f>
        <v/>
      </c>
      <c r="CC667" s="10">
        <f>tbl_MTG_Set[[#This Row],[Collector Singles CardMarket Profit BotBox]]&gt;0</f>
        <v/>
      </c>
      <c r="CD6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8" hidden="1" s="6">
      <c r="A668" t="n">
        <v>700</v>
      </c>
      <c r="B668" t="inlineStr">
        <is>
          <t>Avacyn Restored AVR</t>
        </is>
      </c>
      <c r="C668" t="n">
        <v>244</v>
      </c>
      <c r="D668" s="3" t="n">
        <v>41033</v>
      </c>
      <c r="F668" t="inlineStr">
        <is>
          <t>en es fr de it pt ja ko ru 汉语 漢語</t>
        </is>
      </c>
      <c r="G668" t="n">
        <v>1346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1">
        <f>tbl_MTG_Set[[#This Row],[Play Booster Sell Price CardMarket]]*tbl_MTG_Set[[#This Row],[Play Booster Expected Market Value MTG Stocks]]/tbl_MTG_Set[[#This Row],[Play Booster Sealed Market Value MTG Stocks]]</f>
        <v/>
      </c>
      <c r="BG6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8" s="11">
        <f>tbl_MTG_Set[[#This Row],[Play Singles CardMarket Profit MTG Stocks]]/tbl_MTG_Set[[#This Row],[Play Booster Cost]]</f>
        <v/>
      </c>
      <c r="BI668" s="11">
        <f>tbl_MTG_Set[[#This Row],[Play Singles CardMarket Profit MTG Stocks]]&gt;0</f>
        <v/>
      </c>
      <c r="BM668" s="10">
        <f>tbl_MTG_Set[[#This Row],[Play Booster Sell Price CardMarket]]*tbl_MTG_Set[[#This Row],[Play Booster Expected Market Value BotBox]]/tbl_MTG_Set[[#This Row],[Play Booster Sealed Market Value BotBox]]</f>
        <v/>
      </c>
      <c r="BN6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8" s="10">
        <f>tbl_MTG_Set[[#This Row],[Play Singles CardMarket Profit BotBox]]/tbl_MTG_Set[[#This Row],[Play Booster Cost]]</f>
        <v/>
      </c>
      <c r="BP668" s="10">
        <f>tbl_MTG_Set[[#This Row],[Play Singles CardMarket Profit BotBox]]&gt;0</f>
        <v/>
      </c>
      <c r="BQ668" s="10" t="n"/>
      <c r="BR668" s="10" t="n"/>
      <c r="BS668" s="10" t="n"/>
      <c r="BT6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8" s="19">
        <f>tbl_MTG_Set[[#This Row],[Collector Singles CardMarket Profit MTG Stocks]]/tbl_MTG_Set[[#This Row],[Collector Booster Cost]]</f>
        <v/>
      </c>
      <c r="BW668" s="10">
        <f>tbl_MTG_Set[[#This Row],[Collector Singles CardMarket Profit MTG Stocks]]&gt;0</f>
        <v/>
      </c>
      <c r="BX668" s="10" t="n"/>
      <c r="BY668" s="10" t="n"/>
      <c r="BZ668" s="10">
        <f>tbl_MTG_Set[[#This Row],[Collector Booster Sell Price CardMarket]]*tbl_MTG_Set[[#This Row],[Collector Booster Expected Market Value BotBox]]/tbl_MTG_Set[[#This Row],[Collector Booster Sealed Market Value BotBox]]</f>
        <v/>
      </c>
      <c r="CA6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8" s="10">
        <f>tbl_MTG_Set[[#This Row],[Collector Singles CardMarket Profit BotBox]]/tbl_MTG_Set[[#This Row],[Collector Booster Cost]]</f>
        <v/>
      </c>
      <c r="CC668" s="10">
        <f>tbl_MTG_Set[[#This Row],[Collector Singles CardMarket Profit BotBox]]&gt;0</f>
        <v/>
      </c>
      <c r="CD6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9" hidden="1" s="6">
      <c r="A669" t="n">
        <v>701</v>
      </c>
      <c r="B669" t="inlineStr">
        <is>
          <t>Avacyn Restored Promos PAVR</t>
        </is>
      </c>
      <c r="C669" t="n">
        <v>6</v>
      </c>
      <c r="D669" s="3" t="n">
        <v>41027</v>
      </c>
      <c r="F669" t="inlineStr">
        <is>
          <t>en es fr de it pt ja ko ru 汉语 漢語</t>
        </is>
      </c>
      <c r="G669" t="n">
        <v>1348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1">
        <f>tbl_MTG_Set[[#This Row],[Play Booster Sell Price CardMarket]]*tbl_MTG_Set[[#This Row],[Play Booster Expected Market Value MTG Stocks]]/tbl_MTG_Set[[#This Row],[Play Booster Sealed Market Value MTG Stocks]]</f>
        <v/>
      </c>
      <c r="BG6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9" s="11">
        <f>tbl_MTG_Set[[#This Row],[Play Singles CardMarket Profit MTG Stocks]]/tbl_MTG_Set[[#This Row],[Play Booster Cost]]</f>
        <v/>
      </c>
      <c r="BI669" s="11">
        <f>tbl_MTG_Set[[#This Row],[Play Singles CardMarket Profit MTG Stocks]]&gt;0</f>
        <v/>
      </c>
      <c r="BM669" s="10">
        <f>tbl_MTG_Set[[#This Row],[Play Booster Sell Price CardMarket]]*tbl_MTG_Set[[#This Row],[Play Booster Expected Market Value BotBox]]/tbl_MTG_Set[[#This Row],[Play Booster Sealed Market Value BotBox]]</f>
        <v/>
      </c>
      <c r="BN6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9" s="10">
        <f>tbl_MTG_Set[[#This Row],[Play Singles CardMarket Profit BotBox]]/tbl_MTG_Set[[#This Row],[Play Booster Cost]]</f>
        <v/>
      </c>
      <c r="BP669" s="10">
        <f>tbl_MTG_Set[[#This Row],[Play Singles CardMarket Profit BotBox]]&gt;0</f>
        <v/>
      </c>
      <c r="BQ669" s="10" t="n"/>
      <c r="BR669" s="10" t="n"/>
      <c r="BS669" s="10" t="n"/>
      <c r="BT6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9" s="19">
        <f>tbl_MTG_Set[[#This Row],[Collector Singles CardMarket Profit MTG Stocks]]/tbl_MTG_Set[[#This Row],[Collector Booster Cost]]</f>
        <v/>
      </c>
      <c r="BW669" s="10">
        <f>tbl_MTG_Set[[#This Row],[Collector Singles CardMarket Profit MTG Stocks]]&gt;0</f>
        <v/>
      </c>
      <c r="BX669" s="10" t="n"/>
      <c r="BY669" s="10" t="n"/>
      <c r="BZ669" s="10">
        <f>tbl_MTG_Set[[#This Row],[Collector Booster Sell Price CardMarket]]*tbl_MTG_Set[[#This Row],[Collector Booster Expected Market Value BotBox]]/tbl_MTG_Set[[#This Row],[Collector Booster Sealed Market Value BotBox]]</f>
        <v/>
      </c>
      <c r="CA6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9" s="10">
        <f>tbl_MTG_Set[[#This Row],[Collector Singles CardMarket Profit BotBox]]/tbl_MTG_Set[[#This Row],[Collector Booster Cost]]</f>
        <v/>
      </c>
      <c r="CC669" s="10">
        <f>tbl_MTG_Set[[#This Row],[Collector Singles CardMarket Profit BotBox]]&gt;0</f>
        <v/>
      </c>
      <c r="CD6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0" hidden="1" s="6">
      <c r="A670" t="n">
        <v>702</v>
      </c>
      <c r="B670" t="inlineStr">
        <is>
          <t>Avacyn Restored Tokens TAVR</t>
        </is>
      </c>
      <c r="C670" t="n">
        <v>8</v>
      </c>
      <c r="D670" s="3" t="n">
        <v>41033</v>
      </c>
      <c r="F670" t="inlineStr">
        <is>
          <t>en es fr de it pt ja ko ru 汉语 漢語</t>
        </is>
      </c>
      <c r="G670" t="n">
        <v>1350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1">
        <f>tbl_MTG_Set[[#This Row],[Play Booster Sell Price CardMarket]]*tbl_MTG_Set[[#This Row],[Play Booster Expected Market Value MTG Stocks]]/tbl_MTG_Set[[#This Row],[Play Booster Sealed Market Value MTG Stocks]]</f>
        <v/>
      </c>
      <c r="BG6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0" s="11">
        <f>tbl_MTG_Set[[#This Row],[Play Singles CardMarket Profit MTG Stocks]]/tbl_MTG_Set[[#This Row],[Play Booster Cost]]</f>
        <v/>
      </c>
      <c r="BI670" s="11">
        <f>tbl_MTG_Set[[#This Row],[Play Singles CardMarket Profit MTG Stocks]]&gt;0</f>
        <v/>
      </c>
      <c r="BM670" s="10">
        <f>tbl_MTG_Set[[#This Row],[Play Booster Sell Price CardMarket]]*tbl_MTG_Set[[#This Row],[Play Booster Expected Market Value BotBox]]/tbl_MTG_Set[[#This Row],[Play Booster Sealed Market Value BotBox]]</f>
        <v/>
      </c>
      <c r="BN6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0" s="10">
        <f>tbl_MTG_Set[[#This Row],[Play Singles CardMarket Profit BotBox]]/tbl_MTG_Set[[#This Row],[Play Booster Cost]]</f>
        <v/>
      </c>
      <c r="BP670" s="10">
        <f>tbl_MTG_Set[[#This Row],[Play Singles CardMarket Profit BotBox]]&gt;0</f>
        <v/>
      </c>
      <c r="BQ670" s="10" t="n"/>
      <c r="BR670" s="10" t="n"/>
      <c r="BS670" s="10" t="n"/>
      <c r="BT6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0" s="19">
        <f>tbl_MTG_Set[[#This Row],[Collector Singles CardMarket Profit MTG Stocks]]/tbl_MTG_Set[[#This Row],[Collector Booster Cost]]</f>
        <v/>
      </c>
      <c r="BW670" s="10">
        <f>tbl_MTG_Set[[#This Row],[Collector Singles CardMarket Profit MTG Stocks]]&gt;0</f>
        <v/>
      </c>
      <c r="BX670" s="10" t="n"/>
      <c r="BY670" s="10" t="n"/>
      <c r="BZ670" s="10">
        <f>tbl_MTG_Set[[#This Row],[Collector Booster Sell Price CardMarket]]*tbl_MTG_Set[[#This Row],[Collector Booster Expected Market Value BotBox]]/tbl_MTG_Set[[#This Row],[Collector Booster Sealed Market Value BotBox]]</f>
        <v/>
      </c>
      <c r="CA6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0" s="10">
        <f>tbl_MTG_Set[[#This Row],[Collector Singles CardMarket Profit BotBox]]/tbl_MTG_Set[[#This Row],[Collector Booster Cost]]</f>
        <v/>
      </c>
      <c r="CC670" s="10">
        <f>tbl_MTG_Set[[#This Row],[Collector Singles CardMarket Profit BotBox]]&gt;0</f>
        <v/>
      </c>
      <c r="CD6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1" hidden="1" s="6">
      <c r="A671" t="n">
        <v>703</v>
      </c>
      <c r="B671" t="inlineStr">
        <is>
          <t>Open the Helvault PHEL</t>
        </is>
      </c>
      <c r="C671" t="n">
        <v>6</v>
      </c>
      <c r="D671" s="3" t="n">
        <v>41027</v>
      </c>
      <c r="F671" t="inlineStr">
        <is>
          <t>en es fr de it pt ja ko ru 汉语 漢語</t>
        </is>
      </c>
      <c r="G671" t="n">
        <v>1352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1">
        <f>tbl_MTG_Set[[#This Row],[Play Booster Sell Price CardMarket]]*tbl_MTG_Set[[#This Row],[Play Booster Expected Market Value MTG Stocks]]/tbl_MTG_Set[[#This Row],[Play Booster Sealed Market Value MTG Stocks]]</f>
        <v/>
      </c>
      <c r="BG6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1" s="11">
        <f>tbl_MTG_Set[[#This Row],[Play Singles CardMarket Profit MTG Stocks]]/tbl_MTG_Set[[#This Row],[Play Booster Cost]]</f>
        <v/>
      </c>
      <c r="BI671" s="11">
        <f>tbl_MTG_Set[[#This Row],[Play Singles CardMarket Profit MTG Stocks]]&gt;0</f>
        <v/>
      </c>
      <c r="BM671" s="10">
        <f>tbl_MTG_Set[[#This Row],[Play Booster Sell Price CardMarket]]*tbl_MTG_Set[[#This Row],[Play Booster Expected Market Value BotBox]]/tbl_MTG_Set[[#This Row],[Play Booster Sealed Market Value BotBox]]</f>
        <v/>
      </c>
      <c r="BN6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1" s="10">
        <f>tbl_MTG_Set[[#This Row],[Play Singles CardMarket Profit BotBox]]/tbl_MTG_Set[[#This Row],[Play Booster Cost]]</f>
        <v/>
      </c>
      <c r="BP671" s="10">
        <f>tbl_MTG_Set[[#This Row],[Play Singles CardMarket Profit BotBox]]&gt;0</f>
        <v/>
      </c>
      <c r="BQ671" s="10" t="n"/>
      <c r="BR671" s="10" t="n"/>
      <c r="BS671" s="10" t="n"/>
      <c r="BT6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1" s="19">
        <f>tbl_MTG_Set[[#This Row],[Collector Singles CardMarket Profit MTG Stocks]]/tbl_MTG_Set[[#This Row],[Collector Booster Cost]]</f>
        <v/>
      </c>
      <c r="BW671" s="10">
        <f>tbl_MTG_Set[[#This Row],[Collector Singles CardMarket Profit MTG Stocks]]&gt;0</f>
        <v/>
      </c>
      <c r="BX671" s="10" t="n"/>
      <c r="BY671" s="10" t="n"/>
      <c r="BZ671" s="10">
        <f>tbl_MTG_Set[[#This Row],[Collector Booster Sell Price CardMarket]]*tbl_MTG_Set[[#This Row],[Collector Booster Expected Market Value BotBox]]/tbl_MTG_Set[[#This Row],[Collector Booster Sealed Market Value BotBox]]</f>
        <v/>
      </c>
      <c r="CA6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1" s="10">
        <f>tbl_MTG_Set[[#This Row],[Collector Singles CardMarket Profit BotBox]]/tbl_MTG_Set[[#This Row],[Collector Booster Cost]]</f>
        <v/>
      </c>
      <c r="CC671" s="10">
        <f>tbl_MTG_Set[[#This Row],[Collector Singles CardMarket Profit BotBox]]&gt;0</f>
        <v/>
      </c>
      <c r="CD6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2" hidden="1" s="6">
      <c r="A672" t="n">
        <v>704</v>
      </c>
      <c r="B672" t="inlineStr">
        <is>
          <t>Duel Decks: Venser vs. Koth DDI</t>
        </is>
      </c>
      <c r="C672" t="n">
        <v>77</v>
      </c>
      <c r="D672" s="3" t="n">
        <v>40998</v>
      </c>
      <c r="F672" t="inlineStr">
        <is>
          <t>en es fr de it pt ja ko ru 汉语 漢語</t>
        </is>
      </c>
      <c r="G672" t="n">
        <v>1354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1">
        <f>tbl_MTG_Set[[#This Row],[Play Booster Sell Price CardMarket]]*tbl_MTG_Set[[#This Row],[Play Booster Expected Market Value MTG Stocks]]/tbl_MTG_Set[[#This Row],[Play Booster Sealed Market Value MTG Stocks]]</f>
        <v/>
      </c>
      <c r="BG6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2" s="11">
        <f>tbl_MTG_Set[[#This Row],[Play Singles CardMarket Profit MTG Stocks]]/tbl_MTG_Set[[#This Row],[Play Booster Cost]]</f>
        <v/>
      </c>
      <c r="BI672" s="11">
        <f>tbl_MTG_Set[[#This Row],[Play Singles CardMarket Profit MTG Stocks]]&gt;0</f>
        <v/>
      </c>
      <c r="BM672" s="10">
        <f>tbl_MTG_Set[[#This Row],[Play Booster Sell Price CardMarket]]*tbl_MTG_Set[[#This Row],[Play Booster Expected Market Value BotBox]]/tbl_MTG_Set[[#This Row],[Play Booster Sealed Market Value BotBox]]</f>
        <v/>
      </c>
      <c r="BN6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2" s="10">
        <f>tbl_MTG_Set[[#This Row],[Play Singles CardMarket Profit BotBox]]/tbl_MTG_Set[[#This Row],[Play Booster Cost]]</f>
        <v/>
      </c>
      <c r="BP672" s="10">
        <f>tbl_MTG_Set[[#This Row],[Play Singles CardMarket Profit BotBox]]&gt;0</f>
        <v/>
      </c>
      <c r="BQ672" s="10" t="n"/>
      <c r="BR672" s="10" t="n"/>
      <c r="BS672" s="10" t="n"/>
      <c r="BT6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2" s="19">
        <f>tbl_MTG_Set[[#This Row],[Collector Singles CardMarket Profit MTG Stocks]]/tbl_MTG_Set[[#This Row],[Collector Booster Cost]]</f>
        <v/>
      </c>
      <c r="BW672" s="10">
        <f>tbl_MTG_Set[[#This Row],[Collector Singles CardMarket Profit MTG Stocks]]&gt;0</f>
        <v/>
      </c>
      <c r="BX672" s="10" t="n"/>
      <c r="BY672" s="10" t="n"/>
      <c r="BZ672" s="10">
        <f>tbl_MTG_Set[[#This Row],[Collector Booster Sell Price CardMarket]]*tbl_MTG_Set[[#This Row],[Collector Booster Expected Market Value BotBox]]/tbl_MTG_Set[[#This Row],[Collector Booster Sealed Market Value BotBox]]</f>
        <v/>
      </c>
      <c r="CA6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2" s="10">
        <f>tbl_MTG_Set[[#This Row],[Collector Singles CardMarket Profit BotBox]]/tbl_MTG_Set[[#This Row],[Collector Booster Cost]]</f>
        <v/>
      </c>
      <c r="CC672" s="10">
        <f>tbl_MTG_Set[[#This Row],[Collector Singles CardMarket Profit BotBox]]&gt;0</f>
        <v/>
      </c>
      <c r="CD6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3" hidden="1" s="6">
      <c r="A673" t="n">
        <v>705</v>
      </c>
      <c r="B673" t="inlineStr">
        <is>
          <t>Duel Decks: Venser vs. Koth Tokens TDDI</t>
        </is>
      </c>
      <c r="C673" t="n">
        <v>2</v>
      </c>
      <c r="D673" s="3" t="n">
        <v>40998</v>
      </c>
      <c r="F673" t="inlineStr">
        <is>
          <t>en es fr de it pt ja ko ru 汉语 漢語</t>
        </is>
      </c>
      <c r="G673" t="n">
        <v>1356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1">
        <f>tbl_MTG_Set[[#This Row],[Play Booster Sell Price CardMarket]]*tbl_MTG_Set[[#This Row],[Play Booster Expected Market Value MTG Stocks]]/tbl_MTG_Set[[#This Row],[Play Booster Sealed Market Value MTG Stocks]]</f>
        <v/>
      </c>
      <c r="BG6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3" s="11">
        <f>tbl_MTG_Set[[#This Row],[Play Singles CardMarket Profit MTG Stocks]]/tbl_MTG_Set[[#This Row],[Play Booster Cost]]</f>
        <v/>
      </c>
      <c r="BI673" s="11">
        <f>tbl_MTG_Set[[#This Row],[Play Singles CardMarket Profit MTG Stocks]]&gt;0</f>
        <v/>
      </c>
      <c r="BM673" s="10">
        <f>tbl_MTG_Set[[#This Row],[Play Booster Sell Price CardMarket]]*tbl_MTG_Set[[#This Row],[Play Booster Expected Market Value BotBox]]/tbl_MTG_Set[[#This Row],[Play Booster Sealed Market Value BotBox]]</f>
        <v/>
      </c>
      <c r="BN6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3" s="10">
        <f>tbl_MTG_Set[[#This Row],[Play Singles CardMarket Profit BotBox]]/tbl_MTG_Set[[#This Row],[Play Booster Cost]]</f>
        <v/>
      </c>
      <c r="BP673" s="10">
        <f>tbl_MTG_Set[[#This Row],[Play Singles CardMarket Profit BotBox]]&gt;0</f>
        <v/>
      </c>
      <c r="BQ673" s="10" t="n"/>
      <c r="BR673" s="10" t="n"/>
      <c r="BS673" s="10" t="n"/>
      <c r="BT6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3" s="19">
        <f>tbl_MTG_Set[[#This Row],[Collector Singles CardMarket Profit MTG Stocks]]/tbl_MTG_Set[[#This Row],[Collector Booster Cost]]</f>
        <v/>
      </c>
      <c r="BW673" s="10">
        <f>tbl_MTG_Set[[#This Row],[Collector Singles CardMarket Profit MTG Stocks]]&gt;0</f>
        <v/>
      </c>
      <c r="BX673" s="10" t="n"/>
      <c r="BY673" s="10" t="n"/>
      <c r="BZ673" s="10">
        <f>tbl_MTG_Set[[#This Row],[Collector Booster Sell Price CardMarket]]*tbl_MTG_Set[[#This Row],[Collector Booster Expected Market Value BotBox]]/tbl_MTG_Set[[#This Row],[Collector Booster Sealed Market Value BotBox]]</f>
        <v/>
      </c>
      <c r="CA6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3" s="10">
        <f>tbl_MTG_Set[[#This Row],[Collector Singles CardMarket Profit BotBox]]/tbl_MTG_Set[[#This Row],[Collector Booster Cost]]</f>
        <v/>
      </c>
      <c r="CC673" s="10">
        <f>tbl_MTG_Set[[#This Row],[Collector Singles CardMarket Profit BotBox]]&gt;0</f>
        <v/>
      </c>
      <c r="CD6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4" hidden="1" s="6">
      <c r="A674" t="n">
        <v>706</v>
      </c>
      <c r="B674" t="inlineStr">
        <is>
          <t>Dark Ascension DKA</t>
        </is>
      </c>
      <c r="C674" t="n">
        <v>158</v>
      </c>
      <c r="D674" s="3" t="n">
        <v>40942</v>
      </c>
      <c r="F674" t="inlineStr">
        <is>
          <t>en es fr de it pt ja ko ru 汉语 漢語</t>
        </is>
      </c>
      <c r="G674" t="n">
        <v>1358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1">
        <f>tbl_MTG_Set[[#This Row],[Play Booster Sell Price CardMarket]]*tbl_MTG_Set[[#This Row],[Play Booster Expected Market Value MTG Stocks]]/tbl_MTG_Set[[#This Row],[Play Booster Sealed Market Value MTG Stocks]]</f>
        <v/>
      </c>
      <c r="BG6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4" s="11">
        <f>tbl_MTG_Set[[#This Row],[Play Singles CardMarket Profit MTG Stocks]]/tbl_MTG_Set[[#This Row],[Play Booster Cost]]</f>
        <v/>
      </c>
      <c r="BI674" s="11">
        <f>tbl_MTG_Set[[#This Row],[Play Singles CardMarket Profit MTG Stocks]]&gt;0</f>
        <v/>
      </c>
      <c r="BM674" s="10">
        <f>tbl_MTG_Set[[#This Row],[Play Booster Sell Price CardMarket]]*tbl_MTG_Set[[#This Row],[Play Booster Expected Market Value BotBox]]/tbl_MTG_Set[[#This Row],[Play Booster Sealed Market Value BotBox]]</f>
        <v/>
      </c>
      <c r="BN6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4" s="10">
        <f>tbl_MTG_Set[[#This Row],[Play Singles CardMarket Profit BotBox]]/tbl_MTG_Set[[#This Row],[Play Booster Cost]]</f>
        <v/>
      </c>
      <c r="BP674" s="10">
        <f>tbl_MTG_Set[[#This Row],[Play Singles CardMarket Profit BotBox]]&gt;0</f>
        <v/>
      </c>
      <c r="BQ674" s="10" t="n"/>
      <c r="BR674" s="10" t="n"/>
      <c r="BS674" s="10" t="n"/>
      <c r="BT6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4" s="19">
        <f>tbl_MTG_Set[[#This Row],[Collector Singles CardMarket Profit MTG Stocks]]/tbl_MTG_Set[[#This Row],[Collector Booster Cost]]</f>
        <v/>
      </c>
      <c r="BW674" s="10">
        <f>tbl_MTG_Set[[#This Row],[Collector Singles CardMarket Profit MTG Stocks]]&gt;0</f>
        <v/>
      </c>
      <c r="BX674" s="10" t="n"/>
      <c r="BY674" s="10" t="n"/>
      <c r="BZ674" s="10">
        <f>tbl_MTG_Set[[#This Row],[Collector Booster Sell Price CardMarket]]*tbl_MTG_Set[[#This Row],[Collector Booster Expected Market Value BotBox]]/tbl_MTG_Set[[#This Row],[Collector Booster Sealed Market Value BotBox]]</f>
        <v/>
      </c>
      <c r="CA6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4" s="10">
        <f>tbl_MTG_Set[[#This Row],[Collector Singles CardMarket Profit BotBox]]/tbl_MTG_Set[[#This Row],[Collector Booster Cost]]</f>
        <v/>
      </c>
      <c r="CC674" s="10">
        <f>tbl_MTG_Set[[#This Row],[Collector Singles CardMarket Profit BotBox]]&gt;0</f>
        <v/>
      </c>
      <c r="CD6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5" hidden="1" s="6">
      <c r="A675" t="n">
        <v>707</v>
      </c>
      <c r="B675" t="inlineStr">
        <is>
          <t>Dark Ascension Promos PDKA</t>
        </is>
      </c>
      <c r="C675" t="n">
        <v>5</v>
      </c>
      <c r="D675" s="3" t="n">
        <v>40936</v>
      </c>
      <c r="F675" t="inlineStr">
        <is>
          <t>en es fr de it pt ja ko ru 汉语 漢語</t>
        </is>
      </c>
      <c r="G675" t="n">
        <v>1360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1">
        <f>tbl_MTG_Set[[#This Row],[Play Booster Sell Price CardMarket]]*tbl_MTG_Set[[#This Row],[Play Booster Expected Market Value MTG Stocks]]/tbl_MTG_Set[[#This Row],[Play Booster Sealed Market Value MTG Stocks]]</f>
        <v/>
      </c>
      <c r="BG6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5" s="11">
        <f>tbl_MTG_Set[[#This Row],[Play Singles CardMarket Profit MTG Stocks]]/tbl_MTG_Set[[#This Row],[Play Booster Cost]]</f>
        <v/>
      </c>
      <c r="BI675" s="11">
        <f>tbl_MTG_Set[[#This Row],[Play Singles CardMarket Profit MTG Stocks]]&gt;0</f>
        <v/>
      </c>
      <c r="BM675" s="10">
        <f>tbl_MTG_Set[[#This Row],[Play Booster Sell Price CardMarket]]*tbl_MTG_Set[[#This Row],[Play Booster Expected Market Value BotBox]]/tbl_MTG_Set[[#This Row],[Play Booster Sealed Market Value BotBox]]</f>
        <v/>
      </c>
      <c r="BN6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5" s="10">
        <f>tbl_MTG_Set[[#This Row],[Play Singles CardMarket Profit BotBox]]/tbl_MTG_Set[[#This Row],[Play Booster Cost]]</f>
        <v/>
      </c>
      <c r="BP675" s="10">
        <f>tbl_MTG_Set[[#This Row],[Play Singles CardMarket Profit BotBox]]&gt;0</f>
        <v/>
      </c>
      <c r="BQ675" s="10" t="n"/>
      <c r="BR675" s="10" t="n"/>
      <c r="BS675" s="10" t="n"/>
      <c r="BT6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5" s="19">
        <f>tbl_MTG_Set[[#This Row],[Collector Singles CardMarket Profit MTG Stocks]]/tbl_MTG_Set[[#This Row],[Collector Booster Cost]]</f>
        <v/>
      </c>
      <c r="BW675" s="10">
        <f>tbl_MTG_Set[[#This Row],[Collector Singles CardMarket Profit MTG Stocks]]&gt;0</f>
        <v/>
      </c>
      <c r="BX675" s="10" t="n"/>
      <c r="BY675" s="10" t="n"/>
      <c r="BZ675" s="10">
        <f>tbl_MTG_Set[[#This Row],[Collector Booster Sell Price CardMarket]]*tbl_MTG_Set[[#This Row],[Collector Booster Expected Market Value BotBox]]/tbl_MTG_Set[[#This Row],[Collector Booster Sealed Market Value BotBox]]</f>
        <v/>
      </c>
      <c r="CA6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5" s="10">
        <f>tbl_MTG_Set[[#This Row],[Collector Singles CardMarket Profit BotBox]]/tbl_MTG_Set[[#This Row],[Collector Booster Cost]]</f>
        <v/>
      </c>
      <c r="CC675" s="10">
        <f>tbl_MTG_Set[[#This Row],[Collector Singles CardMarket Profit BotBox]]&gt;0</f>
        <v/>
      </c>
      <c r="CD6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6" hidden="1" s="6">
      <c r="A676" t="n">
        <v>708</v>
      </c>
      <c r="B676" t="inlineStr">
        <is>
          <t>Dark Ascension Tokens TDKA</t>
        </is>
      </c>
      <c r="C676" t="n">
        <v>4</v>
      </c>
      <c r="D676" s="3" t="n">
        <v>40942</v>
      </c>
      <c r="F676" t="inlineStr">
        <is>
          <t>en es fr de it pt ja ko ru 汉语 漢語</t>
        </is>
      </c>
      <c r="G676" t="n">
        <v>1362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1">
        <f>tbl_MTG_Set[[#This Row],[Play Booster Sell Price CardMarket]]*tbl_MTG_Set[[#This Row],[Play Booster Expected Market Value MTG Stocks]]/tbl_MTG_Set[[#This Row],[Play Booster Sealed Market Value MTG Stocks]]</f>
        <v/>
      </c>
      <c r="BG6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6" s="11">
        <f>tbl_MTG_Set[[#This Row],[Play Singles CardMarket Profit MTG Stocks]]/tbl_MTG_Set[[#This Row],[Play Booster Cost]]</f>
        <v/>
      </c>
      <c r="BI676" s="11">
        <f>tbl_MTG_Set[[#This Row],[Play Singles CardMarket Profit MTG Stocks]]&gt;0</f>
        <v/>
      </c>
      <c r="BM676" s="10">
        <f>tbl_MTG_Set[[#This Row],[Play Booster Sell Price CardMarket]]*tbl_MTG_Set[[#This Row],[Play Booster Expected Market Value BotBox]]/tbl_MTG_Set[[#This Row],[Play Booster Sealed Market Value BotBox]]</f>
        <v/>
      </c>
      <c r="BN6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6" s="10">
        <f>tbl_MTG_Set[[#This Row],[Play Singles CardMarket Profit BotBox]]/tbl_MTG_Set[[#This Row],[Play Booster Cost]]</f>
        <v/>
      </c>
      <c r="BP676" s="10">
        <f>tbl_MTG_Set[[#This Row],[Play Singles CardMarket Profit BotBox]]&gt;0</f>
        <v/>
      </c>
      <c r="BQ676" s="10" t="n"/>
      <c r="BR676" s="10" t="n"/>
      <c r="BS676" s="10" t="n"/>
      <c r="BT6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6" s="19">
        <f>tbl_MTG_Set[[#This Row],[Collector Singles CardMarket Profit MTG Stocks]]/tbl_MTG_Set[[#This Row],[Collector Booster Cost]]</f>
        <v/>
      </c>
      <c r="BW676" s="10">
        <f>tbl_MTG_Set[[#This Row],[Collector Singles CardMarket Profit MTG Stocks]]&gt;0</f>
        <v/>
      </c>
      <c r="BX676" s="10" t="n"/>
      <c r="BY676" s="10" t="n"/>
      <c r="BZ676" s="10">
        <f>tbl_MTG_Set[[#This Row],[Collector Booster Sell Price CardMarket]]*tbl_MTG_Set[[#This Row],[Collector Booster Expected Market Value BotBox]]/tbl_MTG_Set[[#This Row],[Collector Booster Sealed Market Value BotBox]]</f>
        <v/>
      </c>
      <c r="CA6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6" s="10">
        <f>tbl_MTG_Set[[#This Row],[Collector Singles CardMarket Profit BotBox]]/tbl_MTG_Set[[#This Row],[Collector Booster Cost]]</f>
        <v/>
      </c>
      <c r="CC676" s="10">
        <f>tbl_MTG_Set[[#This Row],[Collector Singles CardMarket Profit BotBox]]&gt;0</f>
        <v/>
      </c>
      <c r="CD6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7" hidden="1" s="6">
      <c r="A677" t="n">
        <v>709</v>
      </c>
      <c r="B677" t="inlineStr">
        <is>
          <t>Wizards Play Network 2012 PW12</t>
        </is>
      </c>
      <c r="C677" t="n">
        <v>3</v>
      </c>
      <c r="D677" s="3" t="n">
        <v>40909</v>
      </c>
      <c r="F677" t="inlineStr">
        <is>
          <t>en es fr de it pt ja ko ru 汉语 漢語</t>
        </is>
      </c>
      <c r="G677" t="n">
        <v>1364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1">
        <f>tbl_MTG_Set[[#This Row],[Play Booster Sell Price CardMarket]]*tbl_MTG_Set[[#This Row],[Play Booster Expected Market Value MTG Stocks]]/tbl_MTG_Set[[#This Row],[Play Booster Sealed Market Value MTG Stocks]]</f>
        <v/>
      </c>
      <c r="BG6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7" s="11">
        <f>tbl_MTG_Set[[#This Row],[Play Singles CardMarket Profit MTG Stocks]]/tbl_MTG_Set[[#This Row],[Play Booster Cost]]</f>
        <v/>
      </c>
      <c r="BI677" s="11">
        <f>tbl_MTG_Set[[#This Row],[Play Singles CardMarket Profit MTG Stocks]]&gt;0</f>
        <v/>
      </c>
      <c r="BM677" s="10">
        <f>tbl_MTG_Set[[#This Row],[Play Booster Sell Price CardMarket]]*tbl_MTG_Set[[#This Row],[Play Booster Expected Market Value BotBox]]/tbl_MTG_Set[[#This Row],[Play Booster Sealed Market Value BotBox]]</f>
        <v/>
      </c>
      <c r="BN6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7" s="10">
        <f>tbl_MTG_Set[[#This Row],[Play Singles CardMarket Profit BotBox]]/tbl_MTG_Set[[#This Row],[Play Booster Cost]]</f>
        <v/>
      </c>
      <c r="BP677" s="10">
        <f>tbl_MTG_Set[[#This Row],[Play Singles CardMarket Profit BotBox]]&gt;0</f>
        <v/>
      </c>
      <c r="BQ677" s="10" t="n"/>
      <c r="BR677" s="10" t="n"/>
      <c r="BS677" s="10" t="n"/>
      <c r="BT6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7" s="19">
        <f>tbl_MTG_Set[[#This Row],[Collector Singles CardMarket Profit MTG Stocks]]/tbl_MTG_Set[[#This Row],[Collector Booster Cost]]</f>
        <v/>
      </c>
      <c r="BW677" s="10">
        <f>tbl_MTG_Set[[#This Row],[Collector Singles CardMarket Profit MTG Stocks]]&gt;0</f>
        <v/>
      </c>
      <c r="BX677" s="10" t="n"/>
      <c r="BY677" s="10" t="n"/>
      <c r="BZ677" s="10">
        <f>tbl_MTG_Set[[#This Row],[Collector Booster Sell Price CardMarket]]*tbl_MTG_Set[[#This Row],[Collector Booster Expected Market Value BotBox]]/tbl_MTG_Set[[#This Row],[Collector Booster Sealed Market Value BotBox]]</f>
        <v/>
      </c>
      <c r="CA6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7" s="10">
        <f>tbl_MTG_Set[[#This Row],[Collector Singles CardMarket Profit BotBox]]/tbl_MTG_Set[[#This Row],[Collector Booster Cost]]</f>
        <v/>
      </c>
      <c r="CC677" s="10">
        <f>tbl_MTG_Set[[#This Row],[Collector Singles CardMarket Profit BotBox]]&gt;0</f>
        <v/>
      </c>
      <c r="CD6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8" hidden="1" s="6">
      <c r="A678" t="n">
        <v>710</v>
      </c>
      <c r="B678" t="inlineStr">
        <is>
          <t>Duels of the Planeswalkers 2013 Promos PDP13</t>
        </is>
      </c>
      <c r="C678" t="n">
        <v>3</v>
      </c>
      <c r="D678" s="3" t="n">
        <v>40909</v>
      </c>
      <c r="F678" t="inlineStr">
        <is>
          <t>en es fr de it pt ja ko ru 汉语 漢語</t>
        </is>
      </c>
      <c r="G678" t="n">
        <v>1366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1">
        <f>tbl_MTG_Set[[#This Row],[Play Booster Sell Price CardMarket]]*tbl_MTG_Set[[#This Row],[Play Booster Expected Market Value MTG Stocks]]/tbl_MTG_Set[[#This Row],[Play Booster Sealed Market Value MTG Stocks]]</f>
        <v/>
      </c>
      <c r="BG6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8" s="11">
        <f>tbl_MTG_Set[[#This Row],[Play Singles CardMarket Profit MTG Stocks]]/tbl_MTG_Set[[#This Row],[Play Booster Cost]]</f>
        <v/>
      </c>
      <c r="BI678" s="11">
        <f>tbl_MTG_Set[[#This Row],[Play Singles CardMarket Profit MTG Stocks]]&gt;0</f>
        <v/>
      </c>
      <c r="BM678" s="10">
        <f>tbl_MTG_Set[[#This Row],[Play Booster Sell Price CardMarket]]*tbl_MTG_Set[[#This Row],[Play Booster Expected Market Value BotBox]]/tbl_MTG_Set[[#This Row],[Play Booster Sealed Market Value BotBox]]</f>
        <v/>
      </c>
      <c r="BN6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8" s="10">
        <f>tbl_MTG_Set[[#This Row],[Play Singles CardMarket Profit BotBox]]/tbl_MTG_Set[[#This Row],[Play Booster Cost]]</f>
        <v/>
      </c>
      <c r="BP678" s="10">
        <f>tbl_MTG_Set[[#This Row],[Play Singles CardMarket Profit BotBox]]&gt;0</f>
        <v/>
      </c>
      <c r="BQ678" s="10" t="n"/>
      <c r="BR678" s="10" t="n"/>
      <c r="BS678" s="10" t="n"/>
      <c r="BT6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8" s="19">
        <f>tbl_MTG_Set[[#This Row],[Collector Singles CardMarket Profit MTG Stocks]]/tbl_MTG_Set[[#This Row],[Collector Booster Cost]]</f>
        <v/>
      </c>
      <c r="BW678" s="10">
        <f>tbl_MTG_Set[[#This Row],[Collector Singles CardMarket Profit MTG Stocks]]&gt;0</f>
        <v/>
      </c>
      <c r="BX678" s="10" t="n"/>
      <c r="BY678" s="10" t="n"/>
      <c r="BZ678" s="10">
        <f>tbl_MTG_Set[[#This Row],[Collector Booster Sell Price CardMarket]]*tbl_MTG_Set[[#This Row],[Collector Booster Expected Market Value BotBox]]/tbl_MTG_Set[[#This Row],[Collector Booster Sealed Market Value BotBox]]</f>
        <v/>
      </c>
      <c r="CA6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8" s="10">
        <f>tbl_MTG_Set[[#This Row],[Collector Singles CardMarket Profit BotBox]]/tbl_MTG_Set[[#This Row],[Collector Booster Cost]]</f>
        <v/>
      </c>
      <c r="CC678" s="10">
        <f>tbl_MTG_Set[[#This Row],[Collector Singles CardMarket Profit BotBox]]&gt;0</f>
        <v/>
      </c>
      <c r="CD6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9" hidden="1" s="6">
      <c r="A679" t="n">
        <v>711</v>
      </c>
      <c r="B679" t="inlineStr">
        <is>
          <t>IDW Comics Inserts PIDW</t>
        </is>
      </c>
      <c r="C679" t="n">
        <v>17</v>
      </c>
      <c r="D679" s="3" t="n">
        <v>40909</v>
      </c>
      <c r="F679" t="inlineStr">
        <is>
          <t>en es fr de it pt ja ko ru 汉语 漢語</t>
        </is>
      </c>
      <c r="G679" t="n">
        <v>1368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1">
        <f>tbl_MTG_Set[[#This Row],[Play Booster Sell Price CardMarket]]*tbl_MTG_Set[[#This Row],[Play Booster Expected Market Value MTG Stocks]]/tbl_MTG_Set[[#This Row],[Play Booster Sealed Market Value MTG Stocks]]</f>
        <v/>
      </c>
      <c r="BG6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9" s="11">
        <f>tbl_MTG_Set[[#This Row],[Play Singles CardMarket Profit MTG Stocks]]/tbl_MTG_Set[[#This Row],[Play Booster Cost]]</f>
        <v/>
      </c>
      <c r="BI679" s="11">
        <f>tbl_MTG_Set[[#This Row],[Play Singles CardMarket Profit MTG Stocks]]&gt;0</f>
        <v/>
      </c>
      <c r="BM679" s="10">
        <f>tbl_MTG_Set[[#This Row],[Play Booster Sell Price CardMarket]]*tbl_MTG_Set[[#This Row],[Play Booster Expected Market Value BotBox]]/tbl_MTG_Set[[#This Row],[Play Booster Sealed Market Value BotBox]]</f>
        <v/>
      </c>
      <c r="BN6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9" s="10">
        <f>tbl_MTG_Set[[#This Row],[Play Singles CardMarket Profit BotBox]]/tbl_MTG_Set[[#This Row],[Play Booster Cost]]</f>
        <v/>
      </c>
      <c r="BP679" s="10">
        <f>tbl_MTG_Set[[#This Row],[Play Singles CardMarket Profit BotBox]]&gt;0</f>
        <v/>
      </c>
      <c r="BQ679" s="10" t="n"/>
      <c r="BR679" s="10" t="n"/>
      <c r="BS679" s="10" t="n"/>
      <c r="BT6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9" s="19">
        <f>tbl_MTG_Set[[#This Row],[Collector Singles CardMarket Profit MTG Stocks]]/tbl_MTG_Set[[#This Row],[Collector Booster Cost]]</f>
        <v/>
      </c>
      <c r="BW679" s="10">
        <f>tbl_MTG_Set[[#This Row],[Collector Singles CardMarket Profit MTG Stocks]]&gt;0</f>
        <v/>
      </c>
      <c r="BX679" s="10" t="n"/>
      <c r="BY679" s="10" t="n"/>
      <c r="BZ679" s="10">
        <f>tbl_MTG_Set[[#This Row],[Collector Booster Sell Price CardMarket]]*tbl_MTG_Set[[#This Row],[Collector Booster Expected Market Value BotBox]]/tbl_MTG_Set[[#This Row],[Collector Booster Sealed Market Value BotBox]]</f>
        <v/>
      </c>
      <c r="CA6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9" s="10">
        <f>tbl_MTG_Set[[#This Row],[Collector Singles CardMarket Profit BotBox]]/tbl_MTG_Set[[#This Row],[Collector Booster Cost]]</f>
        <v/>
      </c>
      <c r="CC679" s="10">
        <f>tbl_MTG_Set[[#This Row],[Collector Singles CardMarket Profit BotBox]]&gt;0</f>
        <v/>
      </c>
      <c r="CD6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0" hidden="1" s="6">
      <c r="A680" t="n">
        <v>712</v>
      </c>
      <c r="B680" t="inlineStr">
        <is>
          <t>League Tokens 2012 L12</t>
        </is>
      </c>
      <c r="C680" t="n">
        <v>2</v>
      </c>
      <c r="D680" s="3" t="n">
        <v>40909</v>
      </c>
      <c r="F680" t="inlineStr">
        <is>
          <t>en es fr de it pt ja ko ru 汉语 漢語</t>
        </is>
      </c>
      <c r="G680" t="n">
        <v>1370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1">
        <f>tbl_MTG_Set[[#This Row],[Play Booster Sell Price CardMarket]]*tbl_MTG_Set[[#This Row],[Play Booster Expected Market Value MTG Stocks]]/tbl_MTG_Set[[#This Row],[Play Booster Sealed Market Value MTG Stocks]]</f>
        <v/>
      </c>
      <c r="BG6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0" s="11">
        <f>tbl_MTG_Set[[#This Row],[Play Singles CardMarket Profit MTG Stocks]]/tbl_MTG_Set[[#This Row],[Play Booster Cost]]</f>
        <v/>
      </c>
      <c r="BI680" s="11">
        <f>tbl_MTG_Set[[#This Row],[Play Singles CardMarket Profit MTG Stocks]]&gt;0</f>
        <v/>
      </c>
      <c r="BM680" s="10">
        <f>tbl_MTG_Set[[#This Row],[Play Booster Sell Price CardMarket]]*tbl_MTG_Set[[#This Row],[Play Booster Expected Market Value BotBox]]/tbl_MTG_Set[[#This Row],[Play Booster Sealed Market Value BotBox]]</f>
        <v/>
      </c>
      <c r="BN6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0" s="10">
        <f>tbl_MTG_Set[[#This Row],[Play Singles CardMarket Profit BotBox]]/tbl_MTG_Set[[#This Row],[Play Booster Cost]]</f>
        <v/>
      </c>
      <c r="BP680" s="10">
        <f>tbl_MTG_Set[[#This Row],[Play Singles CardMarket Profit BotBox]]&gt;0</f>
        <v/>
      </c>
      <c r="BQ680" s="10" t="n"/>
      <c r="BR680" s="10" t="n"/>
      <c r="BS680" s="10" t="n"/>
      <c r="BT6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0" s="19">
        <f>tbl_MTG_Set[[#This Row],[Collector Singles CardMarket Profit MTG Stocks]]/tbl_MTG_Set[[#This Row],[Collector Booster Cost]]</f>
        <v/>
      </c>
      <c r="BW680" s="10">
        <f>tbl_MTG_Set[[#This Row],[Collector Singles CardMarket Profit MTG Stocks]]&gt;0</f>
        <v/>
      </c>
      <c r="BX680" s="10" t="n"/>
      <c r="BY680" s="10" t="n"/>
      <c r="BZ680" s="10">
        <f>tbl_MTG_Set[[#This Row],[Collector Booster Sell Price CardMarket]]*tbl_MTG_Set[[#This Row],[Collector Booster Expected Market Value BotBox]]/tbl_MTG_Set[[#This Row],[Collector Booster Sealed Market Value BotBox]]</f>
        <v/>
      </c>
      <c r="CA6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0" s="10">
        <f>tbl_MTG_Set[[#This Row],[Collector Singles CardMarket Profit BotBox]]/tbl_MTG_Set[[#This Row],[Collector Booster Cost]]</f>
        <v/>
      </c>
      <c r="CC680" s="10">
        <f>tbl_MTG_Set[[#This Row],[Collector Singles CardMarket Profit BotBox]]&gt;0</f>
        <v/>
      </c>
      <c r="CD6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1" hidden="1" s="6">
      <c r="A681" t="n">
        <v>713</v>
      </c>
      <c r="B681" t="inlineStr">
        <is>
          <t>Judge Gift Cards 2012 J12</t>
        </is>
      </c>
      <c r="C681" t="n">
        <v>9</v>
      </c>
      <c r="D681" s="3" t="n">
        <v>40909</v>
      </c>
      <c r="F681" t="inlineStr">
        <is>
          <t>en es fr de it pt ja ko ru 汉语 漢語</t>
        </is>
      </c>
      <c r="G681" t="n">
        <v>1372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1">
        <f>tbl_MTG_Set[[#This Row],[Play Booster Sell Price CardMarket]]*tbl_MTG_Set[[#This Row],[Play Booster Expected Market Value MTG Stocks]]/tbl_MTG_Set[[#This Row],[Play Booster Sealed Market Value MTG Stocks]]</f>
        <v/>
      </c>
      <c r="BG6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1" s="11">
        <f>tbl_MTG_Set[[#This Row],[Play Singles CardMarket Profit MTG Stocks]]/tbl_MTG_Set[[#This Row],[Play Booster Cost]]</f>
        <v/>
      </c>
      <c r="BI681" s="11">
        <f>tbl_MTG_Set[[#This Row],[Play Singles CardMarket Profit MTG Stocks]]&gt;0</f>
        <v/>
      </c>
      <c r="BM681" s="10">
        <f>tbl_MTG_Set[[#This Row],[Play Booster Sell Price CardMarket]]*tbl_MTG_Set[[#This Row],[Play Booster Expected Market Value BotBox]]/tbl_MTG_Set[[#This Row],[Play Booster Sealed Market Value BotBox]]</f>
        <v/>
      </c>
      <c r="BN6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1" s="10">
        <f>tbl_MTG_Set[[#This Row],[Play Singles CardMarket Profit BotBox]]/tbl_MTG_Set[[#This Row],[Play Booster Cost]]</f>
        <v/>
      </c>
      <c r="BP681" s="10">
        <f>tbl_MTG_Set[[#This Row],[Play Singles CardMarket Profit BotBox]]&gt;0</f>
        <v/>
      </c>
      <c r="BQ681" s="10" t="n"/>
      <c r="BR681" s="10" t="n"/>
      <c r="BS681" s="10" t="n"/>
      <c r="BT6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1" s="19">
        <f>tbl_MTG_Set[[#This Row],[Collector Singles CardMarket Profit MTG Stocks]]/tbl_MTG_Set[[#This Row],[Collector Booster Cost]]</f>
        <v/>
      </c>
      <c r="BW681" s="10">
        <f>tbl_MTG_Set[[#This Row],[Collector Singles CardMarket Profit MTG Stocks]]&gt;0</f>
        <v/>
      </c>
      <c r="BX681" s="10" t="n"/>
      <c r="BY681" s="10" t="n"/>
      <c r="BZ681" s="10">
        <f>tbl_MTG_Set[[#This Row],[Collector Booster Sell Price CardMarket]]*tbl_MTG_Set[[#This Row],[Collector Booster Expected Market Value BotBox]]/tbl_MTG_Set[[#This Row],[Collector Booster Sealed Market Value BotBox]]</f>
        <v/>
      </c>
      <c r="CA6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1" s="10">
        <f>tbl_MTG_Set[[#This Row],[Collector Singles CardMarket Profit BotBox]]/tbl_MTG_Set[[#This Row],[Collector Booster Cost]]</f>
        <v/>
      </c>
      <c r="CC681" s="10">
        <f>tbl_MTG_Set[[#This Row],[Collector Singles CardMarket Profit BotBox]]&gt;0</f>
        <v/>
      </c>
      <c r="CD6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2" hidden="1" s="6">
      <c r="A682" t="n">
        <v>714</v>
      </c>
      <c r="B682" t="inlineStr">
        <is>
          <t>Friday Night Magic 2012 F12</t>
        </is>
      </c>
      <c r="C682" t="n">
        <v>13</v>
      </c>
      <c r="D682" s="3" t="n">
        <v>40909</v>
      </c>
      <c r="F682" t="inlineStr">
        <is>
          <t>en es fr de it pt ja ko ru 汉语 漢語</t>
        </is>
      </c>
      <c r="G682" t="n">
        <v>1374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1">
        <f>tbl_MTG_Set[[#This Row],[Play Booster Sell Price CardMarket]]*tbl_MTG_Set[[#This Row],[Play Booster Expected Market Value MTG Stocks]]/tbl_MTG_Set[[#This Row],[Play Booster Sealed Market Value MTG Stocks]]</f>
        <v/>
      </c>
      <c r="BG6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2" s="11">
        <f>tbl_MTG_Set[[#This Row],[Play Singles CardMarket Profit MTG Stocks]]/tbl_MTG_Set[[#This Row],[Play Booster Cost]]</f>
        <v/>
      </c>
      <c r="BI682" s="11">
        <f>tbl_MTG_Set[[#This Row],[Play Singles CardMarket Profit MTG Stocks]]&gt;0</f>
        <v/>
      </c>
      <c r="BM682" s="10">
        <f>tbl_MTG_Set[[#This Row],[Play Booster Sell Price CardMarket]]*tbl_MTG_Set[[#This Row],[Play Booster Expected Market Value BotBox]]/tbl_MTG_Set[[#This Row],[Play Booster Sealed Market Value BotBox]]</f>
        <v/>
      </c>
      <c r="BN6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2" s="10">
        <f>tbl_MTG_Set[[#This Row],[Play Singles CardMarket Profit BotBox]]/tbl_MTG_Set[[#This Row],[Play Booster Cost]]</f>
        <v/>
      </c>
      <c r="BP682" s="10">
        <f>tbl_MTG_Set[[#This Row],[Play Singles CardMarket Profit BotBox]]&gt;0</f>
        <v/>
      </c>
      <c r="BQ682" s="10" t="n"/>
      <c r="BR682" s="10" t="n"/>
      <c r="BS682" s="10" t="n"/>
      <c r="BT6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2" s="19">
        <f>tbl_MTG_Set[[#This Row],[Collector Singles CardMarket Profit MTG Stocks]]/tbl_MTG_Set[[#This Row],[Collector Booster Cost]]</f>
        <v/>
      </c>
      <c r="BW682" s="10">
        <f>tbl_MTG_Set[[#This Row],[Collector Singles CardMarket Profit MTG Stocks]]&gt;0</f>
        <v/>
      </c>
      <c r="BX682" s="10" t="n"/>
      <c r="BY682" s="10" t="n"/>
      <c r="BZ682" s="10">
        <f>tbl_MTG_Set[[#This Row],[Collector Booster Sell Price CardMarket]]*tbl_MTG_Set[[#This Row],[Collector Booster Expected Market Value BotBox]]/tbl_MTG_Set[[#This Row],[Collector Booster Sealed Market Value BotBox]]</f>
        <v/>
      </c>
      <c r="CA6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2" s="10">
        <f>tbl_MTG_Set[[#This Row],[Collector Singles CardMarket Profit BotBox]]/tbl_MTG_Set[[#This Row],[Collector Booster Cost]]</f>
        <v/>
      </c>
      <c r="CC682" s="10">
        <f>tbl_MTG_Set[[#This Row],[Collector Singles CardMarket Profit BotBox]]&gt;0</f>
        <v/>
      </c>
      <c r="CD6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3" hidden="1" s="6">
      <c r="A683" t="n">
        <v>715</v>
      </c>
      <c r="B683" t="inlineStr">
        <is>
          <t>Premium Deck Series: Graveborn PD3</t>
        </is>
      </c>
      <c r="C683" t="n">
        <v>30</v>
      </c>
      <c r="D683" s="3" t="n">
        <v>40865</v>
      </c>
      <c r="F683" t="inlineStr">
        <is>
          <t>en es fr de it pt ja ko ru 汉语 漢語</t>
        </is>
      </c>
      <c r="G683" t="n">
        <v>1376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1">
        <f>tbl_MTG_Set[[#This Row],[Play Booster Sell Price CardMarket]]*tbl_MTG_Set[[#This Row],[Play Booster Expected Market Value MTG Stocks]]/tbl_MTG_Set[[#This Row],[Play Booster Sealed Market Value MTG Stocks]]</f>
        <v/>
      </c>
      <c r="BG6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3" s="11">
        <f>tbl_MTG_Set[[#This Row],[Play Singles CardMarket Profit MTG Stocks]]/tbl_MTG_Set[[#This Row],[Play Booster Cost]]</f>
        <v/>
      </c>
      <c r="BI683" s="11">
        <f>tbl_MTG_Set[[#This Row],[Play Singles CardMarket Profit MTG Stocks]]&gt;0</f>
        <v/>
      </c>
      <c r="BM683" s="10">
        <f>tbl_MTG_Set[[#This Row],[Play Booster Sell Price CardMarket]]*tbl_MTG_Set[[#This Row],[Play Booster Expected Market Value BotBox]]/tbl_MTG_Set[[#This Row],[Play Booster Sealed Market Value BotBox]]</f>
        <v/>
      </c>
      <c r="BN6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3" s="10">
        <f>tbl_MTG_Set[[#This Row],[Play Singles CardMarket Profit BotBox]]/tbl_MTG_Set[[#This Row],[Play Booster Cost]]</f>
        <v/>
      </c>
      <c r="BP683" s="10">
        <f>tbl_MTG_Set[[#This Row],[Play Singles CardMarket Profit BotBox]]&gt;0</f>
        <v/>
      </c>
      <c r="BQ683" s="10" t="n"/>
      <c r="BR683" s="10" t="n"/>
      <c r="BS683" s="10" t="n"/>
      <c r="BT6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3" s="19">
        <f>tbl_MTG_Set[[#This Row],[Collector Singles CardMarket Profit MTG Stocks]]/tbl_MTG_Set[[#This Row],[Collector Booster Cost]]</f>
        <v/>
      </c>
      <c r="BW683" s="10">
        <f>tbl_MTG_Set[[#This Row],[Collector Singles CardMarket Profit MTG Stocks]]&gt;0</f>
        <v/>
      </c>
      <c r="BX683" s="10" t="n"/>
      <c r="BY683" s="10" t="n"/>
      <c r="BZ683" s="10">
        <f>tbl_MTG_Set[[#This Row],[Collector Booster Sell Price CardMarket]]*tbl_MTG_Set[[#This Row],[Collector Booster Expected Market Value BotBox]]/tbl_MTG_Set[[#This Row],[Collector Booster Sealed Market Value BotBox]]</f>
        <v/>
      </c>
      <c r="CA6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3" s="10">
        <f>tbl_MTG_Set[[#This Row],[Collector Singles CardMarket Profit BotBox]]/tbl_MTG_Set[[#This Row],[Collector Booster Cost]]</f>
        <v/>
      </c>
      <c r="CC683" s="10">
        <f>tbl_MTG_Set[[#This Row],[Collector Singles CardMarket Profit BotBox]]&gt;0</f>
        <v/>
      </c>
      <c r="CD6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4" hidden="1" s="6">
      <c r="A684" t="n">
        <v>716</v>
      </c>
      <c r="B684" t="inlineStr">
        <is>
          <t>Innistrad ISD</t>
        </is>
      </c>
      <c r="C684" t="n">
        <v>264</v>
      </c>
      <c r="D684" s="3" t="n">
        <v>40816</v>
      </c>
      <c r="F684" t="inlineStr">
        <is>
          <t>en es fr de it pt ja ko ru 汉语 漢語</t>
        </is>
      </c>
      <c r="G684" t="n">
        <v>1378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1">
        <f>tbl_MTG_Set[[#This Row],[Play Booster Sell Price CardMarket]]*tbl_MTG_Set[[#This Row],[Play Booster Expected Market Value MTG Stocks]]/tbl_MTG_Set[[#This Row],[Play Booster Sealed Market Value MTG Stocks]]</f>
        <v/>
      </c>
      <c r="BG6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4" s="11">
        <f>tbl_MTG_Set[[#This Row],[Play Singles CardMarket Profit MTG Stocks]]/tbl_MTG_Set[[#This Row],[Play Booster Cost]]</f>
        <v/>
      </c>
      <c r="BI684" s="11">
        <f>tbl_MTG_Set[[#This Row],[Play Singles CardMarket Profit MTG Stocks]]&gt;0</f>
        <v/>
      </c>
      <c r="BM684" s="10">
        <f>tbl_MTG_Set[[#This Row],[Play Booster Sell Price CardMarket]]*tbl_MTG_Set[[#This Row],[Play Booster Expected Market Value BotBox]]/tbl_MTG_Set[[#This Row],[Play Booster Sealed Market Value BotBox]]</f>
        <v/>
      </c>
      <c r="BN6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4" s="10">
        <f>tbl_MTG_Set[[#This Row],[Play Singles CardMarket Profit BotBox]]/tbl_MTG_Set[[#This Row],[Play Booster Cost]]</f>
        <v/>
      </c>
      <c r="BP684" s="10">
        <f>tbl_MTG_Set[[#This Row],[Play Singles CardMarket Profit BotBox]]&gt;0</f>
        <v/>
      </c>
      <c r="BQ684" s="10" t="n"/>
      <c r="BR684" s="10" t="n"/>
      <c r="BS684" s="10" t="n"/>
      <c r="BT6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4" s="19">
        <f>tbl_MTG_Set[[#This Row],[Collector Singles CardMarket Profit MTG Stocks]]/tbl_MTG_Set[[#This Row],[Collector Booster Cost]]</f>
        <v/>
      </c>
      <c r="BW684" s="10">
        <f>tbl_MTG_Set[[#This Row],[Collector Singles CardMarket Profit MTG Stocks]]&gt;0</f>
        <v/>
      </c>
      <c r="BX684" s="10" t="n"/>
      <c r="BY684" s="10" t="n"/>
      <c r="BZ684" s="10">
        <f>tbl_MTG_Set[[#This Row],[Collector Booster Sell Price CardMarket]]*tbl_MTG_Set[[#This Row],[Collector Booster Expected Market Value BotBox]]/tbl_MTG_Set[[#This Row],[Collector Booster Sealed Market Value BotBox]]</f>
        <v/>
      </c>
      <c r="CA6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4" s="10">
        <f>tbl_MTG_Set[[#This Row],[Collector Singles CardMarket Profit BotBox]]/tbl_MTG_Set[[#This Row],[Collector Booster Cost]]</f>
        <v/>
      </c>
      <c r="CC684" s="10">
        <f>tbl_MTG_Set[[#This Row],[Collector Singles CardMarket Profit BotBox]]&gt;0</f>
        <v/>
      </c>
      <c r="CD6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5" hidden="1" s="6">
      <c r="A685" t="n">
        <v>717</v>
      </c>
      <c r="B685" t="inlineStr">
        <is>
          <t>Innistrad Promos PISD</t>
        </is>
      </c>
      <c r="C685" t="n">
        <v>5</v>
      </c>
      <c r="D685" s="3" t="n">
        <v>40810</v>
      </c>
      <c r="F685" t="inlineStr">
        <is>
          <t>en es fr de it pt ja ko ru 汉语 漢語</t>
        </is>
      </c>
      <c r="G685" t="n">
        <v>1380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1">
        <f>tbl_MTG_Set[[#This Row],[Play Booster Sell Price CardMarket]]*tbl_MTG_Set[[#This Row],[Play Booster Expected Market Value MTG Stocks]]/tbl_MTG_Set[[#This Row],[Play Booster Sealed Market Value MTG Stocks]]</f>
        <v/>
      </c>
      <c r="BG6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5" s="11">
        <f>tbl_MTG_Set[[#This Row],[Play Singles CardMarket Profit MTG Stocks]]/tbl_MTG_Set[[#This Row],[Play Booster Cost]]</f>
        <v/>
      </c>
      <c r="BI685" s="11">
        <f>tbl_MTG_Set[[#This Row],[Play Singles CardMarket Profit MTG Stocks]]&gt;0</f>
        <v/>
      </c>
      <c r="BM685" s="10">
        <f>tbl_MTG_Set[[#This Row],[Play Booster Sell Price CardMarket]]*tbl_MTG_Set[[#This Row],[Play Booster Expected Market Value BotBox]]/tbl_MTG_Set[[#This Row],[Play Booster Sealed Market Value BotBox]]</f>
        <v/>
      </c>
      <c r="BN6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5" s="10">
        <f>tbl_MTG_Set[[#This Row],[Play Singles CardMarket Profit BotBox]]/tbl_MTG_Set[[#This Row],[Play Booster Cost]]</f>
        <v/>
      </c>
      <c r="BP685" s="10">
        <f>tbl_MTG_Set[[#This Row],[Play Singles CardMarket Profit BotBox]]&gt;0</f>
        <v/>
      </c>
      <c r="BQ685" s="10" t="n"/>
      <c r="BR685" s="10" t="n"/>
      <c r="BS685" s="10" t="n"/>
      <c r="BT6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5" s="19">
        <f>tbl_MTG_Set[[#This Row],[Collector Singles CardMarket Profit MTG Stocks]]/tbl_MTG_Set[[#This Row],[Collector Booster Cost]]</f>
        <v/>
      </c>
      <c r="BW685" s="10">
        <f>tbl_MTG_Set[[#This Row],[Collector Singles CardMarket Profit MTG Stocks]]&gt;0</f>
        <v/>
      </c>
      <c r="BX685" s="10" t="n"/>
      <c r="BY685" s="10" t="n"/>
      <c r="BZ685" s="10">
        <f>tbl_MTG_Set[[#This Row],[Collector Booster Sell Price CardMarket]]*tbl_MTG_Set[[#This Row],[Collector Booster Expected Market Value BotBox]]/tbl_MTG_Set[[#This Row],[Collector Booster Sealed Market Value BotBox]]</f>
        <v/>
      </c>
      <c r="CA6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5" s="10">
        <f>tbl_MTG_Set[[#This Row],[Collector Singles CardMarket Profit BotBox]]/tbl_MTG_Set[[#This Row],[Collector Booster Cost]]</f>
        <v/>
      </c>
      <c r="CC685" s="10">
        <f>tbl_MTG_Set[[#This Row],[Collector Singles CardMarket Profit BotBox]]&gt;0</f>
        <v/>
      </c>
      <c r="CD6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6" hidden="1" s="6">
      <c r="A686" t="n">
        <v>718</v>
      </c>
      <c r="B686" t="inlineStr">
        <is>
          <t>Innistrad Tokens TISD</t>
        </is>
      </c>
      <c r="C686" t="n">
        <v>13</v>
      </c>
      <c r="D686" s="3" t="n">
        <v>40816</v>
      </c>
      <c r="E686" t="inlineStr">
        <is>
          <t>Standard Expansion</t>
        </is>
      </c>
      <c r="F686" t="inlineStr">
        <is>
          <t>en es fr de it pt ja ko ru 汉语 漢語</t>
        </is>
      </c>
      <c r="G686" t="n">
        <v>1382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1">
        <f>tbl_MTG_Set[[#This Row],[Play Booster Sell Price CardMarket]]*tbl_MTG_Set[[#This Row],[Play Booster Expected Market Value MTG Stocks]]/tbl_MTG_Set[[#This Row],[Play Booster Sealed Market Value MTG Stocks]]</f>
        <v/>
      </c>
      <c r="BG6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6" s="11">
        <f>tbl_MTG_Set[[#This Row],[Play Singles CardMarket Profit MTG Stocks]]/tbl_MTG_Set[[#This Row],[Play Booster Cost]]</f>
        <v/>
      </c>
      <c r="BI686" s="11">
        <f>tbl_MTG_Set[[#This Row],[Play Singles CardMarket Profit MTG Stocks]]&gt;0</f>
        <v/>
      </c>
      <c r="BM686" s="10">
        <f>tbl_MTG_Set[[#This Row],[Play Booster Sell Price CardMarket]]*tbl_MTG_Set[[#This Row],[Play Booster Expected Market Value BotBox]]/tbl_MTG_Set[[#This Row],[Play Booster Sealed Market Value BotBox]]</f>
        <v/>
      </c>
      <c r="BN6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6" s="10">
        <f>tbl_MTG_Set[[#This Row],[Play Singles CardMarket Profit BotBox]]/tbl_MTG_Set[[#This Row],[Play Booster Cost]]</f>
        <v/>
      </c>
      <c r="BP686" s="10">
        <f>tbl_MTG_Set[[#This Row],[Play Singles CardMarket Profit BotBox]]&gt;0</f>
        <v/>
      </c>
      <c r="BQ686" s="10" t="n"/>
      <c r="BR686" s="10" t="n"/>
      <c r="BS686" s="10" t="n"/>
      <c r="BT6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6" s="19">
        <f>tbl_MTG_Set[[#This Row],[Collector Singles CardMarket Profit MTG Stocks]]/tbl_MTG_Set[[#This Row],[Collector Booster Cost]]</f>
        <v/>
      </c>
      <c r="BW686" s="10">
        <f>tbl_MTG_Set[[#This Row],[Collector Singles CardMarket Profit MTG Stocks]]&gt;0</f>
        <v/>
      </c>
      <c r="BX686" s="10" t="n"/>
      <c r="BY686" s="10" t="n"/>
      <c r="BZ686" s="10">
        <f>tbl_MTG_Set[[#This Row],[Collector Booster Sell Price CardMarket]]*tbl_MTG_Set[[#This Row],[Collector Booster Expected Market Value BotBox]]/tbl_MTG_Set[[#This Row],[Collector Booster Sealed Market Value BotBox]]</f>
        <v/>
      </c>
      <c r="CA6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6" s="10">
        <f>tbl_MTG_Set[[#This Row],[Collector Singles CardMarket Profit BotBox]]/tbl_MTG_Set[[#This Row],[Collector Booster Cost]]</f>
        <v/>
      </c>
      <c r="CC686" s="10">
        <f>tbl_MTG_Set[[#This Row],[Collector Singles CardMarket Profit BotBox]]&gt;0</f>
        <v/>
      </c>
      <c r="CD6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7" hidden="1" s="6">
      <c r="A687" t="n">
        <v>719</v>
      </c>
      <c r="B687" t="inlineStr">
        <is>
          <t>Duel Decks: Ajani vs. Nicol Bolas DDH</t>
        </is>
      </c>
      <c r="C687" t="n">
        <v>80</v>
      </c>
      <c r="D687" s="3" t="n">
        <v>40788</v>
      </c>
      <c r="F687" t="inlineStr">
        <is>
          <t>en es fr de it pt ja ko ru 汉语 漢語</t>
        </is>
      </c>
      <c r="G687" t="n">
        <v>1384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1">
        <f>tbl_MTG_Set[[#This Row],[Play Booster Sell Price CardMarket]]*tbl_MTG_Set[[#This Row],[Play Booster Expected Market Value MTG Stocks]]/tbl_MTG_Set[[#This Row],[Play Booster Sealed Market Value MTG Stocks]]</f>
        <v/>
      </c>
      <c r="BG6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7" s="11">
        <f>tbl_MTG_Set[[#This Row],[Play Singles CardMarket Profit MTG Stocks]]/tbl_MTG_Set[[#This Row],[Play Booster Cost]]</f>
        <v/>
      </c>
      <c r="BI687" s="11">
        <f>tbl_MTG_Set[[#This Row],[Play Singles CardMarket Profit MTG Stocks]]&gt;0</f>
        <v/>
      </c>
      <c r="BM687" s="10">
        <f>tbl_MTG_Set[[#This Row],[Play Booster Sell Price CardMarket]]*tbl_MTG_Set[[#This Row],[Play Booster Expected Market Value BotBox]]/tbl_MTG_Set[[#This Row],[Play Booster Sealed Market Value BotBox]]</f>
        <v/>
      </c>
      <c r="BN6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7" s="10">
        <f>tbl_MTG_Set[[#This Row],[Play Singles CardMarket Profit BotBox]]/tbl_MTG_Set[[#This Row],[Play Booster Cost]]</f>
        <v/>
      </c>
      <c r="BP687" s="10">
        <f>tbl_MTG_Set[[#This Row],[Play Singles CardMarket Profit BotBox]]&gt;0</f>
        <v/>
      </c>
      <c r="BQ687" s="10" t="n"/>
      <c r="BR687" s="10" t="n"/>
      <c r="BS687" s="10" t="n"/>
      <c r="BT6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7" s="19">
        <f>tbl_MTG_Set[[#This Row],[Collector Singles CardMarket Profit MTG Stocks]]/tbl_MTG_Set[[#This Row],[Collector Booster Cost]]</f>
        <v/>
      </c>
      <c r="BW687" s="10">
        <f>tbl_MTG_Set[[#This Row],[Collector Singles CardMarket Profit MTG Stocks]]&gt;0</f>
        <v/>
      </c>
      <c r="BX687" s="10" t="n"/>
      <c r="BY687" s="10" t="n"/>
      <c r="BZ687" s="10">
        <f>tbl_MTG_Set[[#This Row],[Collector Booster Sell Price CardMarket]]*tbl_MTG_Set[[#This Row],[Collector Booster Expected Market Value BotBox]]/tbl_MTG_Set[[#This Row],[Collector Booster Sealed Market Value BotBox]]</f>
        <v/>
      </c>
      <c r="CA6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7" s="10">
        <f>tbl_MTG_Set[[#This Row],[Collector Singles CardMarket Profit BotBox]]/tbl_MTG_Set[[#This Row],[Collector Booster Cost]]</f>
        <v/>
      </c>
      <c r="CC687" s="10">
        <f>tbl_MTG_Set[[#This Row],[Collector Singles CardMarket Profit BotBox]]&gt;0</f>
        <v/>
      </c>
      <c r="CD6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8" hidden="1" s="6">
      <c r="A688" t="n">
        <v>720</v>
      </c>
      <c r="B688" t="inlineStr">
        <is>
          <t>Duel Decks: Ajani vs. Nicol Bolas Tokens TDDH</t>
        </is>
      </c>
      <c r="C688" t="n">
        <v>2</v>
      </c>
      <c r="D688" s="3" t="n">
        <v>40788</v>
      </c>
      <c r="F688" t="inlineStr">
        <is>
          <t>en es fr de it pt ja ko ru 汉语 漢語</t>
        </is>
      </c>
      <c r="G688" t="n">
        <v>1386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1">
        <f>tbl_MTG_Set[[#This Row],[Play Booster Sell Price CardMarket]]*tbl_MTG_Set[[#This Row],[Play Booster Expected Market Value MTG Stocks]]/tbl_MTG_Set[[#This Row],[Play Booster Sealed Market Value MTG Stocks]]</f>
        <v/>
      </c>
      <c r="BG6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8" s="11">
        <f>tbl_MTG_Set[[#This Row],[Play Singles CardMarket Profit MTG Stocks]]/tbl_MTG_Set[[#This Row],[Play Booster Cost]]</f>
        <v/>
      </c>
      <c r="BI688" s="11">
        <f>tbl_MTG_Set[[#This Row],[Play Singles CardMarket Profit MTG Stocks]]&gt;0</f>
        <v/>
      </c>
      <c r="BM688" s="10">
        <f>tbl_MTG_Set[[#This Row],[Play Booster Sell Price CardMarket]]*tbl_MTG_Set[[#This Row],[Play Booster Expected Market Value BotBox]]/tbl_MTG_Set[[#This Row],[Play Booster Sealed Market Value BotBox]]</f>
        <v/>
      </c>
      <c r="BN6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8" s="10">
        <f>tbl_MTG_Set[[#This Row],[Play Singles CardMarket Profit BotBox]]/tbl_MTG_Set[[#This Row],[Play Booster Cost]]</f>
        <v/>
      </c>
      <c r="BP688" s="10">
        <f>tbl_MTG_Set[[#This Row],[Play Singles CardMarket Profit BotBox]]&gt;0</f>
        <v/>
      </c>
      <c r="BQ688" s="10" t="n"/>
      <c r="BR688" s="10" t="n"/>
      <c r="BS688" s="10" t="n"/>
      <c r="BT6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8" s="19">
        <f>tbl_MTG_Set[[#This Row],[Collector Singles CardMarket Profit MTG Stocks]]/tbl_MTG_Set[[#This Row],[Collector Booster Cost]]</f>
        <v/>
      </c>
      <c r="BW688" s="10">
        <f>tbl_MTG_Set[[#This Row],[Collector Singles CardMarket Profit MTG Stocks]]&gt;0</f>
        <v/>
      </c>
      <c r="BX688" s="10" t="n"/>
      <c r="BY688" s="10" t="n"/>
      <c r="BZ688" s="10">
        <f>tbl_MTG_Set[[#This Row],[Collector Booster Sell Price CardMarket]]*tbl_MTG_Set[[#This Row],[Collector Booster Expected Market Value BotBox]]/tbl_MTG_Set[[#This Row],[Collector Booster Sealed Market Value BotBox]]</f>
        <v/>
      </c>
      <c r="CA6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8" s="10">
        <f>tbl_MTG_Set[[#This Row],[Collector Singles CardMarket Profit BotBox]]/tbl_MTG_Set[[#This Row],[Collector Booster Cost]]</f>
        <v/>
      </c>
      <c r="CC688" s="10">
        <f>tbl_MTG_Set[[#This Row],[Collector Singles CardMarket Profit BotBox]]&gt;0</f>
        <v/>
      </c>
      <c r="CD6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9" hidden="1" s="6">
      <c r="A689" t="n">
        <v>721</v>
      </c>
      <c r="B689" t="inlineStr">
        <is>
          <t>From the Vault: Legends V11</t>
        </is>
      </c>
      <c r="C689" t="n">
        <v>15</v>
      </c>
      <c r="D689" s="3" t="n">
        <v>40781</v>
      </c>
      <c r="F689" t="inlineStr">
        <is>
          <t>en es fr de it pt ja ko ru 汉语 漢語</t>
        </is>
      </c>
      <c r="G689" t="n">
        <v>1388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1">
        <f>tbl_MTG_Set[[#This Row],[Play Booster Sell Price CardMarket]]*tbl_MTG_Set[[#This Row],[Play Booster Expected Market Value MTG Stocks]]/tbl_MTG_Set[[#This Row],[Play Booster Sealed Market Value MTG Stocks]]</f>
        <v/>
      </c>
      <c r="BG6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9" s="11">
        <f>tbl_MTG_Set[[#This Row],[Play Singles CardMarket Profit MTG Stocks]]/tbl_MTG_Set[[#This Row],[Play Booster Cost]]</f>
        <v/>
      </c>
      <c r="BI689" s="11">
        <f>tbl_MTG_Set[[#This Row],[Play Singles CardMarket Profit MTG Stocks]]&gt;0</f>
        <v/>
      </c>
      <c r="BM689" s="10">
        <f>tbl_MTG_Set[[#This Row],[Play Booster Sell Price CardMarket]]*tbl_MTG_Set[[#This Row],[Play Booster Expected Market Value BotBox]]/tbl_MTG_Set[[#This Row],[Play Booster Sealed Market Value BotBox]]</f>
        <v/>
      </c>
      <c r="BN6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9" s="10">
        <f>tbl_MTG_Set[[#This Row],[Play Singles CardMarket Profit BotBox]]/tbl_MTG_Set[[#This Row],[Play Booster Cost]]</f>
        <v/>
      </c>
      <c r="BP689" s="10">
        <f>tbl_MTG_Set[[#This Row],[Play Singles CardMarket Profit BotBox]]&gt;0</f>
        <v/>
      </c>
      <c r="BQ689" s="10" t="n"/>
      <c r="BR689" s="10" t="n"/>
      <c r="BS689" s="10" t="n"/>
      <c r="BT6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9" s="19">
        <f>tbl_MTG_Set[[#This Row],[Collector Singles CardMarket Profit MTG Stocks]]/tbl_MTG_Set[[#This Row],[Collector Booster Cost]]</f>
        <v/>
      </c>
      <c r="BW689" s="10">
        <f>tbl_MTG_Set[[#This Row],[Collector Singles CardMarket Profit MTG Stocks]]&gt;0</f>
        <v/>
      </c>
      <c r="BX689" s="10" t="n"/>
      <c r="BY689" s="10" t="n"/>
      <c r="BZ689" s="10">
        <f>tbl_MTG_Set[[#This Row],[Collector Booster Sell Price CardMarket]]*tbl_MTG_Set[[#This Row],[Collector Booster Expected Market Value BotBox]]/tbl_MTG_Set[[#This Row],[Collector Booster Sealed Market Value BotBox]]</f>
        <v/>
      </c>
      <c r="CA6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9" s="10">
        <f>tbl_MTG_Set[[#This Row],[Collector Singles CardMarket Profit BotBox]]/tbl_MTG_Set[[#This Row],[Collector Booster Cost]]</f>
        <v/>
      </c>
      <c r="CC689" s="10">
        <f>tbl_MTG_Set[[#This Row],[Collector Singles CardMarket Profit BotBox]]&gt;0</f>
        <v/>
      </c>
      <c r="CD6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0" hidden="1" s="6">
      <c r="A690" t="n">
        <v>722</v>
      </c>
      <c r="B690" t="inlineStr">
        <is>
          <t>Magic 2012 M12</t>
        </is>
      </c>
      <c r="C690" t="n">
        <v>249</v>
      </c>
      <c r="D690" s="3" t="n">
        <v>40739</v>
      </c>
      <c r="F690" t="inlineStr">
        <is>
          <t>en es fr de it pt ja ko ru 汉语 漢語</t>
        </is>
      </c>
      <c r="G690" t="n">
        <v>1390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1">
        <f>tbl_MTG_Set[[#This Row],[Play Booster Sell Price CardMarket]]*tbl_MTG_Set[[#This Row],[Play Booster Expected Market Value MTG Stocks]]/tbl_MTG_Set[[#This Row],[Play Booster Sealed Market Value MTG Stocks]]</f>
        <v/>
      </c>
      <c r="BG6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0" s="11">
        <f>tbl_MTG_Set[[#This Row],[Play Singles CardMarket Profit MTG Stocks]]/tbl_MTG_Set[[#This Row],[Play Booster Cost]]</f>
        <v/>
      </c>
      <c r="BI690" s="11">
        <f>tbl_MTG_Set[[#This Row],[Play Singles CardMarket Profit MTG Stocks]]&gt;0</f>
        <v/>
      </c>
      <c r="BM690" s="10">
        <f>tbl_MTG_Set[[#This Row],[Play Booster Sell Price CardMarket]]*tbl_MTG_Set[[#This Row],[Play Booster Expected Market Value BotBox]]/tbl_MTG_Set[[#This Row],[Play Booster Sealed Market Value BotBox]]</f>
        <v/>
      </c>
      <c r="BN6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0" s="10">
        <f>tbl_MTG_Set[[#This Row],[Play Singles CardMarket Profit BotBox]]/tbl_MTG_Set[[#This Row],[Play Booster Cost]]</f>
        <v/>
      </c>
      <c r="BP690" s="10">
        <f>tbl_MTG_Set[[#This Row],[Play Singles CardMarket Profit BotBox]]&gt;0</f>
        <v/>
      </c>
      <c r="BQ690" s="10" t="n"/>
      <c r="BR690" s="10" t="n"/>
      <c r="BS690" s="10" t="n"/>
      <c r="BT6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0" s="19">
        <f>tbl_MTG_Set[[#This Row],[Collector Singles CardMarket Profit MTG Stocks]]/tbl_MTG_Set[[#This Row],[Collector Booster Cost]]</f>
        <v/>
      </c>
      <c r="BW690" s="10">
        <f>tbl_MTG_Set[[#This Row],[Collector Singles CardMarket Profit MTG Stocks]]&gt;0</f>
        <v/>
      </c>
      <c r="BX690" s="10" t="n"/>
      <c r="BY690" s="10" t="n"/>
      <c r="BZ690" s="10">
        <f>tbl_MTG_Set[[#This Row],[Collector Booster Sell Price CardMarket]]*tbl_MTG_Set[[#This Row],[Collector Booster Expected Market Value BotBox]]/tbl_MTG_Set[[#This Row],[Collector Booster Sealed Market Value BotBox]]</f>
        <v/>
      </c>
      <c r="CA6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0" s="10">
        <f>tbl_MTG_Set[[#This Row],[Collector Singles CardMarket Profit BotBox]]/tbl_MTG_Set[[#This Row],[Collector Booster Cost]]</f>
        <v/>
      </c>
      <c r="CC690" s="10">
        <f>tbl_MTG_Set[[#This Row],[Collector Singles CardMarket Profit BotBox]]&gt;0</f>
        <v/>
      </c>
      <c r="CD6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1" hidden="1" s="6">
      <c r="A691" t="n">
        <v>723</v>
      </c>
      <c r="B691" t="inlineStr">
        <is>
          <t>Magic 2012 Promos PM12</t>
        </is>
      </c>
      <c r="C691" t="n">
        <v>3</v>
      </c>
      <c r="D691" s="3" t="n">
        <v>40738</v>
      </c>
      <c r="F691" t="inlineStr">
        <is>
          <t>en es fr de it pt ja ko ru 汉语 漢語</t>
        </is>
      </c>
      <c r="G691" t="n">
        <v>1392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1">
        <f>tbl_MTG_Set[[#This Row],[Play Booster Sell Price CardMarket]]*tbl_MTG_Set[[#This Row],[Play Booster Expected Market Value MTG Stocks]]/tbl_MTG_Set[[#This Row],[Play Booster Sealed Market Value MTG Stocks]]</f>
        <v/>
      </c>
      <c r="BG6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1" s="11">
        <f>tbl_MTG_Set[[#This Row],[Play Singles CardMarket Profit MTG Stocks]]/tbl_MTG_Set[[#This Row],[Play Booster Cost]]</f>
        <v/>
      </c>
      <c r="BI691" s="11">
        <f>tbl_MTG_Set[[#This Row],[Play Singles CardMarket Profit MTG Stocks]]&gt;0</f>
        <v/>
      </c>
      <c r="BM691" s="10">
        <f>tbl_MTG_Set[[#This Row],[Play Booster Sell Price CardMarket]]*tbl_MTG_Set[[#This Row],[Play Booster Expected Market Value BotBox]]/tbl_MTG_Set[[#This Row],[Play Booster Sealed Market Value BotBox]]</f>
        <v/>
      </c>
      <c r="BN6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1" s="10">
        <f>tbl_MTG_Set[[#This Row],[Play Singles CardMarket Profit BotBox]]/tbl_MTG_Set[[#This Row],[Play Booster Cost]]</f>
        <v/>
      </c>
      <c r="BP691" s="10">
        <f>tbl_MTG_Set[[#This Row],[Play Singles CardMarket Profit BotBox]]&gt;0</f>
        <v/>
      </c>
      <c r="BQ691" s="10" t="n"/>
      <c r="BR691" s="10" t="n"/>
      <c r="BS691" s="10" t="n"/>
      <c r="BT6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1" s="19">
        <f>tbl_MTG_Set[[#This Row],[Collector Singles CardMarket Profit MTG Stocks]]/tbl_MTG_Set[[#This Row],[Collector Booster Cost]]</f>
        <v/>
      </c>
      <c r="BW691" s="10">
        <f>tbl_MTG_Set[[#This Row],[Collector Singles CardMarket Profit MTG Stocks]]&gt;0</f>
        <v/>
      </c>
      <c r="BX691" s="10" t="n"/>
      <c r="BY691" s="10" t="n"/>
      <c r="BZ691" s="10">
        <f>tbl_MTG_Set[[#This Row],[Collector Booster Sell Price CardMarket]]*tbl_MTG_Set[[#This Row],[Collector Booster Expected Market Value BotBox]]/tbl_MTG_Set[[#This Row],[Collector Booster Sealed Market Value BotBox]]</f>
        <v/>
      </c>
      <c r="CA6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1" s="10">
        <f>tbl_MTG_Set[[#This Row],[Collector Singles CardMarket Profit BotBox]]/tbl_MTG_Set[[#This Row],[Collector Booster Cost]]</f>
        <v/>
      </c>
      <c r="CC691" s="10">
        <f>tbl_MTG_Set[[#This Row],[Collector Singles CardMarket Profit BotBox]]&gt;0</f>
        <v/>
      </c>
      <c r="CD6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2" hidden="1" s="6">
      <c r="A692" t="n">
        <v>724</v>
      </c>
      <c r="B692" t="inlineStr">
        <is>
          <t>Magic 2012 Tokens TM12</t>
        </is>
      </c>
      <c r="C692" t="n">
        <v>7</v>
      </c>
      <c r="D692" s="3" t="n">
        <v>40739</v>
      </c>
      <c r="F692" t="inlineStr">
        <is>
          <t>en es fr de it pt ja ko ru 汉语 漢語</t>
        </is>
      </c>
      <c r="G692" t="n">
        <v>1394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1">
        <f>tbl_MTG_Set[[#This Row],[Play Booster Sell Price CardMarket]]*tbl_MTG_Set[[#This Row],[Play Booster Expected Market Value MTG Stocks]]/tbl_MTG_Set[[#This Row],[Play Booster Sealed Market Value MTG Stocks]]</f>
        <v/>
      </c>
      <c r="BG6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2" s="11">
        <f>tbl_MTG_Set[[#This Row],[Play Singles CardMarket Profit MTG Stocks]]/tbl_MTG_Set[[#This Row],[Play Booster Cost]]</f>
        <v/>
      </c>
      <c r="BI692" s="11">
        <f>tbl_MTG_Set[[#This Row],[Play Singles CardMarket Profit MTG Stocks]]&gt;0</f>
        <v/>
      </c>
      <c r="BM692" s="10">
        <f>tbl_MTG_Set[[#This Row],[Play Booster Sell Price CardMarket]]*tbl_MTG_Set[[#This Row],[Play Booster Expected Market Value BotBox]]/tbl_MTG_Set[[#This Row],[Play Booster Sealed Market Value BotBox]]</f>
        <v/>
      </c>
      <c r="BN6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2" s="10">
        <f>tbl_MTG_Set[[#This Row],[Play Singles CardMarket Profit BotBox]]/tbl_MTG_Set[[#This Row],[Play Booster Cost]]</f>
        <v/>
      </c>
      <c r="BP692" s="10">
        <f>tbl_MTG_Set[[#This Row],[Play Singles CardMarket Profit BotBox]]&gt;0</f>
        <v/>
      </c>
      <c r="BQ692" s="10" t="n"/>
      <c r="BR692" s="10" t="n"/>
      <c r="BS692" s="10" t="n"/>
      <c r="BT6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2" s="19">
        <f>tbl_MTG_Set[[#This Row],[Collector Singles CardMarket Profit MTG Stocks]]/tbl_MTG_Set[[#This Row],[Collector Booster Cost]]</f>
        <v/>
      </c>
      <c r="BW692" s="10">
        <f>tbl_MTG_Set[[#This Row],[Collector Singles CardMarket Profit MTG Stocks]]&gt;0</f>
        <v/>
      </c>
      <c r="BX692" s="10" t="n"/>
      <c r="BY692" s="10" t="n"/>
      <c r="BZ692" s="10">
        <f>tbl_MTG_Set[[#This Row],[Collector Booster Sell Price CardMarket]]*tbl_MTG_Set[[#This Row],[Collector Booster Expected Market Value BotBox]]/tbl_MTG_Set[[#This Row],[Collector Booster Sealed Market Value BotBox]]</f>
        <v/>
      </c>
      <c r="CA6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2" s="10">
        <f>tbl_MTG_Set[[#This Row],[Collector Singles CardMarket Profit BotBox]]/tbl_MTG_Set[[#This Row],[Collector Booster Cost]]</f>
        <v/>
      </c>
      <c r="CC692" s="10">
        <f>tbl_MTG_Set[[#This Row],[Collector Singles CardMarket Profit BotBox]]&gt;0</f>
        <v/>
      </c>
      <c r="CD6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3" hidden="1" s="6">
      <c r="A693" t="n">
        <v>725</v>
      </c>
      <c r="B693" t="inlineStr">
        <is>
          <t>Commander 2011 CMD</t>
        </is>
      </c>
      <c r="C693" t="n">
        <v>318</v>
      </c>
      <c r="D693" s="3" t="n">
        <v>40711</v>
      </c>
      <c r="F693" t="inlineStr">
        <is>
          <t>en es fr de it pt ja ko ru 汉语 漢語</t>
        </is>
      </c>
      <c r="G693" t="n">
        <v>1396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1">
        <f>tbl_MTG_Set[[#This Row],[Play Booster Sell Price CardMarket]]*tbl_MTG_Set[[#This Row],[Play Booster Expected Market Value MTG Stocks]]/tbl_MTG_Set[[#This Row],[Play Booster Sealed Market Value MTG Stocks]]</f>
        <v/>
      </c>
      <c r="BG6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3" s="11">
        <f>tbl_MTG_Set[[#This Row],[Play Singles CardMarket Profit MTG Stocks]]/tbl_MTG_Set[[#This Row],[Play Booster Cost]]</f>
        <v/>
      </c>
      <c r="BI693" s="11">
        <f>tbl_MTG_Set[[#This Row],[Play Singles CardMarket Profit MTG Stocks]]&gt;0</f>
        <v/>
      </c>
      <c r="BM693" s="10">
        <f>tbl_MTG_Set[[#This Row],[Play Booster Sell Price CardMarket]]*tbl_MTG_Set[[#This Row],[Play Booster Expected Market Value BotBox]]/tbl_MTG_Set[[#This Row],[Play Booster Sealed Market Value BotBox]]</f>
        <v/>
      </c>
      <c r="BN6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3" s="10">
        <f>tbl_MTG_Set[[#This Row],[Play Singles CardMarket Profit BotBox]]/tbl_MTG_Set[[#This Row],[Play Booster Cost]]</f>
        <v/>
      </c>
      <c r="BP693" s="10">
        <f>tbl_MTG_Set[[#This Row],[Play Singles CardMarket Profit BotBox]]&gt;0</f>
        <v/>
      </c>
      <c r="BQ693" s="10" t="n"/>
      <c r="BR693" s="10" t="n"/>
      <c r="BS693" s="10" t="n"/>
      <c r="BT6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3" s="19">
        <f>tbl_MTG_Set[[#This Row],[Collector Singles CardMarket Profit MTG Stocks]]/tbl_MTG_Set[[#This Row],[Collector Booster Cost]]</f>
        <v/>
      </c>
      <c r="BW693" s="10">
        <f>tbl_MTG_Set[[#This Row],[Collector Singles CardMarket Profit MTG Stocks]]&gt;0</f>
        <v/>
      </c>
      <c r="BX693" s="10" t="n"/>
      <c r="BY693" s="10" t="n"/>
      <c r="BZ693" s="10">
        <f>tbl_MTG_Set[[#This Row],[Collector Booster Sell Price CardMarket]]*tbl_MTG_Set[[#This Row],[Collector Booster Expected Market Value BotBox]]/tbl_MTG_Set[[#This Row],[Collector Booster Sealed Market Value BotBox]]</f>
        <v/>
      </c>
      <c r="CA6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3" s="10">
        <f>tbl_MTG_Set[[#This Row],[Collector Singles CardMarket Profit BotBox]]/tbl_MTG_Set[[#This Row],[Collector Booster Cost]]</f>
        <v/>
      </c>
      <c r="CC693" s="10">
        <f>tbl_MTG_Set[[#This Row],[Collector Singles CardMarket Profit BotBox]]&gt;0</f>
        <v/>
      </c>
      <c r="CD6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4" hidden="1" s="6">
      <c r="A694" t="n">
        <v>726</v>
      </c>
      <c r="B694" t="inlineStr">
        <is>
          <t>Commander 2011 Launch Party PCMD</t>
        </is>
      </c>
      <c r="C694" t="n">
        <v>5</v>
      </c>
      <c r="D694" s="3" t="n">
        <v>40711</v>
      </c>
      <c r="F694" t="inlineStr">
        <is>
          <t>en es fr de it pt ja ko ru 汉语 漢語</t>
        </is>
      </c>
      <c r="G694" t="n">
        <v>1398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1">
        <f>tbl_MTG_Set[[#This Row],[Play Booster Sell Price CardMarket]]*tbl_MTG_Set[[#This Row],[Play Booster Expected Market Value MTG Stocks]]/tbl_MTG_Set[[#This Row],[Play Booster Sealed Market Value MTG Stocks]]</f>
        <v/>
      </c>
      <c r="BG6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4" s="11">
        <f>tbl_MTG_Set[[#This Row],[Play Singles CardMarket Profit MTG Stocks]]/tbl_MTG_Set[[#This Row],[Play Booster Cost]]</f>
        <v/>
      </c>
      <c r="BI694" s="11">
        <f>tbl_MTG_Set[[#This Row],[Play Singles CardMarket Profit MTG Stocks]]&gt;0</f>
        <v/>
      </c>
      <c r="BM694" s="10">
        <f>tbl_MTG_Set[[#This Row],[Play Booster Sell Price CardMarket]]*tbl_MTG_Set[[#This Row],[Play Booster Expected Market Value BotBox]]/tbl_MTG_Set[[#This Row],[Play Booster Sealed Market Value BotBox]]</f>
        <v/>
      </c>
      <c r="BN6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4" s="10">
        <f>tbl_MTG_Set[[#This Row],[Play Singles CardMarket Profit BotBox]]/tbl_MTG_Set[[#This Row],[Play Booster Cost]]</f>
        <v/>
      </c>
      <c r="BP694" s="10">
        <f>tbl_MTG_Set[[#This Row],[Play Singles CardMarket Profit BotBox]]&gt;0</f>
        <v/>
      </c>
      <c r="BQ694" s="10" t="n"/>
      <c r="BR694" s="10" t="n"/>
      <c r="BS694" s="10" t="n"/>
      <c r="BT6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4" s="19">
        <f>tbl_MTG_Set[[#This Row],[Collector Singles CardMarket Profit MTG Stocks]]/tbl_MTG_Set[[#This Row],[Collector Booster Cost]]</f>
        <v/>
      </c>
      <c r="BW694" s="10">
        <f>tbl_MTG_Set[[#This Row],[Collector Singles CardMarket Profit MTG Stocks]]&gt;0</f>
        <v/>
      </c>
      <c r="BX694" s="10" t="n"/>
      <c r="BY694" s="10" t="n"/>
      <c r="BZ694" s="10">
        <f>tbl_MTG_Set[[#This Row],[Collector Booster Sell Price CardMarket]]*tbl_MTG_Set[[#This Row],[Collector Booster Expected Market Value BotBox]]/tbl_MTG_Set[[#This Row],[Collector Booster Sealed Market Value BotBox]]</f>
        <v/>
      </c>
      <c r="CA6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4" s="10">
        <f>tbl_MTG_Set[[#This Row],[Collector Singles CardMarket Profit BotBox]]/tbl_MTG_Set[[#This Row],[Collector Booster Cost]]</f>
        <v/>
      </c>
      <c r="CC694" s="10">
        <f>tbl_MTG_Set[[#This Row],[Collector Singles CardMarket Profit BotBox]]&gt;0</f>
        <v/>
      </c>
      <c r="CD6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5" hidden="1" s="6">
      <c r="A695" t="n">
        <v>727</v>
      </c>
      <c r="B695" t="inlineStr">
        <is>
          <t>Commander 2011 Oversized OCMD</t>
        </is>
      </c>
      <c r="C695" t="n">
        <v>15</v>
      </c>
      <c r="D695" s="3" t="n">
        <v>40711</v>
      </c>
      <c r="F695" t="inlineStr">
        <is>
          <t>en es fr de it pt ja ko ru 汉语 漢語</t>
        </is>
      </c>
      <c r="G695" t="n">
        <v>1400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1">
        <f>tbl_MTG_Set[[#This Row],[Play Booster Sell Price CardMarket]]*tbl_MTG_Set[[#This Row],[Play Booster Expected Market Value MTG Stocks]]/tbl_MTG_Set[[#This Row],[Play Booster Sealed Market Value MTG Stocks]]</f>
        <v/>
      </c>
      <c r="BG6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5" s="11">
        <f>tbl_MTG_Set[[#This Row],[Play Singles CardMarket Profit MTG Stocks]]/tbl_MTG_Set[[#This Row],[Play Booster Cost]]</f>
        <v/>
      </c>
      <c r="BI695" s="11">
        <f>tbl_MTG_Set[[#This Row],[Play Singles CardMarket Profit MTG Stocks]]&gt;0</f>
        <v/>
      </c>
      <c r="BM695" s="10">
        <f>tbl_MTG_Set[[#This Row],[Play Booster Sell Price CardMarket]]*tbl_MTG_Set[[#This Row],[Play Booster Expected Market Value BotBox]]/tbl_MTG_Set[[#This Row],[Play Booster Sealed Market Value BotBox]]</f>
        <v/>
      </c>
      <c r="BN6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5" s="10">
        <f>tbl_MTG_Set[[#This Row],[Play Singles CardMarket Profit BotBox]]/tbl_MTG_Set[[#This Row],[Play Booster Cost]]</f>
        <v/>
      </c>
      <c r="BP695" s="10">
        <f>tbl_MTG_Set[[#This Row],[Play Singles CardMarket Profit BotBox]]&gt;0</f>
        <v/>
      </c>
      <c r="BQ695" s="10" t="n"/>
      <c r="BR695" s="10" t="n"/>
      <c r="BS695" s="10" t="n"/>
      <c r="BT6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5" s="19">
        <f>tbl_MTG_Set[[#This Row],[Collector Singles CardMarket Profit MTG Stocks]]/tbl_MTG_Set[[#This Row],[Collector Booster Cost]]</f>
        <v/>
      </c>
      <c r="BW695" s="10">
        <f>tbl_MTG_Set[[#This Row],[Collector Singles CardMarket Profit MTG Stocks]]&gt;0</f>
        <v/>
      </c>
      <c r="BX695" s="10" t="n"/>
      <c r="BY695" s="10" t="n"/>
      <c r="BZ695" s="10">
        <f>tbl_MTG_Set[[#This Row],[Collector Booster Sell Price CardMarket]]*tbl_MTG_Set[[#This Row],[Collector Booster Expected Market Value BotBox]]/tbl_MTG_Set[[#This Row],[Collector Booster Sealed Market Value BotBox]]</f>
        <v/>
      </c>
      <c r="CA6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5" s="10">
        <f>tbl_MTG_Set[[#This Row],[Collector Singles CardMarket Profit BotBox]]/tbl_MTG_Set[[#This Row],[Collector Booster Cost]]</f>
        <v/>
      </c>
      <c r="CC695" s="10">
        <f>tbl_MTG_Set[[#This Row],[Collector Singles CardMarket Profit BotBox]]&gt;0</f>
        <v/>
      </c>
      <c r="CD6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6" hidden="1" s="6">
      <c r="A696" t="n">
        <v>728</v>
      </c>
      <c r="B696" t="inlineStr">
        <is>
          <t>Duel Decks: Mirrodin Pure vs. New Phyrexia TD2</t>
        </is>
      </c>
      <c r="C696" t="n">
        <v>88</v>
      </c>
      <c r="D696" s="3" t="n">
        <v>40677</v>
      </c>
      <c r="F696" t="inlineStr">
        <is>
          <t>en es fr de it pt ja ko ru 汉语 漢語</t>
        </is>
      </c>
      <c r="G696" t="n">
        <v>1402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1">
        <f>tbl_MTG_Set[[#This Row],[Play Booster Sell Price CardMarket]]*tbl_MTG_Set[[#This Row],[Play Booster Expected Market Value MTG Stocks]]/tbl_MTG_Set[[#This Row],[Play Booster Sealed Market Value MTG Stocks]]</f>
        <v/>
      </c>
      <c r="BG6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6" s="11">
        <f>tbl_MTG_Set[[#This Row],[Play Singles CardMarket Profit MTG Stocks]]/tbl_MTG_Set[[#This Row],[Play Booster Cost]]</f>
        <v/>
      </c>
      <c r="BI696" s="11">
        <f>tbl_MTG_Set[[#This Row],[Play Singles CardMarket Profit MTG Stocks]]&gt;0</f>
        <v/>
      </c>
      <c r="BM696" s="10">
        <f>tbl_MTG_Set[[#This Row],[Play Booster Sell Price CardMarket]]*tbl_MTG_Set[[#This Row],[Play Booster Expected Market Value BotBox]]/tbl_MTG_Set[[#This Row],[Play Booster Sealed Market Value BotBox]]</f>
        <v/>
      </c>
      <c r="BN6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6" s="10">
        <f>tbl_MTG_Set[[#This Row],[Play Singles CardMarket Profit BotBox]]/tbl_MTG_Set[[#This Row],[Play Booster Cost]]</f>
        <v/>
      </c>
      <c r="BP696" s="10">
        <f>tbl_MTG_Set[[#This Row],[Play Singles CardMarket Profit BotBox]]&gt;0</f>
        <v/>
      </c>
      <c r="BQ696" s="10" t="n"/>
      <c r="BR696" s="10" t="n"/>
      <c r="BS696" s="10" t="n"/>
      <c r="BT6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6" s="19">
        <f>tbl_MTG_Set[[#This Row],[Collector Singles CardMarket Profit MTG Stocks]]/tbl_MTG_Set[[#This Row],[Collector Booster Cost]]</f>
        <v/>
      </c>
      <c r="BW696" s="10">
        <f>tbl_MTG_Set[[#This Row],[Collector Singles CardMarket Profit MTG Stocks]]&gt;0</f>
        <v/>
      </c>
      <c r="BX696" s="10" t="n"/>
      <c r="BY696" s="10" t="n"/>
      <c r="BZ696" s="10">
        <f>tbl_MTG_Set[[#This Row],[Collector Booster Sell Price CardMarket]]*tbl_MTG_Set[[#This Row],[Collector Booster Expected Market Value BotBox]]/tbl_MTG_Set[[#This Row],[Collector Booster Sealed Market Value BotBox]]</f>
        <v/>
      </c>
      <c r="CA6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6" s="10">
        <f>tbl_MTG_Set[[#This Row],[Collector Singles CardMarket Profit BotBox]]/tbl_MTG_Set[[#This Row],[Collector Booster Cost]]</f>
        <v/>
      </c>
      <c r="CC696" s="10">
        <f>tbl_MTG_Set[[#This Row],[Collector Singles CardMarket Profit BotBox]]&gt;0</f>
        <v/>
      </c>
      <c r="CD6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7" hidden="1" s="6">
      <c r="A697" t="n">
        <v>729</v>
      </c>
      <c r="B697" t="inlineStr">
        <is>
          <t>New Phyrexia NPH</t>
        </is>
      </c>
      <c r="C697" t="n">
        <v>175</v>
      </c>
      <c r="D697" s="3" t="n">
        <v>40676</v>
      </c>
      <c r="F697" t="inlineStr">
        <is>
          <t>en es fr de it pt ja ko ru 汉语 漢語</t>
        </is>
      </c>
      <c r="G697" t="n">
        <v>1404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1">
        <f>tbl_MTG_Set[[#This Row],[Play Booster Sell Price CardMarket]]*tbl_MTG_Set[[#This Row],[Play Booster Expected Market Value MTG Stocks]]/tbl_MTG_Set[[#This Row],[Play Booster Sealed Market Value MTG Stocks]]</f>
        <v/>
      </c>
      <c r="BG6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7" s="11">
        <f>tbl_MTG_Set[[#This Row],[Play Singles CardMarket Profit MTG Stocks]]/tbl_MTG_Set[[#This Row],[Play Booster Cost]]</f>
        <v/>
      </c>
      <c r="BI697" s="11">
        <f>tbl_MTG_Set[[#This Row],[Play Singles CardMarket Profit MTG Stocks]]&gt;0</f>
        <v/>
      </c>
      <c r="BM697" s="10">
        <f>tbl_MTG_Set[[#This Row],[Play Booster Sell Price CardMarket]]*tbl_MTG_Set[[#This Row],[Play Booster Expected Market Value BotBox]]/tbl_MTG_Set[[#This Row],[Play Booster Sealed Market Value BotBox]]</f>
        <v/>
      </c>
      <c r="BN6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7" s="10">
        <f>tbl_MTG_Set[[#This Row],[Play Singles CardMarket Profit BotBox]]/tbl_MTG_Set[[#This Row],[Play Booster Cost]]</f>
        <v/>
      </c>
      <c r="BP697" s="10">
        <f>tbl_MTG_Set[[#This Row],[Play Singles CardMarket Profit BotBox]]&gt;0</f>
        <v/>
      </c>
      <c r="BQ697" s="10" t="n"/>
      <c r="BR697" s="10" t="n"/>
      <c r="BS697" s="10" t="n"/>
      <c r="BT6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7" s="19">
        <f>tbl_MTG_Set[[#This Row],[Collector Singles CardMarket Profit MTG Stocks]]/tbl_MTG_Set[[#This Row],[Collector Booster Cost]]</f>
        <v/>
      </c>
      <c r="BW697" s="10">
        <f>tbl_MTG_Set[[#This Row],[Collector Singles CardMarket Profit MTG Stocks]]&gt;0</f>
        <v/>
      </c>
      <c r="BX697" s="10" t="n"/>
      <c r="BY697" s="10" t="n"/>
      <c r="BZ697" s="10">
        <f>tbl_MTG_Set[[#This Row],[Collector Booster Sell Price CardMarket]]*tbl_MTG_Set[[#This Row],[Collector Booster Expected Market Value BotBox]]/tbl_MTG_Set[[#This Row],[Collector Booster Sealed Market Value BotBox]]</f>
        <v/>
      </c>
      <c r="CA6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7" s="10">
        <f>tbl_MTG_Set[[#This Row],[Collector Singles CardMarket Profit BotBox]]/tbl_MTG_Set[[#This Row],[Collector Booster Cost]]</f>
        <v/>
      </c>
      <c r="CC697" s="10">
        <f>tbl_MTG_Set[[#This Row],[Collector Singles CardMarket Profit BotBox]]&gt;0</f>
        <v/>
      </c>
      <c r="CD6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8" hidden="1" s="6">
      <c r="A698" t="n">
        <v>730</v>
      </c>
      <c r="B698" t="inlineStr">
        <is>
          <t>New Phyrexia Promos PNPH</t>
        </is>
      </c>
      <c r="C698" t="n">
        <v>4</v>
      </c>
      <c r="D698" s="3" t="n">
        <v>40675</v>
      </c>
      <c r="F698" t="inlineStr">
        <is>
          <t>en es fr de it pt ja ko ru 汉语 漢語</t>
        </is>
      </c>
      <c r="G698" t="n">
        <v>1406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1">
        <f>tbl_MTG_Set[[#This Row],[Play Booster Sell Price CardMarket]]*tbl_MTG_Set[[#This Row],[Play Booster Expected Market Value MTG Stocks]]/tbl_MTG_Set[[#This Row],[Play Booster Sealed Market Value MTG Stocks]]</f>
        <v/>
      </c>
      <c r="BG6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8" s="11">
        <f>tbl_MTG_Set[[#This Row],[Play Singles CardMarket Profit MTG Stocks]]/tbl_MTG_Set[[#This Row],[Play Booster Cost]]</f>
        <v/>
      </c>
      <c r="BI698" s="11">
        <f>tbl_MTG_Set[[#This Row],[Play Singles CardMarket Profit MTG Stocks]]&gt;0</f>
        <v/>
      </c>
      <c r="BM698" s="10">
        <f>tbl_MTG_Set[[#This Row],[Play Booster Sell Price CardMarket]]*tbl_MTG_Set[[#This Row],[Play Booster Expected Market Value BotBox]]/tbl_MTG_Set[[#This Row],[Play Booster Sealed Market Value BotBox]]</f>
        <v/>
      </c>
      <c r="BN6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8" s="10">
        <f>tbl_MTG_Set[[#This Row],[Play Singles CardMarket Profit BotBox]]/tbl_MTG_Set[[#This Row],[Play Booster Cost]]</f>
        <v/>
      </c>
      <c r="BP698" s="10">
        <f>tbl_MTG_Set[[#This Row],[Play Singles CardMarket Profit BotBox]]&gt;0</f>
        <v/>
      </c>
      <c r="BQ698" s="10" t="n"/>
      <c r="BR698" s="10" t="n"/>
      <c r="BS698" s="10" t="n"/>
      <c r="BT6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8" s="19">
        <f>tbl_MTG_Set[[#This Row],[Collector Singles CardMarket Profit MTG Stocks]]/tbl_MTG_Set[[#This Row],[Collector Booster Cost]]</f>
        <v/>
      </c>
      <c r="BW698" s="10">
        <f>tbl_MTG_Set[[#This Row],[Collector Singles CardMarket Profit MTG Stocks]]&gt;0</f>
        <v/>
      </c>
      <c r="BX698" s="10" t="n"/>
      <c r="BY698" s="10" t="n"/>
      <c r="BZ698" s="10">
        <f>tbl_MTG_Set[[#This Row],[Collector Booster Sell Price CardMarket]]*tbl_MTG_Set[[#This Row],[Collector Booster Expected Market Value BotBox]]/tbl_MTG_Set[[#This Row],[Collector Booster Sealed Market Value BotBox]]</f>
        <v/>
      </c>
      <c r="CA6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8" s="10">
        <f>tbl_MTG_Set[[#This Row],[Collector Singles CardMarket Profit BotBox]]/tbl_MTG_Set[[#This Row],[Collector Booster Cost]]</f>
        <v/>
      </c>
      <c r="CC698" s="10">
        <f>tbl_MTG_Set[[#This Row],[Collector Singles CardMarket Profit BotBox]]&gt;0</f>
        <v/>
      </c>
      <c r="CD6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9" hidden="1" s="6">
      <c r="A699" t="n">
        <v>731</v>
      </c>
      <c r="B699" t="inlineStr">
        <is>
          <t>New Phyrexia Tokens TNPH</t>
        </is>
      </c>
      <c r="C699" t="n">
        <v>5</v>
      </c>
      <c r="D699" s="3" t="n">
        <v>40676</v>
      </c>
      <c r="F699" t="inlineStr">
        <is>
          <t>en es fr de it pt ja ko ru 汉语 漢語</t>
        </is>
      </c>
      <c r="G699" t="n">
        <v>1408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1">
        <f>tbl_MTG_Set[[#This Row],[Play Booster Sell Price CardMarket]]*tbl_MTG_Set[[#This Row],[Play Booster Expected Market Value MTG Stocks]]/tbl_MTG_Set[[#This Row],[Play Booster Sealed Market Value MTG Stocks]]</f>
        <v/>
      </c>
      <c r="BG6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9" s="11">
        <f>tbl_MTG_Set[[#This Row],[Play Singles CardMarket Profit MTG Stocks]]/tbl_MTG_Set[[#This Row],[Play Booster Cost]]</f>
        <v/>
      </c>
      <c r="BI699" s="11">
        <f>tbl_MTG_Set[[#This Row],[Play Singles CardMarket Profit MTG Stocks]]&gt;0</f>
        <v/>
      </c>
      <c r="BM699" s="10">
        <f>tbl_MTG_Set[[#This Row],[Play Booster Sell Price CardMarket]]*tbl_MTG_Set[[#This Row],[Play Booster Expected Market Value BotBox]]/tbl_MTG_Set[[#This Row],[Play Booster Sealed Market Value BotBox]]</f>
        <v/>
      </c>
      <c r="BN6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9" s="10">
        <f>tbl_MTG_Set[[#This Row],[Play Singles CardMarket Profit BotBox]]/tbl_MTG_Set[[#This Row],[Play Booster Cost]]</f>
        <v/>
      </c>
      <c r="BP699" s="10">
        <f>tbl_MTG_Set[[#This Row],[Play Singles CardMarket Profit BotBox]]&gt;0</f>
        <v/>
      </c>
      <c r="BQ699" s="10" t="n"/>
      <c r="BR699" s="10" t="n"/>
      <c r="BS699" s="10" t="n"/>
      <c r="BT6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9" s="19">
        <f>tbl_MTG_Set[[#This Row],[Collector Singles CardMarket Profit MTG Stocks]]/tbl_MTG_Set[[#This Row],[Collector Booster Cost]]</f>
        <v/>
      </c>
      <c r="BW699" s="10">
        <f>tbl_MTG_Set[[#This Row],[Collector Singles CardMarket Profit MTG Stocks]]&gt;0</f>
        <v/>
      </c>
      <c r="BX699" s="10" t="n"/>
      <c r="BY699" s="10" t="n"/>
      <c r="BZ699" s="10">
        <f>tbl_MTG_Set[[#This Row],[Collector Booster Sell Price CardMarket]]*tbl_MTG_Set[[#This Row],[Collector Booster Expected Market Value BotBox]]/tbl_MTG_Set[[#This Row],[Collector Booster Sealed Market Value BotBox]]</f>
        <v/>
      </c>
      <c r="CA6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9" s="10">
        <f>tbl_MTG_Set[[#This Row],[Collector Singles CardMarket Profit BotBox]]/tbl_MTG_Set[[#This Row],[Collector Booster Cost]]</f>
        <v/>
      </c>
      <c r="CC699" s="10">
        <f>tbl_MTG_Set[[#This Row],[Collector Singles CardMarket Profit BotBox]]&gt;0</f>
        <v/>
      </c>
      <c r="CD6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0" hidden="1" s="6">
      <c r="A700" t="n">
        <v>732</v>
      </c>
      <c r="B700" t="inlineStr">
        <is>
          <t>Duel Decks: Knights vs. Dragons DDG</t>
        </is>
      </c>
      <c r="C700" t="n">
        <v>81</v>
      </c>
      <c r="D700" s="3" t="n">
        <v>40634</v>
      </c>
      <c r="F700" t="inlineStr">
        <is>
          <t>en es fr de it pt ja ko ru 汉语 漢語</t>
        </is>
      </c>
      <c r="G700" t="n">
        <v>1410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1">
        <f>tbl_MTG_Set[[#This Row],[Play Booster Sell Price CardMarket]]*tbl_MTG_Set[[#This Row],[Play Booster Expected Market Value MTG Stocks]]/tbl_MTG_Set[[#This Row],[Play Booster Sealed Market Value MTG Stocks]]</f>
        <v/>
      </c>
      <c r="BG7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0" s="11">
        <f>tbl_MTG_Set[[#This Row],[Play Singles CardMarket Profit MTG Stocks]]/tbl_MTG_Set[[#This Row],[Play Booster Cost]]</f>
        <v/>
      </c>
      <c r="BI700" s="11">
        <f>tbl_MTG_Set[[#This Row],[Play Singles CardMarket Profit MTG Stocks]]&gt;0</f>
        <v/>
      </c>
      <c r="BM700" s="10">
        <f>tbl_MTG_Set[[#This Row],[Play Booster Sell Price CardMarket]]*tbl_MTG_Set[[#This Row],[Play Booster Expected Market Value BotBox]]/tbl_MTG_Set[[#This Row],[Play Booster Sealed Market Value BotBox]]</f>
        <v/>
      </c>
      <c r="BN7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0" s="10">
        <f>tbl_MTG_Set[[#This Row],[Play Singles CardMarket Profit BotBox]]/tbl_MTG_Set[[#This Row],[Play Booster Cost]]</f>
        <v/>
      </c>
      <c r="BP700" s="10">
        <f>tbl_MTG_Set[[#This Row],[Play Singles CardMarket Profit BotBox]]&gt;0</f>
        <v/>
      </c>
      <c r="BQ700" s="10" t="n"/>
      <c r="BR700" s="10" t="n"/>
      <c r="BS700" s="10" t="n"/>
      <c r="BT7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0" s="19">
        <f>tbl_MTG_Set[[#This Row],[Collector Singles CardMarket Profit MTG Stocks]]/tbl_MTG_Set[[#This Row],[Collector Booster Cost]]</f>
        <v/>
      </c>
      <c r="BW700" s="10">
        <f>tbl_MTG_Set[[#This Row],[Collector Singles CardMarket Profit MTG Stocks]]&gt;0</f>
        <v/>
      </c>
      <c r="BX700" s="10" t="n"/>
      <c r="BY700" s="10" t="n"/>
      <c r="BZ700" s="10">
        <f>tbl_MTG_Set[[#This Row],[Collector Booster Sell Price CardMarket]]*tbl_MTG_Set[[#This Row],[Collector Booster Expected Market Value BotBox]]/tbl_MTG_Set[[#This Row],[Collector Booster Sealed Market Value BotBox]]</f>
        <v/>
      </c>
      <c r="CA7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0" s="10">
        <f>tbl_MTG_Set[[#This Row],[Collector Singles CardMarket Profit BotBox]]/tbl_MTG_Set[[#This Row],[Collector Booster Cost]]</f>
        <v/>
      </c>
      <c r="CC700" s="10">
        <f>tbl_MTG_Set[[#This Row],[Collector Singles CardMarket Profit BotBox]]&gt;0</f>
        <v/>
      </c>
      <c r="CD7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1" hidden="1" s="6">
      <c r="A701" t="n">
        <v>733</v>
      </c>
      <c r="B701" t="inlineStr">
        <is>
          <t>Duel Decks: Knights vs. Dragons Tokens TDDG</t>
        </is>
      </c>
      <c r="C701" t="n">
        <v>1</v>
      </c>
      <c r="D701" s="3" t="n">
        <v>40634</v>
      </c>
      <c r="F701" t="inlineStr">
        <is>
          <t>en es fr de it pt ja ko ru 汉语 漢語</t>
        </is>
      </c>
      <c r="G701" t="n">
        <v>1412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1">
        <f>tbl_MTG_Set[[#This Row],[Play Booster Sell Price CardMarket]]*tbl_MTG_Set[[#This Row],[Play Booster Expected Market Value MTG Stocks]]/tbl_MTG_Set[[#This Row],[Play Booster Sealed Market Value MTG Stocks]]</f>
        <v/>
      </c>
      <c r="BG7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1" s="11">
        <f>tbl_MTG_Set[[#This Row],[Play Singles CardMarket Profit MTG Stocks]]/tbl_MTG_Set[[#This Row],[Play Booster Cost]]</f>
        <v/>
      </c>
      <c r="BI701" s="11">
        <f>tbl_MTG_Set[[#This Row],[Play Singles CardMarket Profit MTG Stocks]]&gt;0</f>
        <v/>
      </c>
      <c r="BM701" s="10">
        <f>tbl_MTG_Set[[#This Row],[Play Booster Sell Price CardMarket]]*tbl_MTG_Set[[#This Row],[Play Booster Expected Market Value BotBox]]/tbl_MTG_Set[[#This Row],[Play Booster Sealed Market Value BotBox]]</f>
        <v/>
      </c>
      <c r="BN7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1" s="10">
        <f>tbl_MTG_Set[[#This Row],[Play Singles CardMarket Profit BotBox]]/tbl_MTG_Set[[#This Row],[Play Booster Cost]]</f>
        <v/>
      </c>
      <c r="BP701" s="10">
        <f>tbl_MTG_Set[[#This Row],[Play Singles CardMarket Profit BotBox]]&gt;0</f>
        <v/>
      </c>
      <c r="BQ701" s="10" t="n"/>
      <c r="BR701" s="10" t="n"/>
      <c r="BS701" s="10" t="n"/>
      <c r="BT7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1" s="19">
        <f>tbl_MTG_Set[[#This Row],[Collector Singles CardMarket Profit MTG Stocks]]/tbl_MTG_Set[[#This Row],[Collector Booster Cost]]</f>
        <v/>
      </c>
      <c r="BW701" s="10">
        <f>tbl_MTG_Set[[#This Row],[Collector Singles CardMarket Profit MTG Stocks]]&gt;0</f>
        <v/>
      </c>
      <c r="BX701" s="10" t="n"/>
      <c r="BY701" s="10" t="n"/>
      <c r="BZ701" s="10">
        <f>tbl_MTG_Set[[#This Row],[Collector Booster Sell Price CardMarket]]*tbl_MTG_Set[[#This Row],[Collector Booster Expected Market Value BotBox]]/tbl_MTG_Set[[#This Row],[Collector Booster Sealed Market Value BotBox]]</f>
        <v/>
      </c>
      <c r="CA7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1" s="10">
        <f>tbl_MTG_Set[[#This Row],[Collector Singles CardMarket Profit BotBox]]/tbl_MTG_Set[[#This Row],[Collector Booster Cost]]</f>
        <v/>
      </c>
      <c r="CC701" s="10">
        <f>tbl_MTG_Set[[#This Row],[Collector Singles CardMarket Profit BotBox]]&gt;0</f>
        <v/>
      </c>
      <c r="CD7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2" hidden="1" s="6">
      <c r="A702" t="n">
        <v>734</v>
      </c>
      <c r="B702" t="inlineStr">
        <is>
          <t>Mirrodin Besieged MBS</t>
        </is>
      </c>
      <c r="C702" t="n">
        <v>155</v>
      </c>
      <c r="D702" s="3" t="n">
        <v>40578</v>
      </c>
      <c r="F702" t="inlineStr">
        <is>
          <t>en es fr de it pt ja ko ru 汉语 漢語</t>
        </is>
      </c>
      <c r="G702" t="n">
        <v>1414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1">
        <f>tbl_MTG_Set[[#This Row],[Play Booster Sell Price CardMarket]]*tbl_MTG_Set[[#This Row],[Play Booster Expected Market Value MTG Stocks]]/tbl_MTG_Set[[#This Row],[Play Booster Sealed Market Value MTG Stocks]]</f>
        <v/>
      </c>
      <c r="BG7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2" s="11">
        <f>tbl_MTG_Set[[#This Row],[Play Singles CardMarket Profit MTG Stocks]]/tbl_MTG_Set[[#This Row],[Play Booster Cost]]</f>
        <v/>
      </c>
      <c r="BI702" s="11">
        <f>tbl_MTG_Set[[#This Row],[Play Singles CardMarket Profit MTG Stocks]]&gt;0</f>
        <v/>
      </c>
      <c r="BM702" s="10">
        <f>tbl_MTG_Set[[#This Row],[Play Booster Sell Price CardMarket]]*tbl_MTG_Set[[#This Row],[Play Booster Expected Market Value BotBox]]/tbl_MTG_Set[[#This Row],[Play Booster Sealed Market Value BotBox]]</f>
        <v/>
      </c>
      <c r="BN7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2" s="10">
        <f>tbl_MTG_Set[[#This Row],[Play Singles CardMarket Profit BotBox]]/tbl_MTG_Set[[#This Row],[Play Booster Cost]]</f>
        <v/>
      </c>
      <c r="BP702" s="10">
        <f>tbl_MTG_Set[[#This Row],[Play Singles CardMarket Profit BotBox]]&gt;0</f>
        <v/>
      </c>
      <c r="BQ702" s="10" t="n"/>
      <c r="BR702" s="10" t="n"/>
      <c r="BS702" s="10" t="n"/>
      <c r="BT7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2" s="19">
        <f>tbl_MTG_Set[[#This Row],[Collector Singles CardMarket Profit MTG Stocks]]/tbl_MTG_Set[[#This Row],[Collector Booster Cost]]</f>
        <v/>
      </c>
      <c r="BW702" s="10">
        <f>tbl_MTG_Set[[#This Row],[Collector Singles CardMarket Profit MTG Stocks]]&gt;0</f>
        <v/>
      </c>
      <c r="BX702" s="10" t="n"/>
      <c r="BY702" s="10" t="n"/>
      <c r="BZ702" s="10">
        <f>tbl_MTG_Set[[#This Row],[Collector Booster Sell Price CardMarket]]*tbl_MTG_Set[[#This Row],[Collector Booster Expected Market Value BotBox]]/tbl_MTG_Set[[#This Row],[Collector Booster Sealed Market Value BotBox]]</f>
        <v/>
      </c>
      <c r="CA7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2" s="10">
        <f>tbl_MTG_Set[[#This Row],[Collector Singles CardMarket Profit BotBox]]/tbl_MTG_Set[[#This Row],[Collector Booster Cost]]</f>
        <v/>
      </c>
      <c r="CC702" s="10">
        <f>tbl_MTG_Set[[#This Row],[Collector Singles CardMarket Profit BotBox]]&gt;0</f>
        <v/>
      </c>
      <c r="CD7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3" hidden="1" s="6">
      <c r="A703" t="n">
        <v>735</v>
      </c>
      <c r="B703" t="inlineStr">
        <is>
          <t>Mirrodin Besieged Promos PMBS</t>
        </is>
      </c>
      <c r="C703" t="n">
        <v>4</v>
      </c>
      <c r="D703" s="3" t="n">
        <v>40577</v>
      </c>
      <c r="F703" t="inlineStr">
        <is>
          <t>en es fr de it pt ja ko ru 汉语 漢語</t>
        </is>
      </c>
      <c r="G703" t="n">
        <v>1416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1">
        <f>tbl_MTG_Set[[#This Row],[Play Booster Sell Price CardMarket]]*tbl_MTG_Set[[#This Row],[Play Booster Expected Market Value MTG Stocks]]/tbl_MTG_Set[[#This Row],[Play Booster Sealed Market Value MTG Stocks]]</f>
        <v/>
      </c>
      <c r="BG7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3" s="11">
        <f>tbl_MTG_Set[[#This Row],[Play Singles CardMarket Profit MTG Stocks]]/tbl_MTG_Set[[#This Row],[Play Booster Cost]]</f>
        <v/>
      </c>
      <c r="BI703" s="11">
        <f>tbl_MTG_Set[[#This Row],[Play Singles CardMarket Profit MTG Stocks]]&gt;0</f>
        <v/>
      </c>
      <c r="BM703" s="10">
        <f>tbl_MTG_Set[[#This Row],[Play Booster Sell Price CardMarket]]*tbl_MTG_Set[[#This Row],[Play Booster Expected Market Value BotBox]]/tbl_MTG_Set[[#This Row],[Play Booster Sealed Market Value BotBox]]</f>
        <v/>
      </c>
      <c r="BN7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3" s="10">
        <f>tbl_MTG_Set[[#This Row],[Play Singles CardMarket Profit BotBox]]/tbl_MTG_Set[[#This Row],[Play Booster Cost]]</f>
        <v/>
      </c>
      <c r="BP703" s="10">
        <f>tbl_MTG_Set[[#This Row],[Play Singles CardMarket Profit BotBox]]&gt;0</f>
        <v/>
      </c>
      <c r="BQ703" s="10" t="n"/>
      <c r="BR703" s="10" t="n"/>
      <c r="BS703" s="10" t="n"/>
      <c r="BT7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3" s="19">
        <f>tbl_MTG_Set[[#This Row],[Collector Singles CardMarket Profit MTG Stocks]]/tbl_MTG_Set[[#This Row],[Collector Booster Cost]]</f>
        <v/>
      </c>
      <c r="BW703" s="10">
        <f>tbl_MTG_Set[[#This Row],[Collector Singles CardMarket Profit MTG Stocks]]&gt;0</f>
        <v/>
      </c>
      <c r="BX703" s="10" t="n"/>
      <c r="BY703" s="10" t="n"/>
      <c r="BZ703" s="10">
        <f>tbl_MTG_Set[[#This Row],[Collector Booster Sell Price CardMarket]]*tbl_MTG_Set[[#This Row],[Collector Booster Expected Market Value BotBox]]/tbl_MTG_Set[[#This Row],[Collector Booster Sealed Market Value BotBox]]</f>
        <v/>
      </c>
      <c r="CA7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3" s="10">
        <f>tbl_MTG_Set[[#This Row],[Collector Singles CardMarket Profit BotBox]]/tbl_MTG_Set[[#This Row],[Collector Booster Cost]]</f>
        <v/>
      </c>
      <c r="CC703" s="10">
        <f>tbl_MTG_Set[[#This Row],[Collector Singles CardMarket Profit BotBox]]&gt;0</f>
        <v/>
      </c>
      <c r="CD7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4" hidden="1" s="6">
      <c r="A704" t="n">
        <v>736</v>
      </c>
      <c r="B704" t="inlineStr">
        <is>
          <t>Mirrodin Besieged Tokens TMBS</t>
        </is>
      </c>
      <c r="C704" t="n">
        <v>6</v>
      </c>
      <c r="D704" s="3" t="n">
        <v>40578</v>
      </c>
      <c r="F704" t="inlineStr">
        <is>
          <t>en es fr de it pt ja ko ru 汉语 漢語</t>
        </is>
      </c>
      <c r="G704" t="n">
        <v>1418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1">
        <f>tbl_MTG_Set[[#This Row],[Play Booster Sell Price CardMarket]]*tbl_MTG_Set[[#This Row],[Play Booster Expected Market Value MTG Stocks]]/tbl_MTG_Set[[#This Row],[Play Booster Sealed Market Value MTG Stocks]]</f>
        <v/>
      </c>
      <c r="BG7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4" s="11">
        <f>tbl_MTG_Set[[#This Row],[Play Singles CardMarket Profit MTG Stocks]]/tbl_MTG_Set[[#This Row],[Play Booster Cost]]</f>
        <v/>
      </c>
      <c r="BI704" s="11">
        <f>tbl_MTG_Set[[#This Row],[Play Singles CardMarket Profit MTG Stocks]]&gt;0</f>
        <v/>
      </c>
      <c r="BM704" s="10">
        <f>tbl_MTG_Set[[#This Row],[Play Booster Sell Price CardMarket]]*tbl_MTG_Set[[#This Row],[Play Booster Expected Market Value BotBox]]/tbl_MTG_Set[[#This Row],[Play Booster Sealed Market Value BotBox]]</f>
        <v/>
      </c>
      <c r="BN7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4" s="10">
        <f>tbl_MTG_Set[[#This Row],[Play Singles CardMarket Profit BotBox]]/tbl_MTG_Set[[#This Row],[Play Booster Cost]]</f>
        <v/>
      </c>
      <c r="BP704" s="10">
        <f>tbl_MTG_Set[[#This Row],[Play Singles CardMarket Profit BotBox]]&gt;0</f>
        <v/>
      </c>
      <c r="BQ704" s="10" t="n"/>
      <c r="BR704" s="10" t="n"/>
      <c r="BS704" s="10" t="n"/>
      <c r="BT7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4" s="19">
        <f>tbl_MTG_Set[[#This Row],[Collector Singles CardMarket Profit MTG Stocks]]/tbl_MTG_Set[[#This Row],[Collector Booster Cost]]</f>
        <v/>
      </c>
      <c r="BW704" s="10">
        <f>tbl_MTG_Set[[#This Row],[Collector Singles CardMarket Profit MTG Stocks]]&gt;0</f>
        <v/>
      </c>
      <c r="BX704" s="10" t="n"/>
      <c r="BY704" s="10" t="n"/>
      <c r="BZ704" s="10">
        <f>tbl_MTG_Set[[#This Row],[Collector Booster Sell Price CardMarket]]*tbl_MTG_Set[[#This Row],[Collector Booster Expected Market Value BotBox]]/tbl_MTG_Set[[#This Row],[Collector Booster Sealed Market Value BotBox]]</f>
        <v/>
      </c>
      <c r="CA7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4" s="10">
        <f>tbl_MTG_Set[[#This Row],[Collector Singles CardMarket Profit BotBox]]/tbl_MTG_Set[[#This Row],[Collector Booster Cost]]</f>
        <v/>
      </c>
      <c r="CC704" s="10">
        <f>tbl_MTG_Set[[#This Row],[Collector Singles CardMarket Profit BotBox]]&gt;0</f>
        <v/>
      </c>
      <c r="CD7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5" hidden="1" s="6">
      <c r="A705" t="n">
        <v>737</v>
      </c>
      <c r="B705" t="inlineStr">
        <is>
          <t>Masters Edition IV ME4</t>
        </is>
      </c>
      <c r="C705" t="n">
        <v>269</v>
      </c>
      <c r="D705" s="3" t="n">
        <v>40553</v>
      </c>
      <c r="F705" t="inlineStr">
        <is>
          <t>en es fr de it pt ja ko ru 汉语 漢語</t>
        </is>
      </c>
      <c r="G705" t="n">
        <v>1420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1">
        <f>tbl_MTG_Set[[#This Row],[Play Booster Sell Price CardMarket]]*tbl_MTG_Set[[#This Row],[Play Booster Expected Market Value MTG Stocks]]/tbl_MTG_Set[[#This Row],[Play Booster Sealed Market Value MTG Stocks]]</f>
        <v/>
      </c>
      <c r="BG7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5" s="11">
        <f>tbl_MTG_Set[[#This Row],[Play Singles CardMarket Profit MTG Stocks]]/tbl_MTG_Set[[#This Row],[Play Booster Cost]]</f>
        <v/>
      </c>
      <c r="BI705" s="11">
        <f>tbl_MTG_Set[[#This Row],[Play Singles CardMarket Profit MTG Stocks]]&gt;0</f>
        <v/>
      </c>
      <c r="BM705" s="10">
        <f>tbl_MTG_Set[[#This Row],[Play Booster Sell Price CardMarket]]*tbl_MTG_Set[[#This Row],[Play Booster Expected Market Value BotBox]]/tbl_MTG_Set[[#This Row],[Play Booster Sealed Market Value BotBox]]</f>
        <v/>
      </c>
      <c r="BN7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5" s="10">
        <f>tbl_MTG_Set[[#This Row],[Play Singles CardMarket Profit BotBox]]/tbl_MTG_Set[[#This Row],[Play Booster Cost]]</f>
        <v/>
      </c>
      <c r="BP705" s="10">
        <f>tbl_MTG_Set[[#This Row],[Play Singles CardMarket Profit BotBox]]&gt;0</f>
        <v/>
      </c>
      <c r="BQ705" s="10" t="n"/>
      <c r="BR705" s="10" t="n"/>
      <c r="BS705" s="10" t="n"/>
      <c r="BT7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5" s="19">
        <f>tbl_MTG_Set[[#This Row],[Collector Singles CardMarket Profit MTG Stocks]]/tbl_MTG_Set[[#This Row],[Collector Booster Cost]]</f>
        <v/>
      </c>
      <c r="BW705" s="10">
        <f>tbl_MTG_Set[[#This Row],[Collector Singles CardMarket Profit MTG Stocks]]&gt;0</f>
        <v/>
      </c>
      <c r="BX705" s="10" t="n"/>
      <c r="BY705" s="10" t="n"/>
      <c r="BZ705" s="10">
        <f>tbl_MTG_Set[[#This Row],[Collector Booster Sell Price CardMarket]]*tbl_MTG_Set[[#This Row],[Collector Booster Expected Market Value BotBox]]/tbl_MTG_Set[[#This Row],[Collector Booster Sealed Market Value BotBox]]</f>
        <v/>
      </c>
      <c r="CA7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5" s="10">
        <f>tbl_MTG_Set[[#This Row],[Collector Singles CardMarket Profit BotBox]]/tbl_MTG_Set[[#This Row],[Collector Booster Cost]]</f>
        <v/>
      </c>
      <c r="CC705" s="10">
        <f>tbl_MTG_Set[[#This Row],[Collector Singles CardMarket Profit BotBox]]&gt;0</f>
        <v/>
      </c>
      <c r="CD7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6" hidden="1" s="6">
      <c r="A706" t="n">
        <v>738</v>
      </c>
      <c r="B706" t="inlineStr">
        <is>
          <t>Magic Premiere Shop 2011 PMPS11</t>
        </is>
      </c>
      <c r="C706" t="n">
        <v>5</v>
      </c>
      <c r="D706" s="3" t="n">
        <v>40544</v>
      </c>
      <c r="F706" t="inlineStr">
        <is>
          <t>en es fr de it pt ja ko ru 汉语 漢語</t>
        </is>
      </c>
      <c r="G706" t="n">
        <v>1422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1">
        <f>tbl_MTG_Set[[#This Row],[Play Booster Sell Price CardMarket]]*tbl_MTG_Set[[#This Row],[Play Booster Expected Market Value MTG Stocks]]/tbl_MTG_Set[[#This Row],[Play Booster Sealed Market Value MTG Stocks]]</f>
        <v/>
      </c>
      <c r="BG7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6" s="11">
        <f>tbl_MTG_Set[[#This Row],[Play Singles CardMarket Profit MTG Stocks]]/tbl_MTG_Set[[#This Row],[Play Booster Cost]]</f>
        <v/>
      </c>
      <c r="BI706" s="11">
        <f>tbl_MTG_Set[[#This Row],[Play Singles CardMarket Profit MTG Stocks]]&gt;0</f>
        <v/>
      </c>
      <c r="BM706" s="10">
        <f>tbl_MTG_Set[[#This Row],[Play Booster Sell Price CardMarket]]*tbl_MTG_Set[[#This Row],[Play Booster Expected Market Value BotBox]]/tbl_MTG_Set[[#This Row],[Play Booster Sealed Market Value BotBox]]</f>
        <v/>
      </c>
      <c r="BN7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6" s="10">
        <f>tbl_MTG_Set[[#This Row],[Play Singles CardMarket Profit BotBox]]/tbl_MTG_Set[[#This Row],[Play Booster Cost]]</f>
        <v/>
      </c>
      <c r="BP706" s="10">
        <f>tbl_MTG_Set[[#This Row],[Play Singles CardMarket Profit BotBox]]&gt;0</f>
        <v/>
      </c>
      <c r="BQ706" s="10" t="n"/>
      <c r="BR706" s="10" t="n"/>
      <c r="BS706" s="10" t="n"/>
      <c r="BT7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6" s="19">
        <f>tbl_MTG_Set[[#This Row],[Collector Singles CardMarket Profit MTG Stocks]]/tbl_MTG_Set[[#This Row],[Collector Booster Cost]]</f>
        <v/>
      </c>
      <c r="BW706" s="10">
        <f>tbl_MTG_Set[[#This Row],[Collector Singles CardMarket Profit MTG Stocks]]&gt;0</f>
        <v/>
      </c>
      <c r="BX706" s="10" t="n"/>
      <c r="BY706" s="10" t="n"/>
      <c r="BZ706" s="10">
        <f>tbl_MTG_Set[[#This Row],[Collector Booster Sell Price CardMarket]]*tbl_MTG_Set[[#This Row],[Collector Booster Expected Market Value BotBox]]/tbl_MTG_Set[[#This Row],[Collector Booster Sealed Market Value BotBox]]</f>
        <v/>
      </c>
      <c r="CA7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6" s="10">
        <f>tbl_MTG_Set[[#This Row],[Collector Singles CardMarket Profit BotBox]]/tbl_MTG_Set[[#This Row],[Collector Booster Cost]]</f>
        <v/>
      </c>
      <c r="CC706" s="10">
        <f>tbl_MTG_Set[[#This Row],[Collector Singles CardMarket Profit BotBox]]&gt;0</f>
        <v/>
      </c>
      <c r="CD7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7" hidden="1" s="6">
      <c r="A707" t="n">
        <v>739</v>
      </c>
      <c r="B707" t="inlineStr">
        <is>
          <t>Wizards Play Network 2011 PW11</t>
        </is>
      </c>
      <c r="C707" t="n">
        <v>3</v>
      </c>
      <c r="D707" s="3" t="n">
        <v>40544</v>
      </c>
      <c r="F707" t="inlineStr">
        <is>
          <t>en es fr de it pt ja ko ru 汉语 漢語</t>
        </is>
      </c>
      <c r="G707" t="n">
        <v>1424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1">
        <f>tbl_MTG_Set[[#This Row],[Play Booster Sell Price CardMarket]]*tbl_MTG_Set[[#This Row],[Play Booster Expected Market Value MTG Stocks]]/tbl_MTG_Set[[#This Row],[Play Booster Sealed Market Value MTG Stocks]]</f>
        <v/>
      </c>
      <c r="BG7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7" s="11">
        <f>tbl_MTG_Set[[#This Row],[Play Singles CardMarket Profit MTG Stocks]]/tbl_MTG_Set[[#This Row],[Play Booster Cost]]</f>
        <v/>
      </c>
      <c r="BI707" s="11">
        <f>tbl_MTG_Set[[#This Row],[Play Singles CardMarket Profit MTG Stocks]]&gt;0</f>
        <v/>
      </c>
      <c r="BM707" s="10">
        <f>tbl_MTG_Set[[#This Row],[Play Booster Sell Price CardMarket]]*tbl_MTG_Set[[#This Row],[Play Booster Expected Market Value BotBox]]/tbl_MTG_Set[[#This Row],[Play Booster Sealed Market Value BotBox]]</f>
        <v/>
      </c>
      <c r="BN7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7" s="10">
        <f>tbl_MTG_Set[[#This Row],[Play Singles CardMarket Profit BotBox]]/tbl_MTG_Set[[#This Row],[Play Booster Cost]]</f>
        <v/>
      </c>
      <c r="BP707" s="10">
        <f>tbl_MTG_Set[[#This Row],[Play Singles CardMarket Profit BotBox]]&gt;0</f>
        <v/>
      </c>
      <c r="BQ707" s="10" t="n"/>
      <c r="BR707" s="10" t="n"/>
      <c r="BS707" s="10" t="n"/>
      <c r="BT7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7" s="19">
        <f>tbl_MTG_Set[[#This Row],[Collector Singles CardMarket Profit MTG Stocks]]/tbl_MTG_Set[[#This Row],[Collector Booster Cost]]</f>
        <v/>
      </c>
      <c r="BW707" s="10">
        <f>tbl_MTG_Set[[#This Row],[Collector Singles CardMarket Profit MTG Stocks]]&gt;0</f>
        <v/>
      </c>
      <c r="BX707" s="10" t="n"/>
      <c r="BY707" s="10" t="n"/>
      <c r="BZ707" s="10">
        <f>tbl_MTG_Set[[#This Row],[Collector Booster Sell Price CardMarket]]*tbl_MTG_Set[[#This Row],[Collector Booster Expected Market Value BotBox]]/tbl_MTG_Set[[#This Row],[Collector Booster Sealed Market Value BotBox]]</f>
        <v/>
      </c>
      <c r="CA7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7" s="10">
        <f>tbl_MTG_Set[[#This Row],[Collector Singles CardMarket Profit BotBox]]/tbl_MTG_Set[[#This Row],[Collector Booster Cost]]</f>
        <v/>
      </c>
      <c r="CC707" s="10">
        <f>tbl_MTG_Set[[#This Row],[Collector Singles CardMarket Profit BotBox]]&gt;0</f>
        <v/>
      </c>
      <c r="CD7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8" hidden="1" s="6">
      <c r="A708" t="n">
        <v>740</v>
      </c>
      <c r="B708" t="inlineStr">
        <is>
          <t>Duels of the Planeswalkers 2012 Promos PDP12</t>
        </is>
      </c>
      <c r="C708" t="n">
        <v>3</v>
      </c>
      <c r="D708" s="3" t="n">
        <v>40544</v>
      </c>
      <c r="F708" t="inlineStr">
        <is>
          <t>en es fr de it pt ja ko ru 汉语 漢語</t>
        </is>
      </c>
      <c r="G708" t="n">
        <v>1426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1">
        <f>tbl_MTG_Set[[#This Row],[Play Booster Sell Price CardMarket]]*tbl_MTG_Set[[#This Row],[Play Booster Expected Market Value MTG Stocks]]/tbl_MTG_Set[[#This Row],[Play Booster Sealed Market Value MTG Stocks]]</f>
        <v/>
      </c>
      <c r="BG7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8" s="11">
        <f>tbl_MTG_Set[[#This Row],[Play Singles CardMarket Profit MTG Stocks]]/tbl_MTG_Set[[#This Row],[Play Booster Cost]]</f>
        <v/>
      </c>
      <c r="BI708" s="11">
        <f>tbl_MTG_Set[[#This Row],[Play Singles CardMarket Profit MTG Stocks]]&gt;0</f>
        <v/>
      </c>
      <c r="BM708" s="10">
        <f>tbl_MTG_Set[[#This Row],[Play Booster Sell Price CardMarket]]*tbl_MTG_Set[[#This Row],[Play Booster Expected Market Value BotBox]]/tbl_MTG_Set[[#This Row],[Play Booster Sealed Market Value BotBox]]</f>
        <v/>
      </c>
      <c r="BN7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8" s="10">
        <f>tbl_MTG_Set[[#This Row],[Play Singles CardMarket Profit BotBox]]/tbl_MTG_Set[[#This Row],[Play Booster Cost]]</f>
        <v/>
      </c>
      <c r="BP708" s="10">
        <f>tbl_MTG_Set[[#This Row],[Play Singles CardMarket Profit BotBox]]&gt;0</f>
        <v/>
      </c>
      <c r="BQ708" s="10" t="n"/>
      <c r="BR708" s="10" t="n"/>
      <c r="BS708" s="10" t="n"/>
      <c r="BT7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8" s="19">
        <f>tbl_MTG_Set[[#This Row],[Collector Singles CardMarket Profit MTG Stocks]]/tbl_MTG_Set[[#This Row],[Collector Booster Cost]]</f>
        <v/>
      </c>
      <c r="BW708" s="10">
        <f>tbl_MTG_Set[[#This Row],[Collector Singles CardMarket Profit MTG Stocks]]&gt;0</f>
        <v/>
      </c>
      <c r="BX708" s="10" t="n"/>
      <c r="BY708" s="10" t="n"/>
      <c r="BZ708" s="10">
        <f>tbl_MTG_Set[[#This Row],[Collector Booster Sell Price CardMarket]]*tbl_MTG_Set[[#This Row],[Collector Booster Expected Market Value BotBox]]/tbl_MTG_Set[[#This Row],[Collector Booster Sealed Market Value BotBox]]</f>
        <v/>
      </c>
      <c r="CA7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8" s="10">
        <f>tbl_MTG_Set[[#This Row],[Collector Singles CardMarket Profit BotBox]]/tbl_MTG_Set[[#This Row],[Collector Booster Cost]]</f>
        <v/>
      </c>
      <c r="CC708" s="10">
        <f>tbl_MTG_Set[[#This Row],[Collector Singles CardMarket Profit BotBox]]&gt;0</f>
        <v/>
      </c>
      <c r="CD7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9" hidden="1" s="6">
      <c r="A709" t="n">
        <v>741</v>
      </c>
      <c r="B709" t="inlineStr">
        <is>
          <t>Salvat 2011 PS11</t>
        </is>
      </c>
      <c r="C709" t="n">
        <v>224</v>
      </c>
      <c r="D709" s="3" t="n">
        <v>40544</v>
      </c>
      <c r="F709" t="inlineStr">
        <is>
          <t>en es fr de it pt ja ko ru 汉语 漢語</t>
        </is>
      </c>
      <c r="G709" t="n">
        <v>1428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1">
        <f>tbl_MTG_Set[[#This Row],[Play Booster Sell Price CardMarket]]*tbl_MTG_Set[[#This Row],[Play Booster Expected Market Value MTG Stocks]]/tbl_MTG_Set[[#This Row],[Play Booster Sealed Market Value MTG Stocks]]</f>
        <v/>
      </c>
      <c r="BG7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9" s="11">
        <f>tbl_MTG_Set[[#This Row],[Play Singles CardMarket Profit MTG Stocks]]/tbl_MTG_Set[[#This Row],[Play Booster Cost]]</f>
        <v/>
      </c>
      <c r="BI709" s="11">
        <f>tbl_MTG_Set[[#This Row],[Play Singles CardMarket Profit MTG Stocks]]&gt;0</f>
        <v/>
      </c>
      <c r="BM709" s="10">
        <f>tbl_MTG_Set[[#This Row],[Play Booster Sell Price CardMarket]]*tbl_MTG_Set[[#This Row],[Play Booster Expected Market Value BotBox]]/tbl_MTG_Set[[#This Row],[Play Booster Sealed Market Value BotBox]]</f>
        <v/>
      </c>
      <c r="BN7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9" s="10">
        <f>tbl_MTG_Set[[#This Row],[Play Singles CardMarket Profit BotBox]]/tbl_MTG_Set[[#This Row],[Play Booster Cost]]</f>
        <v/>
      </c>
      <c r="BP709" s="10">
        <f>tbl_MTG_Set[[#This Row],[Play Singles CardMarket Profit BotBox]]&gt;0</f>
        <v/>
      </c>
      <c r="BQ709" s="10" t="n"/>
      <c r="BR709" s="10" t="n"/>
      <c r="BS709" s="10" t="n"/>
      <c r="BT7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9" s="19">
        <f>tbl_MTG_Set[[#This Row],[Collector Singles CardMarket Profit MTG Stocks]]/tbl_MTG_Set[[#This Row],[Collector Booster Cost]]</f>
        <v/>
      </c>
      <c r="BW709" s="10">
        <f>tbl_MTG_Set[[#This Row],[Collector Singles CardMarket Profit MTG Stocks]]&gt;0</f>
        <v/>
      </c>
      <c r="BX709" s="10" t="n"/>
      <c r="BY709" s="10" t="n"/>
      <c r="BZ709" s="10">
        <f>tbl_MTG_Set[[#This Row],[Collector Booster Sell Price CardMarket]]*tbl_MTG_Set[[#This Row],[Collector Booster Expected Market Value BotBox]]/tbl_MTG_Set[[#This Row],[Collector Booster Sealed Market Value BotBox]]</f>
        <v/>
      </c>
      <c r="CA7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9" s="10">
        <f>tbl_MTG_Set[[#This Row],[Collector Singles CardMarket Profit BotBox]]/tbl_MTG_Set[[#This Row],[Collector Booster Cost]]</f>
        <v/>
      </c>
      <c r="CC709" s="10">
        <f>tbl_MTG_Set[[#This Row],[Collector Singles CardMarket Profit BotBox]]&gt;0</f>
        <v/>
      </c>
      <c r="CD7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0" hidden="1" s="6">
      <c r="A710" t="n">
        <v>742</v>
      </c>
      <c r="B710" t="inlineStr">
        <is>
          <t>Legacy Championship OLGC</t>
        </is>
      </c>
      <c r="C710" t="n">
        <v>27</v>
      </c>
      <c r="D710" s="3" t="n">
        <v>40544</v>
      </c>
      <c r="F710" t="inlineStr">
        <is>
          <t>en es fr de it pt ja ko ru 汉语 漢語</t>
        </is>
      </c>
      <c r="G710" t="n">
        <v>1430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1">
        <f>tbl_MTG_Set[[#This Row],[Play Booster Sell Price CardMarket]]*tbl_MTG_Set[[#This Row],[Play Booster Expected Market Value MTG Stocks]]/tbl_MTG_Set[[#This Row],[Play Booster Sealed Market Value MTG Stocks]]</f>
        <v/>
      </c>
      <c r="BG7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0" s="11">
        <f>tbl_MTG_Set[[#This Row],[Play Singles CardMarket Profit MTG Stocks]]/tbl_MTG_Set[[#This Row],[Play Booster Cost]]</f>
        <v/>
      </c>
      <c r="BI710" s="11">
        <f>tbl_MTG_Set[[#This Row],[Play Singles CardMarket Profit MTG Stocks]]&gt;0</f>
        <v/>
      </c>
      <c r="BM710" s="10">
        <f>tbl_MTG_Set[[#This Row],[Play Booster Sell Price CardMarket]]*tbl_MTG_Set[[#This Row],[Play Booster Expected Market Value BotBox]]/tbl_MTG_Set[[#This Row],[Play Booster Sealed Market Value BotBox]]</f>
        <v/>
      </c>
      <c r="BN7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0" s="10">
        <f>tbl_MTG_Set[[#This Row],[Play Singles CardMarket Profit BotBox]]/tbl_MTG_Set[[#This Row],[Play Booster Cost]]</f>
        <v/>
      </c>
      <c r="BP710" s="10">
        <f>tbl_MTG_Set[[#This Row],[Play Singles CardMarket Profit BotBox]]&gt;0</f>
        <v/>
      </c>
      <c r="BQ710" s="10" t="n"/>
      <c r="BR710" s="10" t="n"/>
      <c r="BS710" s="10" t="n"/>
      <c r="BT7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0" s="19">
        <f>tbl_MTG_Set[[#This Row],[Collector Singles CardMarket Profit MTG Stocks]]/tbl_MTG_Set[[#This Row],[Collector Booster Cost]]</f>
        <v/>
      </c>
      <c r="BW710" s="10">
        <f>tbl_MTG_Set[[#This Row],[Collector Singles CardMarket Profit MTG Stocks]]&gt;0</f>
        <v/>
      </c>
      <c r="BX710" s="10" t="n"/>
      <c r="BY710" s="10" t="n"/>
      <c r="BZ710" s="10">
        <f>tbl_MTG_Set[[#This Row],[Collector Booster Sell Price CardMarket]]*tbl_MTG_Set[[#This Row],[Collector Booster Expected Market Value BotBox]]/tbl_MTG_Set[[#This Row],[Collector Booster Sealed Market Value BotBox]]</f>
        <v/>
      </c>
      <c r="CA7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0" s="10">
        <f>tbl_MTG_Set[[#This Row],[Collector Singles CardMarket Profit BotBox]]/tbl_MTG_Set[[#This Row],[Collector Booster Cost]]</f>
        <v/>
      </c>
      <c r="CC710" s="10">
        <f>tbl_MTG_Set[[#This Row],[Collector Singles CardMarket Profit BotBox]]&gt;0</f>
        <v/>
      </c>
      <c r="CD7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1" hidden="1" s="6">
      <c r="A711" t="n">
        <v>743</v>
      </c>
      <c r="B711" t="inlineStr">
        <is>
          <t>Judge Gift Cards 2011 G11</t>
        </is>
      </c>
      <c r="C711" t="n">
        <v>8</v>
      </c>
      <c r="D711" s="3" t="n">
        <v>40544</v>
      </c>
      <c r="F711" t="inlineStr">
        <is>
          <t>en es fr de it pt ja ko ru 汉语 漢語</t>
        </is>
      </c>
      <c r="G711" t="n">
        <v>1432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1">
        <f>tbl_MTG_Set[[#This Row],[Play Booster Sell Price CardMarket]]*tbl_MTG_Set[[#This Row],[Play Booster Expected Market Value MTG Stocks]]/tbl_MTG_Set[[#This Row],[Play Booster Sealed Market Value MTG Stocks]]</f>
        <v/>
      </c>
      <c r="BG7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1" s="11">
        <f>tbl_MTG_Set[[#This Row],[Play Singles CardMarket Profit MTG Stocks]]/tbl_MTG_Set[[#This Row],[Play Booster Cost]]</f>
        <v/>
      </c>
      <c r="BI711" s="11">
        <f>tbl_MTG_Set[[#This Row],[Play Singles CardMarket Profit MTG Stocks]]&gt;0</f>
        <v/>
      </c>
      <c r="BM711" s="10">
        <f>tbl_MTG_Set[[#This Row],[Play Booster Sell Price CardMarket]]*tbl_MTG_Set[[#This Row],[Play Booster Expected Market Value BotBox]]/tbl_MTG_Set[[#This Row],[Play Booster Sealed Market Value BotBox]]</f>
        <v/>
      </c>
      <c r="BN7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1" s="10">
        <f>tbl_MTG_Set[[#This Row],[Play Singles CardMarket Profit BotBox]]/tbl_MTG_Set[[#This Row],[Play Booster Cost]]</f>
        <v/>
      </c>
      <c r="BP711" s="10">
        <f>tbl_MTG_Set[[#This Row],[Play Singles CardMarket Profit BotBox]]&gt;0</f>
        <v/>
      </c>
      <c r="BQ711" s="10" t="n"/>
      <c r="BR711" s="10" t="n"/>
      <c r="BS711" s="10" t="n"/>
      <c r="BT7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1" s="19">
        <f>tbl_MTG_Set[[#This Row],[Collector Singles CardMarket Profit MTG Stocks]]/tbl_MTG_Set[[#This Row],[Collector Booster Cost]]</f>
        <v/>
      </c>
      <c r="BW711" s="10">
        <f>tbl_MTG_Set[[#This Row],[Collector Singles CardMarket Profit MTG Stocks]]&gt;0</f>
        <v/>
      </c>
      <c r="BX711" s="10" t="n"/>
      <c r="BY711" s="10" t="n"/>
      <c r="BZ711" s="10">
        <f>tbl_MTG_Set[[#This Row],[Collector Booster Sell Price CardMarket]]*tbl_MTG_Set[[#This Row],[Collector Booster Expected Market Value BotBox]]/tbl_MTG_Set[[#This Row],[Collector Booster Sealed Market Value BotBox]]</f>
        <v/>
      </c>
      <c r="CA7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1" s="10">
        <f>tbl_MTG_Set[[#This Row],[Collector Singles CardMarket Profit BotBox]]/tbl_MTG_Set[[#This Row],[Collector Booster Cost]]</f>
        <v/>
      </c>
      <c r="CC711" s="10">
        <f>tbl_MTG_Set[[#This Row],[Collector Singles CardMarket Profit BotBox]]&gt;0</f>
        <v/>
      </c>
      <c r="CD7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2" hidden="1" s="6">
      <c r="A712" t="n">
        <v>744</v>
      </c>
      <c r="B712" t="inlineStr">
        <is>
          <t>Magic Player Rewards 2011 P11</t>
        </is>
      </c>
      <c r="C712" t="n">
        <v>7</v>
      </c>
      <c r="D712" s="3" t="n">
        <v>40544</v>
      </c>
      <c r="F712" t="inlineStr">
        <is>
          <t>en es fr de it pt ja ko ru 汉语 漢語</t>
        </is>
      </c>
      <c r="G712" t="n">
        <v>1434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1">
        <f>tbl_MTG_Set[[#This Row],[Play Booster Sell Price CardMarket]]*tbl_MTG_Set[[#This Row],[Play Booster Expected Market Value MTG Stocks]]/tbl_MTG_Set[[#This Row],[Play Booster Sealed Market Value MTG Stocks]]</f>
        <v/>
      </c>
      <c r="BG7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2" s="11">
        <f>tbl_MTG_Set[[#This Row],[Play Singles CardMarket Profit MTG Stocks]]/tbl_MTG_Set[[#This Row],[Play Booster Cost]]</f>
        <v/>
      </c>
      <c r="BI712" s="11">
        <f>tbl_MTG_Set[[#This Row],[Play Singles CardMarket Profit MTG Stocks]]&gt;0</f>
        <v/>
      </c>
      <c r="BM712" s="10">
        <f>tbl_MTG_Set[[#This Row],[Play Booster Sell Price CardMarket]]*tbl_MTG_Set[[#This Row],[Play Booster Expected Market Value BotBox]]/tbl_MTG_Set[[#This Row],[Play Booster Sealed Market Value BotBox]]</f>
        <v/>
      </c>
      <c r="BN7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2" s="10">
        <f>tbl_MTG_Set[[#This Row],[Play Singles CardMarket Profit BotBox]]/tbl_MTG_Set[[#This Row],[Play Booster Cost]]</f>
        <v/>
      </c>
      <c r="BP712" s="10">
        <f>tbl_MTG_Set[[#This Row],[Play Singles CardMarket Profit BotBox]]&gt;0</f>
        <v/>
      </c>
      <c r="BQ712" s="10" t="n"/>
      <c r="BR712" s="10" t="n"/>
      <c r="BS712" s="10" t="n"/>
      <c r="BT7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2" s="19">
        <f>tbl_MTG_Set[[#This Row],[Collector Singles CardMarket Profit MTG Stocks]]/tbl_MTG_Set[[#This Row],[Collector Booster Cost]]</f>
        <v/>
      </c>
      <c r="BW712" s="10">
        <f>tbl_MTG_Set[[#This Row],[Collector Singles CardMarket Profit MTG Stocks]]&gt;0</f>
        <v/>
      </c>
      <c r="BX712" s="10" t="n"/>
      <c r="BY712" s="10" t="n"/>
      <c r="BZ712" s="10">
        <f>tbl_MTG_Set[[#This Row],[Collector Booster Sell Price CardMarket]]*tbl_MTG_Set[[#This Row],[Collector Booster Expected Market Value BotBox]]/tbl_MTG_Set[[#This Row],[Collector Booster Sealed Market Value BotBox]]</f>
        <v/>
      </c>
      <c r="CA7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2" s="10">
        <f>tbl_MTG_Set[[#This Row],[Collector Singles CardMarket Profit BotBox]]/tbl_MTG_Set[[#This Row],[Collector Booster Cost]]</f>
        <v/>
      </c>
      <c r="CC712" s="10">
        <f>tbl_MTG_Set[[#This Row],[Collector Singles CardMarket Profit BotBox]]&gt;0</f>
        <v/>
      </c>
      <c r="CD7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3" hidden="1" s="6">
      <c r="A713" t="n">
        <v>745</v>
      </c>
      <c r="B713" t="inlineStr">
        <is>
          <t>Friday Night Magic 2011 F11</t>
        </is>
      </c>
      <c r="C713" t="n">
        <v>12</v>
      </c>
      <c r="D713" s="3" t="n">
        <v>40544</v>
      </c>
      <c r="F713" t="inlineStr">
        <is>
          <t>en es fr de it pt ja ko ru 汉语 漢語</t>
        </is>
      </c>
      <c r="G713" t="n">
        <v>1436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1">
        <f>tbl_MTG_Set[[#This Row],[Play Booster Sell Price CardMarket]]*tbl_MTG_Set[[#This Row],[Play Booster Expected Market Value MTG Stocks]]/tbl_MTG_Set[[#This Row],[Play Booster Sealed Market Value MTG Stocks]]</f>
        <v/>
      </c>
      <c r="BG7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3" s="11">
        <f>tbl_MTG_Set[[#This Row],[Play Singles CardMarket Profit MTG Stocks]]/tbl_MTG_Set[[#This Row],[Play Booster Cost]]</f>
        <v/>
      </c>
      <c r="BI713" s="11">
        <f>tbl_MTG_Set[[#This Row],[Play Singles CardMarket Profit MTG Stocks]]&gt;0</f>
        <v/>
      </c>
      <c r="BM713" s="10">
        <f>tbl_MTG_Set[[#This Row],[Play Booster Sell Price CardMarket]]*tbl_MTG_Set[[#This Row],[Play Booster Expected Market Value BotBox]]/tbl_MTG_Set[[#This Row],[Play Booster Sealed Market Value BotBox]]</f>
        <v/>
      </c>
      <c r="BN7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3" s="10">
        <f>tbl_MTG_Set[[#This Row],[Play Singles CardMarket Profit BotBox]]/tbl_MTG_Set[[#This Row],[Play Booster Cost]]</f>
        <v/>
      </c>
      <c r="BP713" s="10">
        <f>tbl_MTG_Set[[#This Row],[Play Singles CardMarket Profit BotBox]]&gt;0</f>
        <v/>
      </c>
      <c r="BQ713" s="10" t="n"/>
      <c r="BR713" s="10" t="n"/>
      <c r="BS713" s="10" t="n"/>
      <c r="BT7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3" s="19">
        <f>tbl_MTG_Set[[#This Row],[Collector Singles CardMarket Profit MTG Stocks]]/tbl_MTG_Set[[#This Row],[Collector Booster Cost]]</f>
        <v/>
      </c>
      <c r="BW713" s="10">
        <f>tbl_MTG_Set[[#This Row],[Collector Singles CardMarket Profit MTG Stocks]]&gt;0</f>
        <v/>
      </c>
      <c r="BX713" s="10" t="n"/>
      <c r="BY713" s="10" t="n"/>
      <c r="BZ713" s="10">
        <f>tbl_MTG_Set[[#This Row],[Collector Booster Sell Price CardMarket]]*tbl_MTG_Set[[#This Row],[Collector Booster Expected Market Value BotBox]]/tbl_MTG_Set[[#This Row],[Collector Booster Sealed Market Value BotBox]]</f>
        <v/>
      </c>
      <c r="CA7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3" s="10">
        <f>tbl_MTG_Set[[#This Row],[Collector Singles CardMarket Profit BotBox]]/tbl_MTG_Set[[#This Row],[Collector Booster Cost]]</f>
        <v/>
      </c>
      <c r="CC713" s="10">
        <f>tbl_MTG_Set[[#This Row],[Collector Singles CardMarket Profit BotBox]]&gt;0</f>
        <v/>
      </c>
      <c r="CD7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4" hidden="1" s="6">
      <c r="A714" t="n">
        <v>746</v>
      </c>
      <c r="B714" t="inlineStr">
        <is>
          <t>Premium Deck Series: Fire and Lightning PD2</t>
        </is>
      </c>
      <c r="C714" t="n">
        <v>34</v>
      </c>
      <c r="D714" s="3" t="n">
        <v>40501</v>
      </c>
      <c r="F714" t="inlineStr">
        <is>
          <t>en es fr de it pt ja ko ru 汉语 漢語</t>
        </is>
      </c>
      <c r="G714" t="n">
        <v>1438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1">
        <f>tbl_MTG_Set[[#This Row],[Play Booster Sell Price CardMarket]]*tbl_MTG_Set[[#This Row],[Play Booster Expected Market Value MTG Stocks]]/tbl_MTG_Set[[#This Row],[Play Booster Sealed Market Value MTG Stocks]]</f>
        <v/>
      </c>
      <c r="BG7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4" s="11">
        <f>tbl_MTG_Set[[#This Row],[Play Singles CardMarket Profit MTG Stocks]]/tbl_MTG_Set[[#This Row],[Play Booster Cost]]</f>
        <v/>
      </c>
      <c r="BI714" s="11">
        <f>tbl_MTG_Set[[#This Row],[Play Singles CardMarket Profit MTG Stocks]]&gt;0</f>
        <v/>
      </c>
      <c r="BM714" s="10">
        <f>tbl_MTG_Set[[#This Row],[Play Booster Sell Price CardMarket]]*tbl_MTG_Set[[#This Row],[Play Booster Expected Market Value BotBox]]/tbl_MTG_Set[[#This Row],[Play Booster Sealed Market Value BotBox]]</f>
        <v/>
      </c>
      <c r="BN7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4" s="10">
        <f>tbl_MTG_Set[[#This Row],[Play Singles CardMarket Profit BotBox]]/tbl_MTG_Set[[#This Row],[Play Booster Cost]]</f>
        <v/>
      </c>
      <c r="BP714" s="10">
        <f>tbl_MTG_Set[[#This Row],[Play Singles CardMarket Profit BotBox]]&gt;0</f>
        <v/>
      </c>
      <c r="BQ714" s="10" t="n"/>
      <c r="BR714" s="10" t="n"/>
      <c r="BS714" s="10" t="n"/>
      <c r="BT7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4" s="19">
        <f>tbl_MTG_Set[[#This Row],[Collector Singles CardMarket Profit MTG Stocks]]/tbl_MTG_Set[[#This Row],[Collector Booster Cost]]</f>
        <v/>
      </c>
      <c r="BW714" s="10">
        <f>tbl_MTG_Set[[#This Row],[Collector Singles CardMarket Profit MTG Stocks]]&gt;0</f>
        <v/>
      </c>
      <c r="BX714" s="10" t="n"/>
      <c r="BY714" s="10" t="n"/>
      <c r="BZ714" s="10">
        <f>tbl_MTG_Set[[#This Row],[Collector Booster Sell Price CardMarket]]*tbl_MTG_Set[[#This Row],[Collector Booster Expected Market Value BotBox]]/tbl_MTG_Set[[#This Row],[Collector Booster Sealed Market Value BotBox]]</f>
        <v/>
      </c>
      <c r="CA7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4" s="10">
        <f>tbl_MTG_Set[[#This Row],[Collector Singles CardMarket Profit BotBox]]/tbl_MTG_Set[[#This Row],[Collector Booster Cost]]</f>
        <v/>
      </c>
      <c r="CC714" s="10">
        <f>tbl_MTG_Set[[#This Row],[Collector Singles CardMarket Profit BotBox]]&gt;0</f>
        <v/>
      </c>
      <c r="CD7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5" hidden="1" s="6">
      <c r="A715" t="n">
        <v>747</v>
      </c>
      <c r="B715" t="inlineStr">
        <is>
          <t>Magic Online Theme Decks TD0</t>
        </is>
      </c>
      <c r="C715" t="n">
        <v>197</v>
      </c>
      <c r="D715" s="3" t="n">
        <v>40490</v>
      </c>
      <c r="F715" t="inlineStr">
        <is>
          <t>en es fr de it pt ja ko ru 汉语 漢語</t>
        </is>
      </c>
      <c r="G715" t="n">
        <v>1440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1">
        <f>tbl_MTG_Set[[#This Row],[Play Booster Sell Price CardMarket]]*tbl_MTG_Set[[#This Row],[Play Booster Expected Market Value MTG Stocks]]/tbl_MTG_Set[[#This Row],[Play Booster Sealed Market Value MTG Stocks]]</f>
        <v/>
      </c>
      <c r="BG7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5" s="11">
        <f>tbl_MTG_Set[[#This Row],[Play Singles CardMarket Profit MTG Stocks]]/tbl_MTG_Set[[#This Row],[Play Booster Cost]]</f>
        <v/>
      </c>
      <c r="BI715" s="11">
        <f>tbl_MTG_Set[[#This Row],[Play Singles CardMarket Profit MTG Stocks]]&gt;0</f>
        <v/>
      </c>
      <c r="BM715" s="10">
        <f>tbl_MTG_Set[[#This Row],[Play Booster Sell Price CardMarket]]*tbl_MTG_Set[[#This Row],[Play Booster Expected Market Value BotBox]]/tbl_MTG_Set[[#This Row],[Play Booster Sealed Market Value BotBox]]</f>
        <v/>
      </c>
      <c r="BN7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5" s="10">
        <f>tbl_MTG_Set[[#This Row],[Play Singles CardMarket Profit BotBox]]/tbl_MTG_Set[[#This Row],[Play Booster Cost]]</f>
        <v/>
      </c>
      <c r="BP715" s="10">
        <f>tbl_MTG_Set[[#This Row],[Play Singles CardMarket Profit BotBox]]&gt;0</f>
        <v/>
      </c>
      <c r="BQ715" s="10" t="n"/>
      <c r="BR715" s="10" t="n"/>
      <c r="BS715" s="10" t="n"/>
      <c r="BT7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5" s="19">
        <f>tbl_MTG_Set[[#This Row],[Collector Singles CardMarket Profit MTG Stocks]]/tbl_MTG_Set[[#This Row],[Collector Booster Cost]]</f>
        <v/>
      </c>
      <c r="BW715" s="10">
        <f>tbl_MTG_Set[[#This Row],[Collector Singles CardMarket Profit MTG Stocks]]&gt;0</f>
        <v/>
      </c>
      <c r="BX715" s="10" t="n"/>
      <c r="BY715" s="10" t="n"/>
      <c r="BZ715" s="10">
        <f>tbl_MTG_Set[[#This Row],[Collector Booster Sell Price CardMarket]]*tbl_MTG_Set[[#This Row],[Collector Booster Expected Market Value BotBox]]/tbl_MTG_Set[[#This Row],[Collector Booster Sealed Market Value BotBox]]</f>
        <v/>
      </c>
      <c r="CA7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5" s="10">
        <f>tbl_MTG_Set[[#This Row],[Collector Singles CardMarket Profit BotBox]]/tbl_MTG_Set[[#This Row],[Collector Booster Cost]]</f>
        <v/>
      </c>
      <c r="CC715" s="10">
        <f>tbl_MTG_Set[[#This Row],[Collector Singles CardMarket Profit BotBox]]&gt;0</f>
        <v/>
      </c>
      <c r="CD7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6" hidden="1" s="6">
      <c r="A716" t="n">
        <v>748</v>
      </c>
      <c r="B716" t="inlineStr">
        <is>
          <t>Scars of Mirrodin SOM</t>
        </is>
      </c>
      <c r="C716" t="n">
        <v>249</v>
      </c>
      <c r="D716" s="3" t="n">
        <v>40452</v>
      </c>
      <c r="F716" t="inlineStr">
        <is>
          <t>en es fr de it pt ja ko ru 汉语 漢語</t>
        </is>
      </c>
      <c r="G716" t="n">
        <v>1442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1">
        <f>tbl_MTG_Set[[#This Row],[Play Booster Sell Price CardMarket]]*tbl_MTG_Set[[#This Row],[Play Booster Expected Market Value MTG Stocks]]/tbl_MTG_Set[[#This Row],[Play Booster Sealed Market Value MTG Stocks]]</f>
        <v/>
      </c>
      <c r="BG7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6" s="11">
        <f>tbl_MTG_Set[[#This Row],[Play Singles CardMarket Profit MTG Stocks]]/tbl_MTG_Set[[#This Row],[Play Booster Cost]]</f>
        <v/>
      </c>
      <c r="BI716" s="11">
        <f>tbl_MTG_Set[[#This Row],[Play Singles CardMarket Profit MTG Stocks]]&gt;0</f>
        <v/>
      </c>
      <c r="BM716" s="10">
        <f>tbl_MTG_Set[[#This Row],[Play Booster Sell Price CardMarket]]*tbl_MTG_Set[[#This Row],[Play Booster Expected Market Value BotBox]]/tbl_MTG_Set[[#This Row],[Play Booster Sealed Market Value BotBox]]</f>
        <v/>
      </c>
      <c r="BN7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6" s="10">
        <f>tbl_MTG_Set[[#This Row],[Play Singles CardMarket Profit BotBox]]/tbl_MTG_Set[[#This Row],[Play Booster Cost]]</f>
        <v/>
      </c>
      <c r="BP716" s="10">
        <f>tbl_MTG_Set[[#This Row],[Play Singles CardMarket Profit BotBox]]&gt;0</f>
        <v/>
      </c>
      <c r="BQ716" s="10" t="n"/>
      <c r="BR716" s="10" t="n"/>
      <c r="BS716" s="10" t="n"/>
      <c r="BT7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6" s="19">
        <f>tbl_MTG_Set[[#This Row],[Collector Singles CardMarket Profit MTG Stocks]]/tbl_MTG_Set[[#This Row],[Collector Booster Cost]]</f>
        <v/>
      </c>
      <c r="BW716" s="10">
        <f>tbl_MTG_Set[[#This Row],[Collector Singles CardMarket Profit MTG Stocks]]&gt;0</f>
        <v/>
      </c>
      <c r="BX716" s="10" t="n"/>
      <c r="BY716" s="10" t="n"/>
      <c r="BZ716" s="10">
        <f>tbl_MTG_Set[[#This Row],[Collector Booster Sell Price CardMarket]]*tbl_MTG_Set[[#This Row],[Collector Booster Expected Market Value BotBox]]/tbl_MTG_Set[[#This Row],[Collector Booster Sealed Market Value BotBox]]</f>
        <v/>
      </c>
      <c r="CA7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6" s="10">
        <f>tbl_MTG_Set[[#This Row],[Collector Singles CardMarket Profit BotBox]]/tbl_MTG_Set[[#This Row],[Collector Booster Cost]]</f>
        <v/>
      </c>
      <c r="CC716" s="10">
        <f>tbl_MTG_Set[[#This Row],[Collector Singles CardMarket Profit BotBox]]&gt;0</f>
        <v/>
      </c>
      <c r="CD7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7" hidden="1" s="6">
      <c r="A717" t="n">
        <v>749</v>
      </c>
      <c r="B717" t="inlineStr">
        <is>
          <t>Scars of Mirrodin Promos PSOM</t>
        </is>
      </c>
      <c r="C717" t="n">
        <v>4</v>
      </c>
      <c r="D717" s="3" t="n">
        <v>40451</v>
      </c>
      <c r="F717" t="inlineStr">
        <is>
          <t>en es fr de it pt ja ko ru 汉语 漢語</t>
        </is>
      </c>
      <c r="G717" t="n">
        <v>1444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1">
        <f>tbl_MTG_Set[[#This Row],[Play Booster Sell Price CardMarket]]*tbl_MTG_Set[[#This Row],[Play Booster Expected Market Value MTG Stocks]]/tbl_MTG_Set[[#This Row],[Play Booster Sealed Market Value MTG Stocks]]</f>
        <v/>
      </c>
      <c r="BG7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7" s="11">
        <f>tbl_MTG_Set[[#This Row],[Play Singles CardMarket Profit MTG Stocks]]/tbl_MTG_Set[[#This Row],[Play Booster Cost]]</f>
        <v/>
      </c>
      <c r="BI717" s="11">
        <f>tbl_MTG_Set[[#This Row],[Play Singles CardMarket Profit MTG Stocks]]&gt;0</f>
        <v/>
      </c>
      <c r="BM717" s="10">
        <f>tbl_MTG_Set[[#This Row],[Play Booster Sell Price CardMarket]]*tbl_MTG_Set[[#This Row],[Play Booster Expected Market Value BotBox]]/tbl_MTG_Set[[#This Row],[Play Booster Sealed Market Value BotBox]]</f>
        <v/>
      </c>
      <c r="BN7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7" s="10">
        <f>tbl_MTG_Set[[#This Row],[Play Singles CardMarket Profit BotBox]]/tbl_MTG_Set[[#This Row],[Play Booster Cost]]</f>
        <v/>
      </c>
      <c r="BP717" s="10">
        <f>tbl_MTG_Set[[#This Row],[Play Singles CardMarket Profit BotBox]]&gt;0</f>
        <v/>
      </c>
      <c r="BQ717" s="10" t="n"/>
      <c r="BR717" s="10" t="n"/>
      <c r="BS717" s="10" t="n"/>
      <c r="BT7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7" s="19">
        <f>tbl_MTG_Set[[#This Row],[Collector Singles CardMarket Profit MTG Stocks]]/tbl_MTG_Set[[#This Row],[Collector Booster Cost]]</f>
        <v/>
      </c>
      <c r="BW717" s="10">
        <f>tbl_MTG_Set[[#This Row],[Collector Singles CardMarket Profit MTG Stocks]]&gt;0</f>
        <v/>
      </c>
      <c r="BX717" s="10" t="n"/>
      <c r="BY717" s="10" t="n"/>
      <c r="BZ717" s="10">
        <f>tbl_MTG_Set[[#This Row],[Collector Booster Sell Price CardMarket]]*tbl_MTG_Set[[#This Row],[Collector Booster Expected Market Value BotBox]]/tbl_MTG_Set[[#This Row],[Collector Booster Sealed Market Value BotBox]]</f>
        <v/>
      </c>
      <c r="CA7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7" s="10">
        <f>tbl_MTG_Set[[#This Row],[Collector Singles CardMarket Profit BotBox]]/tbl_MTG_Set[[#This Row],[Collector Booster Cost]]</f>
        <v/>
      </c>
      <c r="CC717" s="10">
        <f>tbl_MTG_Set[[#This Row],[Collector Singles CardMarket Profit BotBox]]&gt;0</f>
        <v/>
      </c>
      <c r="CD7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8" hidden="1" s="6">
      <c r="A718" t="n">
        <v>750</v>
      </c>
      <c r="B718" t="inlineStr">
        <is>
          <t>Scars of Mirrodin Tokens TSOM</t>
        </is>
      </c>
      <c r="C718" t="n">
        <v>10</v>
      </c>
      <c r="D718" s="3" t="n">
        <v>40452</v>
      </c>
      <c r="F718" t="inlineStr">
        <is>
          <t>en es fr de it pt ja ko ru 汉语 漢語</t>
        </is>
      </c>
      <c r="G718" t="n">
        <v>1446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1">
        <f>tbl_MTG_Set[[#This Row],[Play Booster Sell Price CardMarket]]*tbl_MTG_Set[[#This Row],[Play Booster Expected Market Value MTG Stocks]]/tbl_MTG_Set[[#This Row],[Play Booster Sealed Market Value MTG Stocks]]</f>
        <v/>
      </c>
      <c r="BG7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8" s="11">
        <f>tbl_MTG_Set[[#This Row],[Play Singles CardMarket Profit MTG Stocks]]/tbl_MTG_Set[[#This Row],[Play Booster Cost]]</f>
        <v/>
      </c>
      <c r="BI718" s="11">
        <f>tbl_MTG_Set[[#This Row],[Play Singles CardMarket Profit MTG Stocks]]&gt;0</f>
        <v/>
      </c>
      <c r="BM718" s="10">
        <f>tbl_MTG_Set[[#This Row],[Play Booster Sell Price CardMarket]]*tbl_MTG_Set[[#This Row],[Play Booster Expected Market Value BotBox]]/tbl_MTG_Set[[#This Row],[Play Booster Sealed Market Value BotBox]]</f>
        <v/>
      </c>
      <c r="BN7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8" s="10">
        <f>tbl_MTG_Set[[#This Row],[Play Singles CardMarket Profit BotBox]]/tbl_MTG_Set[[#This Row],[Play Booster Cost]]</f>
        <v/>
      </c>
      <c r="BP718" s="10">
        <f>tbl_MTG_Set[[#This Row],[Play Singles CardMarket Profit BotBox]]&gt;0</f>
        <v/>
      </c>
      <c r="BQ718" s="10" t="n"/>
      <c r="BR718" s="10" t="n"/>
      <c r="BS718" s="10" t="n"/>
      <c r="BT7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8" s="19">
        <f>tbl_MTG_Set[[#This Row],[Collector Singles CardMarket Profit MTG Stocks]]/tbl_MTG_Set[[#This Row],[Collector Booster Cost]]</f>
        <v/>
      </c>
      <c r="BW718" s="10">
        <f>tbl_MTG_Set[[#This Row],[Collector Singles CardMarket Profit MTG Stocks]]&gt;0</f>
        <v/>
      </c>
      <c r="BX718" s="10" t="n"/>
      <c r="BY718" s="10" t="n"/>
      <c r="BZ718" s="10">
        <f>tbl_MTG_Set[[#This Row],[Collector Booster Sell Price CardMarket]]*tbl_MTG_Set[[#This Row],[Collector Booster Expected Market Value BotBox]]/tbl_MTG_Set[[#This Row],[Collector Booster Sealed Market Value BotBox]]</f>
        <v/>
      </c>
      <c r="CA7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8" s="10">
        <f>tbl_MTG_Set[[#This Row],[Collector Singles CardMarket Profit BotBox]]/tbl_MTG_Set[[#This Row],[Collector Booster Cost]]</f>
        <v/>
      </c>
      <c r="CC718" s="10">
        <f>tbl_MTG_Set[[#This Row],[Collector Singles CardMarket Profit BotBox]]&gt;0</f>
        <v/>
      </c>
      <c r="CD7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9" hidden="1" s="6">
      <c r="A719" t="n">
        <v>751</v>
      </c>
      <c r="B719" t="inlineStr">
        <is>
          <t>Duel Decks: Elspeth vs. Tezzeret DDF</t>
        </is>
      </c>
      <c r="C719" t="n">
        <v>79</v>
      </c>
      <c r="D719" s="3" t="n">
        <v>40424</v>
      </c>
      <c r="F719" t="inlineStr">
        <is>
          <t>en es fr de it pt ja ko ru 汉语 漢語</t>
        </is>
      </c>
      <c r="G719" t="n">
        <v>1448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1">
        <f>tbl_MTG_Set[[#This Row],[Play Booster Sell Price CardMarket]]*tbl_MTG_Set[[#This Row],[Play Booster Expected Market Value MTG Stocks]]/tbl_MTG_Set[[#This Row],[Play Booster Sealed Market Value MTG Stocks]]</f>
        <v/>
      </c>
      <c r="BG7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9" s="11">
        <f>tbl_MTG_Set[[#This Row],[Play Singles CardMarket Profit MTG Stocks]]/tbl_MTG_Set[[#This Row],[Play Booster Cost]]</f>
        <v/>
      </c>
      <c r="BI719" s="11">
        <f>tbl_MTG_Set[[#This Row],[Play Singles CardMarket Profit MTG Stocks]]&gt;0</f>
        <v/>
      </c>
      <c r="BM719" s="10">
        <f>tbl_MTG_Set[[#This Row],[Play Booster Sell Price CardMarket]]*tbl_MTG_Set[[#This Row],[Play Booster Expected Market Value BotBox]]/tbl_MTG_Set[[#This Row],[Play Booster Sealed Market Value BotBox]]</f>
        <v/>
      </c>
      <c r="BN7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9" s="10">
        <f>tbl_MTG_Set[[#This Row],[Play Singles CardMarket Profit BotBox]]/tbl_MTG_Set[[#This Row],[Play Booster Cost]]</f>
        <v/>
      </c>
      <c r="BP719" s="10">
        <f>tbl_MTG_Set[[#This Row],[Play Singles CardMarket Profit BotBox]]&gt;0</f>
        <v/>
      </c>
      <c r="BQ719" s="10" t="n"/>
      <c r="BR719" s="10" t="n"/>
      <c r="BS719" s="10" t="n"/>
      <c r="BT7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9" s="19">
        <f>tbl_MTG_Set[[#This Row],[Collector Singles CardMarket Profit MTG Stocks]]/tbl_MTG_Set[[#This Row],[Collector Booster Cost]]</f>
        <v/>
      </c>
      <c r="BW719" s="10">
        <f>tbl_MTG_Set[[#This Row],[Collector Singles CardMarket Profit MTG Stocks]]&gt;0</f>
        <v/>
      </c>
      <c r="BX719" s="10" t="n"/>
      <c r="BY719" s="10" t="n"/>
      <c r="BZ719" s="10">
        <f>tbl_MTG_Set[[#This Row],[Collector Booster Sell Price CardMarket]]*tbl_MTG_Set[[#This Row],[Collector Booster Expected Market Value BotBox]]/tbl_MTG_Set[[#This Row],[Collector Booster Sealed Market Value BotBox]]</f>
        <v/>
      </c>
      <c r="CA7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9" s="10">
        <f>tbl_MTG_Set[[#This Row],[Collector Singles CardMarket Profit BotBox]]/tbl_MTG_Set[[#This Row],[Collector Booster Cost]]</f>
        <v/>
      </c>
      <c r="CC719" s="10">
        <f>tbl_MTG_Set[[#This Row],[Collector Singles CardMarket Profit BotBox]]&gt;0</f>
        <v/>
      </c>
      <c r="CD7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0" hidden="1" s="6">
      <c r="A720" t="n">
        <v>752</v>
      </c>
      <c r="B720" t="inlineStr">
        <is>
          <t>Duel Decks: Elspeth vs. Tezzeret Tokens TDDF</t>
        </is>
      </c>
      <c r="C720" t="n">
        <v>1</v>
      </c>
      <c r="D720" s="3" t="n">
        <v>40424</v>
      </c>
      <c r="F720" t="inlineStr">
        <is>
          <t>en es fr de it pt ja ko ru 汉语 漢語</t>
        </is>
      </c>
      <c r="G720" t="n">
        <v>1450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1">
        <f>tbl_MTG_Set[[#This Row],[Play Booster Sell Price CardMarket]]*tbl_MTG_Set[[#This Row],[Play Booster Expected Market Value MTG Stocks]]/tbl_MTG_Set[[#This Row],[Play Booster Sealed Market Value MTG Stocks]]</f>
        <v/>
      </c>
      <c r="BG7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0" s="11">
        <f>tbl_MTG_Set[[#This Row],[Play Singles CardMarket Profit MTG Stocks]]/tbl_MTG_Set[[#This Row],[Play Booster Cost]]</f>
        <v/>
      </c>
      <c r="BI720" s="11">
        <f>tbl_MTG_Set[[#This Row],[Play Singles CardMarket Profit MTG Stocks]]&gt;0</f>
        <v/>
      </c>
      <c r="BM720" s="10">
        <f>tbl_MTG_Set[[#This Row],[Play Booster Sell Price CardMarket]]*tbl_MTG_Set[[#This Row],[Play Booster Expected Market Value BotBox]]/tbl_MTG_Set[[#This Row],[Play Booster Sealed Market Value BotBox]]</f>
        <v/>
      </c>
      <c r="BN7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0" s="10">
        <f>tbl_MTG_Set[[#This Row],[Play Singles CardMarket Profit BotBox]]/tbl_MTG_Set[[#This Row],[Play Booster Cost]]</f>
        <v/>
      </c>
      <c r="BP720" s="10">
        <f>tbl_MTG_Set[[#This Row],[Play Singles CardMarket Profit BotBox]]&gt;0</f>
        <v/>
      </c>
      <c r="BQ720" s="10" t="n"/>
      <c r="BR720" s="10" t="n"/>
      <c r="BS720" s="10" t="n"/>
      <c r="BT7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0" s="19">
        <f>tbl_MTG_Set[[#This Row],[Collector Singles CardMarket Profit MTG Stocks]]/tbl_MTG_Set[[#This Row],[Collector Booster Cost]]</f>
        <v/>
      </c>
      <c r="BW720" s="10">
        <f>tbl_MTG_Set[[#This Row],[Collector Singles CardMarket Profit MTG Stocks]]&gt;0</f>
        <v/>
      </c>
      <c r="BX720" s="10" t="n"/>
      <c r="BY720" s="10" t="n"/>
      <c r="BZ720" s="10">
        <f>tbl_MTG_Set[[#This Row],[Collector Booster Sell Price CardMarket]]*tbl_MTG_Set[[#This Row],[Collector Booster Expected Market Value BotBox]]/tbl_MTG_Set[[#This Row],[Collector Booster Sealed Market Value BotBox]]</f>
        <v/>
      </c>
      <c r="CA7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0" s="10">
        <f>tbl_MTG_Set[[#This Row],[Collector Singles CardMarket Profit BotBox]]/tbl_MTG_Set[[#This Row],[Collector Booster Cost]]</f>
        <v/>
      </c>
      <c r="CC720" s="10">
        <f>tbl_MTG_Set[[#This Row],[Collector Singles CardMarket Profit BotBox]]&gt;0</f>
        <v/>
      </c>
      <c r="CD7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1" hidden="1" s="6">
      <c r="A721" t="n">
        <v>753</v>
      </c>
      <c r="B721" t="inlineStr">
        <is>
          <t>From the Vault: Relics V10</t>
        </is>
      </c>
      <c r="C721" t="n">
        <v>15</v>
      </c>
      <c r="D721" s="3" t="n">
        <v>40417</v>
      </c>
      <c r="F721" t="inlineStr">
        <is>
          <t>en es fr de it pt ja ko ru 汉语 漢語</t>
        </is>
      </c>
      <c r="G721" t="n">
        <v>1452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1">
        <f>tbl_MTG_Set[[#This Row],[Play Booster Sell Price CardMarket]]*tbl_MTG_Set[[#This Row],[Play Booster Expected Market Value MTG Stocks]]/tbl_MTG_Set[[#This Row],[Play Booster Sealed Market Value MTG Stocks]]</f>
        <v/>
      </c>
      <c r="BG7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1" s="11">
        <f>tbl_MTG_Set[[#This Row],[Play Singles CardMarket Profit MTG Stocks]]/tbl_MTG_Set[[#This Row],[Play Booster Cost]]</f>
        <v/>
      </c>
      <c r="BI721" s="11">
        <f>tbl_MTG_Set[[#This Row],[Play Singles CardMarket Profit MTG Stocks]]&gt;0</f>
        <v/>
      </c>
      <c r="BM721" s="10">
        <f>tbl_MTG_Set[[#This Row],[Play Booster Sell Price CardMarket]]*tbl_MTG_Set[[#This Row],[Play Booster Expected Market Value BotBox]]/tbl_MTG_Set[[#This Row],[Play Booster Sealed Market Value BotBox]]</f>
        <v/>
      </c>
      <c r="BN7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1" s="10">
        <f>tbl_MTG_Set[[#This Row],[Play Singles CardMarket Profit BotBox]]/tbl_MTG_Set[[#This Row],[Play Booster Cost]]</f>
        <v/>
      </c>
      <c r="BP721" s="10">
        <f>tbl_MTG_Set[[#This Row],[Play Singles CardMarket Profit BotBox]]&gt;0</f>
        <v/>
      </c>
      <c r="BQ721" s="10" t="n"/>
      <c r="BR721" s="10" t="n"/>
      <c r="BS721" s="10" t="n"/>
      <c r="BT7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1" s="19">
        <f>tbl_MTG_Set[[#This Row],[Collector Singles CardMarket Profit MTG Stocks]]/tbl_MTG_Set[[#This Row],[Collector Booster Cost]]</f>
        <v/>
      </c>
      <c r="BW721" s="10">
        <f>tbl_MTG_Set[[#This Row],[Collector Singles CardMarket Profit MTG Stocks]]&gt;0</f>
        <v/>
      </c>
      <c r="BX721" s="10" t="n"/>
      <c r="BY721" s="10" t="n"/>
      <c r="BZ721" s="10">
        <f>tbl_MTG_Set[[#This Row],[Collector Booster Sell Price CardMarket]]*tbl_MTG_Set[[#This Row],[Collector Booster Expected Market Value BotBox]]/tbl_MTG_Set[[#This Row],[Collector Booster Sealed Market Value BotBox]]</f>
        <v/>
      </c>
      <c r="CA7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1" s="10">
        <f>tbl_MTG_Set[[#This Row],[Collector Singles CardMarket Profit BotBox]]/tbl_MTG_Set[[#This Row],[Collector Booster Cost]]</f>
        <v/>
      </c>
      <c r="CC721" s="10">
        <f>tbl_MTG_Set[[#This Row],[Collector Singles CardMarket Profit BotBox]]&gt;0</f>
        <v/>
      </c>
      <c r="CD7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2" hidden="1" s="6">
      <c r="A722" t="n">
        <v>754</v>
      </c>
      <c r="B722" t="inlineStr">
        <is>
          <t>Magic 2011 M11</t>
        </is>
      </c>
      <c r="C722" t="n">
        <v>249</v>
      </c>
      <c r="D722" s="3" t="n">
        <v>40375</v>
      </c>
      <c r="F722" t="inlineStr">
        <is>
          <t>en es fr de it pt ja ko ru 汉语 漢語</t>
        </is>
      </c>
      <c r="G722" t="n">
        <v>1454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1">
        <f>tbl_MTG_Set[[#This Row],[Play Booster Sell Price CardMarket]]*tbl_MTG_Set[[#This Row],[Play Booster Expected Market Value MTG Stocks]]/tbl_MTG_Set[[#This Row],[Play Booster Sealed Market Value MTG Stocks]]</f>
        <v/>
      </c>
      <c r="BG7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2" s="11">
        <f>tbl_MTG_Set[[#This Row],[Play Singles CardMarket Profit MTG Stocks]]/tbl_MTG_Set[[#This Row],[Play Booster Cost]]</f>
        <v/>
      </c>
      <c r="BI722" s="11">
        <f>tbl_MTG_Set[[#This Row],[Play Singles CardMarket Profit MTG Stocks]]&gt;0</f>
        <v/>
      </c>
      <c r="BM722" s="10">
        <f>tbl_MTG_Set[[#This Row],[Play Booster Sell Price CardMarket]]*tbl_MTG_Set[[#This Row],[Play Booster Expected Market Value BotBox]]/tbl_MTG_Set[[#This Row],[Play Booster Sealed Market Value BotBox]]</f>
        <v/>
      </c>
      <c r="BN7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2" s="10">
        <f>tbl_MTG_Set[[#This Row],[Play Singles CardMarket Profit BotBox]]/tbl_MTG_Set[[#This Row],[Play Booster Cost]]</f>
        <v/>
      </c>
      <c r="BP722" s="10">
        <f>tbl_MTG_Set[[#This Row],[Play Singles CardMarket Profit BotBox]]&gt;0</f>
        <v/>
      </c>
      <c r="BQ722" s="10" t="n"/>
      <c r="BR722" s="10" t="n"/>
      <c r="BS722" s="10" t="n"/>
      <c r="BT7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2" s="19">
        <f>tbl_MTG_Set[[#This Row],[Collector Singles CardMarket Profit MTG Stocks]]/tbl_MTG_Set[[#This Row],[Collector Booster Cost]]</f>
        <v/>
      </c>
      <c r="BW722" s="10">
        <f>tbl_MTG_Set[[#This Row],[Collector Singles CardMarket Profit MTG Stocks]]&gt;0</f>
        <v/>
      </c>
      <c r="BX722" s="10" t="n"/>
      <c r="BY722" s="10" t="n"/>
      <c r="BZ722" s="10">
        <f>tbl_MTG_Set[[#This Row],[Collector Booster Sell Price CardMarket]]*tbl_MTG_Set[[#This Row],[Collector Booster Expected Market Value BotBox]]/tbl_MTG_Set[[#This Row],[Collector Booster Sealed Market Value BotBox]]</f>
        <v/>
      </c>
      <c r="CA7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2" s="10">
        <f>tbl_MTG_Set[[#This Row],[Collector Singles CardMarket Profit BotBox]]/tbl_MTG_Set[[#This Row],[Collector Booster Cost]]</f>
        <v/>
      </c>
      <c r="CC722" s="10">
        <f>tbl_MTG_Set[[#This Row],[Collector Singles CardMarket Profit BotBox]]&gt;0</f>
        <v/>
      </c>
      <c r="CD7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3" hidden="1" s="6">
      <c r="A723" t="n">
        <v>755</v>
      </c>
      <c r="B723" t="inlineStr">
        <is>
          <t>Magic 2011 Promos PM11</t>
        </is>
      </c>
      <c r="C723" t="n">
        <v>6</v>
      </c>
      <c r="D723" s="3" t="n">
        <v>40374</v>
      </c>
      <c r="F723" t="inlineStr">
        <is>
          <t>en es fr de it pt ja ko ru 汉语 漢語</t>
        </is>
      </c>
      <c r="G723" t="n">
        <v>1456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1">
        <f>tbl_MTG_Set[[#This Row],[Play Booster Sell Price CardMarket]]*tbl_MTG_Set[[#This Row],[Play Booster Expected Market Value MTG Stocks]]/tbl_MTG_Set[[#This Row],[Play Booster Sealed Market Value MTG Stocks]]</f>
        <v/>
      </c>
      <c r="BG7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3" s="11">
        <f>tbl_MTG_Set[[#This Row],[Play Singles CardMarket Profit MTG Stocks]]/tbl_MTG_Set[[#This Row],[Play Booster Cost]]</f>
        <v/>
      </c>
      <c r="BI723" s="11">
        <f>tbl_MTG_Set[[#This Row],[Play Singles CardMarket Profit MTG Stocks]]&gt;0</f>
        <v/>
      </c>
      <c r="BM723" s="10">
        <f>tbl_MTG_Set[[#This Row],[Play Booster Sell Price CardMarket]]*tbl_MTG_Set[[#This Row],[Play Booster Expected Market Value BotBox]]/tbl_MTG_Set[[#This Row],[Play Booster Sealed Market Value BotBox]]</f>
        <v/>
      </c>
      <c r="BN7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3" s="10">
        <f>tbl_MTG_Set[[#This Row],[Play Singles CardMarket Profit BotBox]]/tbl_MTG_Set[[#This Row],[Play Booster Cost]]</f>
        <v/>
      </c>
      <c r="BP723" s="10">
        <f>tbl_MTG_Set[[#This Row],[Play Singles CardMarket Profit BotBox]]&gt;0</f>
        <v/>
      </c>
      <c r="BQ723" s="10" t="n"/>
      <c r="BR723" s="10" t="n"/>
      <c r="BS723" s="10" t="n"/>
      <c r="BT7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3" s="19">
        <f>tbl_MTG_Set[[#This Row],[Collector Singles CardMarket Profit MTG Stocks]]/tbl_MTG_Set[[#This Row],[Collector Booster Cost]]</f>
        <v/>
      </c>
      <c r="BW723" s="10">
        <f>tbl_MTG_Set[[#This Row],[Collector Singles CardMarket Profit MTG Stocks]]&gt;0</f>
        <v/>
      </c>
      <c r="BX723" s="10" t="n"/>
      <c r="BY723" s="10" t="n"/>
      <c r="BZ723" s="10">
        <f>tbl_MTG_Set[[#This Row],[Collector Booster Sell Price CardMarket]]*tbl_MTG_Set[[#This Row],[Collector Booster Expected Market Value BotBox]]/tbl_MTG_Set[[#This Row],[Collector Booster Sealed Market Value BotBox]]</f>
        <v/>
      </c>
      <c r="CA7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3" s="10">
        <f>tbl_MTG_Set[[#This Row],[Collector Singles CardMarket Profit BotBox]]/tbl_MTG_Set[[#This Row],[Collector Booster Cost]]</f>
        <v/>
      </c>
      <c r="CC723" s="10">
        <f>tbl_MTG_Set[[#This Row],[Collector Singles CardMarket Profit BotBox]]&gt;0</f>
        <v/>
      </c>
      <c r="CD7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4" hidden="1" s="6">
      <c r="A724" t="n">
        <v>756</v>
      </c>
      <c r="B724" t="inlineStr">
        <is>
          <t>Magic 2011 Tokens TM11</t>
        </is>
      </c>
      <c r="C724" t="n">
        <v>6</v>
      </c>
      <c r="D724" s="3" t="n">
        <v>40375</v>
      </c>
      <c r="F724" t="inlineStr">
        <is>
          <t>en es fr de it pt ja ko ru 汉语 漢語</t>
        </is>
      </c>
      <c r="G724" t="n">
        <v>1458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1">
        <f>tbl_MTG_Set[[#This Row],[Play Booster Sell Price CardMarket]]*tbl_MTG_Set[[#This Row],[Play Booster Expected Market Value MTG Stocks]]/tbl_MTG_Set[[#This Row],[Play Booster Sealed Market Value MTG Stocks]]</f>
        <v/>
      </c>
      <c r="BG7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4" s="11">
        <f>tbl_MTG_Set[[#This Row],[Play Singles CardMarket Profit MTG Stocks]]/tbl_MTG_Set[[#This Row],[Play Booster Cost]]</f>
        <v/>
      </c>
      <c r="BI724" s="11">
        <f>tbl_MTG_Set[[#This Row],[Play Singles CardMarket Profit MTG Stocks]]&gt;0</f>
        <v/>
      </c>
      <c r="BM724" s="10">
        <f>tbl_MTG_Set[[#This Row],[Play Booster Sell Price CardMarket]]*tbl_MTG_Set[[#This Row],[Play Booster Expected Market Value BotBox]]/tbl_MTG_Set[[#This Row],[Play Booster Sealed Market Value BotBox]]</f>
        <v/>
      </c>
      <c r="BN7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4" s="10">
        <f>tbl_MTG_Set[[#This Row],[Play Singles CardMarket Profit BotBox]]/tbl_MTG_Set[[#This Row],[Play Booster Cost]]</f>
        <v/>
      </c>
      <c r="BP724" s="10">
        <f>tbl_MTG_Set[[#This Row],[Play Singles CardMarket Profit BotBox]]&gt;0</f>
        <v/>
      </c>
      <c r="BQ724" s="10" t="n"/>
      <c r="BR724" s="10" t="n"/>
      <c r="BS724" s="10" t="n"/>
      <c r="BT7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4" s="19">
        <f>tbl_MTG_Set[[#This Row],[Collector Singles CardMarket Profit MTG Stocks]]/tbl_MTG_Set[[#This Row],[Collector Booster Cost]]</f>
        <v/>
      </c>
      <c r="BW724" s="10">
        <f>tbl_MTG_Set[[#This Row],[Collector Singles CardMarket Profit MTG Stocks]]&gt;0</f>
        <v/>
      </c>
      <c r="BX724" s="10" t="n"/>
      <c r="BY724" s="10" t="n"/>
      <c r="BZ724" s="10">
        <f>tbl_MTG_Set[[#This Row],[Collector Booster Sell Price CardMarket]]*tbl_MTG_Set[[#This Row],[Collector Booster Expected Market Value BotBox]]/tbl_MTG_Set[[#This Row],[Collector Booster Sealed Market Value BotBox]]</f>
        <v/>
      </c>
      <c r="CA7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4" s="10">
        <f>tbl_MTG_Set[[#This Row],[Collector Singles CardMarket Profit BotBox]]/tbl_MTG_Set[[#This Row],[Collector Booster Cost]]</f>
        <v/>
      </c>
      <c r="CC724" s="10">
        <f>tbl_MTG_Set[[#This Row],[Collector Singles CardMarket Profit BotBox]]&gt;0</f>
        <v/>
      </c>
      <c r="CD7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5" hidden="1" s="6">
      <c r="A725" t="n">
        <v>757</v>
      </c>
      <c r="B725" t="inlineStr">
        <is>
          <t>Archenemy ARC</t>
        </is>
      </c>
      <c r="C725" t="n">
        <v>150</v>
      </c>
      <c r="D725" s="3" t="n">
        <v>40347</v>
      </c>
      <c r="F725" t="inlineStr">
        <is>
          <t>en es fr de it pt ja ko ru 汉语 漢語</t>
        </is>
      </c>
      <c r="G725" t="n">
        <v>1460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1">
        <f>tbl_MTG_Set[[#This Row],[Play Booster Sell Price CardMarket]]*tbl_MTG_Set[[#This Row],[Play Booster Expected Market Value MTG Stocks]]/tbl_MTG_Set[[#This Row],[Play Booster Sealed Market Value MTG Stocks]]</f>
        <v/>
      </c>
      <c r="BG7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5" s="11">
        <f>tbl_MTG_Set[[#This Row],[Play Singles CardMarket Profit MTG Stocks]]/tbl_MTG_Set[[#This Row],[Play Booster Cost]]</f>
        <v/>
      </c>
      <c r="BI725" s="11">
        <f>tbl_MTG_Set[[#This Row],[Play Singles CardMarket Profit MTG Stocks]]&gt;0</f>
        <v/>
      </c>
      <c r="BM725" s="10">
        <f>tbl_MTG_Set[[#This Row],[Play Booster Sell Price CardMarket]]*tbl_MTG_Set[[#This Row],[Play Booster Expected Market Value BotBox]]/tbl_MTG_Set[[#This Row],[Play Booster Sealed Market Value BotBox]]</f>
        <v/>
      </c>
      <c r="BN7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5" s="10">
        <f>tbl_MTG_Set[[#This Row],[Play Singles CardMarket Profit BotBox]]/tbl_MTG_Set[[#This Row],[Play Booster Cost]]</f>
        <v/>
      </c>
      <c r="BP725" s="10">
        <f>tbl_MTG_Set[[#This Row],[Play Singles CardMarket Profit BotBox]]&gt;0</f>
        <v/>
      </c>
      <c r="BQ725" s="10" t="n"/>
      <c r="BR725" s="10" t="n"/>
      <c r="BS725" s="10" t="n"/>
      <c r="BT7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5" s="19">
        <f>tbl_MTG_Set[[#This Row],[Collector Singles CardMarket Profit MTG Stocks]]/tbl_MTG_Set[[#This Row],[Collector Booster Cost]]</f>
        <v/>
      </c>
      <c r="BW725" s="10">
        <f>tbl_MTG_Set[[#This Row],[Collector Singles CardMarket Profit MTG Stocks]]&gt;0</f>
        <v/>
      </c>
      <c r="BX725" s="10" t="n"/>
      <c r="BY725" s="10" t="n"/>
      <c r="BZ725" s="10">
        <f>tbl_MTG_Set[[#This Row],[Collector Booster Sell Price CardMarket]]*tbl_MTG_Set[[#This Row],[Collector Booster Expected Market Value BotBox]]/tbl_MTG_Set[[#This Row],[Collector Booster Sealed Market Value BotBox]]</f>
        <v/>
      </c>
      <c r="CA7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5" s="10">
        <f>tbl_MTG_Set[[#This Row],[Collector Singles CardMarket Profit BotBox]]/tbl_MTG_Set[[#This Row],[Collector Booster Cost]]</f>
        <v/>
      </c>
      <c r="CC725" s="10">
        <f>tbl_MTG_Set[[#This Row],[Collector Singles CardMarket Profit BotBox]]&gt;0</f>
        <v/>
      </c>
      <c r="CD7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6" hidden="1" s="6">
      <c r="A726" t="n">
        <v>758</v>
      </c>
      <c r="B726" t="inlineStr">
        <is>
          <t>Archenemy Schemes OARC</t>
        </is>
      </c>
      <c r="C726" t="n">
        <v>45</v>
      </c>
      <c r="D726" s="3" t="n">
        <v>40347</v>
      </c>
      <c r="F726" t="inlineStr">
        <is>
          <t>en es fr de it pt ja ko ru 汉语 漢語</t>
        </is>
      </c>
      <c r="G726" t="n">
        <v>1462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1">
        <f>tbl_MTG_Set[[#This Row],[Play Booster Sell Price CardMarket]]*tbl_MTG_Set[[#This Row],[Play Booster Expected Market Value MTG Stocks]]/tbl_MTG_Set[[#This Row],[Play Booster Sealed Market Value MTG Stocks]]</f>
        <v/>
      </c>
      <c r="BG7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6" s="11">
        <f>tbl_MTG_Set[[#This Row],[Play Singles CardMarket Profit MTG Stocks]]/tbl_MTG_Set[[#This Row],[Play Booster Cost]]</f>
        <v/>
      </c>
      <c r="BI726" s="11">
        <f>tbl_MTG_Set[[#This Row],[Play Singles CardMarket Profit MTG Stocks]]&gt;0</f>
        <v/>
      </c>
      <c r="BM726" s="10">
        <f>tbl_MTG_Set[[#This Row],[Play Booster Sell Price CardMarket]]*tbl_MTG_Set[[#This Row],[Play Booster Expected Market Value BotBox]]/tbl_MTG_Set[[#This Row],[Play Booster Sealed Market Value BotBox]]</f>
        <v/>
      </c>
      <c r="BN7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6" s="10">
        <f>tbl_MTG_Set[[#This Row],[Play Singles CardMarket Profit BotBox]]/tbl_MTG_Set[[#This Row],[Play Booster Cost]]</f>
        <v/>
      </c>
      <c r="BP726" s="10">
        <f>tbl_MTG_Set[[#This Row],[Play Singles CardMarket Profit BotBox]]&gt;0</f>
        <v/>
      </c>
      <c r="BQ726" s="10" t="n"/>
      <c r="BR726" s="10" t="n"/>
      <c r="BS726" s="10" t="n"/>
      <c r="BT7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6" s="19">
        <f>tbl_MTG_Set[[#This Row],[Collector Singles CardMarket Profit MTG Stocks]]/tbl_MTG_Set[[#This Row],[Collector Booster Cost]]</f>
        <v/>
      </c>
      <c r="BW726" s="10">
        <f>tbl_MTG_Set[[#This Row],[Collector Singles CardMarket Profit MTG Stocks]]&gt;0</f>
        <v/>
      </c>
      <c r="BX726" s="10" t="n"/>
      <c r="BY726" s="10" t="n"/>
      <c r="BZ726" s="10">
        <f>tbl_MTG_Set[[#This Row],[Collector Booster Sell Price CardMarket]]*tbl_MTG_Set[[#This Row],[Collector Booster Expected Market Value BotBox]]/tbl_MTG_Set[[#This Row],[Collector Booster Sealed Market Value BotBox]]</f>
        <v/>
      </c>
      <c r="CA7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6" s="10">
        <f>tbl_MTG_Set[[#This Row],[Collector Singles CardMarket Profit BotBox]]/tbl_MTG_Set[[#This Row],[Collector Booster Cost]]</f>
        <v/>
      </c>
      <c r="CC726" s="10">
        <f>tbl_MTG_Set[[#This Row],[Collector Singles CardMarket Profit BotBox]]&gt;0</f>
        <v/>
      </c>
      <c r="CD7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7" hidden="1" s="6">
      <c r="A727" t="n">
        <v>759</v>
      </c>
      <c r="B727" t="inlineStr">
        <is>
          <t>Duels of the Planeswalkers DPA</t>
        </is>
      </c>
      <c r="C727" t="n">
        <v>113</v>
      </c>
      <c r="D727" s="3" t="n">
        <v>40333</v>
      </c>
      <c r="F727" t="inlineStr">
        <is>
          <t>en es fr de it pt ja ko ru 汉语 漢語</t>
        </is>
      </c>
      <c r="G727" t="n">
        <v>1464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1">
        <f>tbl_MTG_Set[[#This Row],[Play Booster Sell Price CardMarket]]*tbl_MTG_Set[[#This Row],[Play Booster Expected Market Value MTG Stocks]]/tbl_MTG_Set[[#This Row],[Play Booster Sealed Market Value MTG Stocks]]</f>
        <v/>
      </c>
      <c r="BG7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7" s="11">
        <f>tbl_MTG_Set[[#This Row],[Play Singles CardMarket Profit MTG Stocks]]/tbl_MTG_Set[[#This Row],[Play Booster Cost]]</f>
        <v/>
      </c>
      <c r="BI727" s="11">
        <f>tbl_MTG_Set[[#This Row],[Play Singles CardMarket Profit MTG Stocks]]&gt;0</f>
        <v/>
      </c>
      <c r="BM727" s="10">
        <f>tbl_MTG_Set[[#This Row],[Play Booster Sell Price CardMarket]]*tbl_MTG_Set[[#This Row],[Play Booster Expected Market Value BotBox]]/tbl_MTG_Set[[#This Row],[Play Booster Sealed Market Value BotBox]]</f>
        <v/>
      </c>
      <c r="BN7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7" s="10">
        <f>tbl_MTG_Set[[#This Row],[Play Singles CardMarket Profit BotBox]]/tbl_MTG_Set[[#This Row],[Play Booster Cost]]</f>
        <v/>
      </c>
      <c r="BP727" s="10">
        <f>tbl_MTG_Set[[#This Row],[Play Singles CardMarket Profit BotBox]]&gt;0</f>
        <v/>
      </c>
      <c r="BQ727" s="10" t="n"/>
      <c r="BR727" s="10" t="n"/>
      <c r="BS727" s="10" t="n"/>
      <c r="BT7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7" s="19">
        <f>tbl_MTG_Set[[#This Row],[Collector Singles CardMarket Profit MTG Stocks]]/tbl_MTG_Set[[#This Row],[Collector Booster Cost]]</f>
        <v/>
      </c>
      <c r="BW727" s="10">
        <f>tbl_MTG_Set[[#This Row],[Collector Singles CardMarket Profit MTG Stocks]]&gt;0</f>
        <v/>
      </c>
      <c r="BX727" s="10" t="n"/>
      <c r="BY727" s="10" t="n"/>
      <c r="BZ727" s="10">
        <f>tbl_MTG_Set[[#This Row],[Collector Booster Sell Price CardMarket]]*tbl_MTG_Set[[#This Row],[Collector Booster Expected Market Value BotBox]]/tbl_MTG_Set[[#This Row],[Collector Booster Sealed Market Value BotBox]]</f>
        <v/>
      </c>
      <c r="CA7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7" s="10">
        <f>tbl_MTG_Set[[#This Row],[Collector Singles CardMarket Profit BotBox]]/tbl_MTG_Set[[#This Row],[Collector Booster Cost]]</f>
        <v/>
      </c>
      <c r="CC727" s="10">
        <f>tbl_MTG_Set[[#This Row],[Collector Singles CardMarket Profit BotBox]]&gt;0</f>
        <v/>
      </c>
      <c r="CD7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8" hidden="1" s="6">
      <c r="A728" t="n">
        <v>760</v>
      </c>
      <c r="B728" t="inlineStr">
        <is>
          <t>Rise of the Eldrazi ROE</t>
        </is>
      </c>
      <c r="C728" t="n">
        <v>248</v>
      </c>
      <c r="D728" s="3" t="n">
        <v>40291</v>
      </c>
      <c r="F728" t="inlineStr">
        <is>
          <t>en es fr de it pt ja ko ru 汉语 漢語</t>
        </is>
      </c>
      <c r="G728" t="n">
        <v>1466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1">
        <f>tbl_MTG_Set[[#This Row],[Play Booster Sell Price CardMarket]]*tbl_MTG_Set[[#This Row],[Play Booster Expected Market Value MTG Stocks]]/tbl_MTG_Set[[#This Row],[Play Booster Sealed Market Value MTG Stocks]]</f>
        <v/>
      </c>
      <c r="BG7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8" s="11">
        <f>tbl_MTG_Set[[#This Row],[Play Singles CardMarket Profit MTG Stocks]]/tbl_MTG_Set[[#This Row],[Play Booster Cost]]</f>
        <v/>
      </c>
      <c r="BI728" s="11">
        <f>tbl_MTG_Set[[#This Row],[Play Singles CardMarket Profit MTG Stocks]]&gt;0</f>
        <v/>
      </c>
      <c r="BM728" s="10">
        <f>tbl_MTG_Set[[#This Row],[Play Booster Sell Price CardMarket]]*tbl_MTG_Set[[#This Row],[Play Booster Expected Market Value BotBox]]/tbl_MTG_Set[[#This Row],[Play Booster Sealed Market Value BotBox]]</f>
        <v/>
      </c>
      <c r="BN7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8" s="10">
        <f>tbl_MTG_Set[[#This Row],[Play Singles CardMarket Profit BotBox]]/tbl_MTG_Set[[#This Row],[Play Booster Cost]]</f>
        <v/>
      </c>
      <c r="BP728" s="10">
        <f>tbl_MTG_Set[[#This Row],[Play Singles CardMarket Profit BotBox]]&gt;0</f>
        <v/>
      </c>
      <c r="BQ728" s="10" t="n"/>
      <c r="BR728" s="10" t="n"/>
      <c r="BS728" s="10" t="n"/>
      <c r="BT7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8" s="19">
        <f>tbl_MTG_Set[[#This Row],[Collector Singles CardMarket Profit MTG Stocks]]/tbl_MTG_Set[[#This Row],[Collector Booster Cost]]</f>
        <v/>
      </c>
      <c r="BW728" s="10">
        <f>tbl_MTG_Set[[#This Row],[Collector Singles CardMarket Profit MTG Stocks]]&gt;0</f>
        <v/>
      </c>
      <c r="BX728" s="10" t="n"/>
      <c r="BY728" s="10" t="n"/>
      <c r="BZ728" s="10">
        <f>tbl_MTG_Set[[#This Row],[Collector Booster Sell Price CardMarket]]*tbl_MTG_Set[[#This Row],[Collector Booster Expected Market Value BotBox]]/tbl_MTG_Set[[#This Row],[Collector Booster Sealed Market Value BotBox]]</f>
        <v/>
      </c>
      <c r="CA7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8" s="10">
        <f>tbl_MTG_Set[[#This Row],[Collector Singles CardMarket Profit BotBox]]/tbl_MTG_Set[[#This Row],[Collector Booster Cost]]</f>
        <v/>
      </c>
      <c r="CC728" s="10">
        <f>tbl_MTG_Set[[#This Row],[Collector Singles CardMarket Profit BotBox]]&gt;0</f>
        <v/>
      </c>
      <c r="CD7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9" hidden="1" s="6">
      <c r="A729" t="n">
        <v>761</v>
      </c>
      <c r="B729" t="inlineStr">
        <is>
          <t>Rise of the Eldrazi Promos PROE</t>
        </is>
      </c>
      <c r="C729" t="n">
        <v>4</v>
      </c>
      <c r="D729" s="3" t="n">
        <v>40291</v>
      </c>
      <c r="F729" t="inlineStr">
        <is>
          <t>en es fr de it pt ja ko ru 汉语 漢語</t>
        </is>
      </c>
      <c r="G729" t="n">
        <v>1468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1">
        <f>tbl_MTG_Set[[#This Row],[Play Booster Sell Price CardMarket]]*tbl_MTG_Set[[#This Row],[Play Booster Expected Market Value MTG Stocks]]/tbl_MTG_Set[[#This Row],[Play Booster Sealed Market Value MTG Stocks]]</f>
        <v/>
      </c>
      <c r="BG7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9" s="11">
        <f>tbl_MTG_Set[[#This Row],[Play Singles CardMarket Profit MTG Stocks]]/tbl_MTG_Set[[#This Row],[Play Booster Cost]]</f>
        <v/>
      </c>
      <c r="BI729" s="11">
        <f>tbl_MTG_Set[[#This Row],[Play Singles CardMarket Profit MTG Stocks]]&gt;0</f>
        <v/>
      </c>
      <c r="BM729" s="10">
        <f>tbl_MTG_Set[[#This Row],[Play Booster Sell Price CardMarket]]*tbl_MTG_Set[[#This Row],[Play Booster Expected Market Value BotBox]]/tbl_MTG_Set[[#This Row],[Play Booster Sealed Market Value BotBox]]</f>
        <v/>
      </c>
      <c r="BN7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9" s="10">
        <f>tbl_MTG_Set[[#This Row],[Play Singles CardMarket Profit BotBox]]/tbl_MTG_Set[[#This Row],[Play Booster Cost]]</f>
        <v/>
      </c>
      <c r="BP729" s="10">
        <f>tbl_MTG_Set[[#This Row],[Play Singles CardMarket Profit BotBox]]&gt;0</f>
        <v/>
      </c>
      <c r="BQ729" s="10" t="n"/>
      <c r="BR729" s="10" t="n"/>
      <c r="BS729" s="10" t="n"/>
      <c r="BT7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9" s="19">
        <f>tbl_MTG_Set[[#This Row],[Collector Singles CardMarket Profit MTG Stocks]]/tbl_MTG_Set[[#This Row],[Collector Booster Cost]]</f>
        <v/>
      </c>
      <c r="BW729" s="10">
        <f>tbl_MTG_Set[[#This Row],[Collector Singles CardMarket Profit MTG Stocks]]&gt;0</f>
        <v/>
      </c>
      <c r="BX729" s="10" t="n"/>
      <c r="BY729" s="10" t="n"/>
      <c r="BZ729" s="10">
        <f>tbl_MTG_Set[[#This Row],[Collector Booster Sell Price CardMarket]]*tbl_MTG_Set[[#This Row],[Collector Booster Expected Market Value BotBox]]/tbl_MTG_Set[[#This Row],[Collector Booster Sealed Market Value BotBox]]</f>
        <v/>
      </c>
      <c r="CA7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9" s="10">
        <f>tbl_MTG_Set[[#This Row],[Collector Singles CardMarket Profit BotBox]]/tbl_MTG_Set[[#This Row],[Collector Booster Cost]]</f>
        <v/>
      </c>
      <c r="CC729" s="10">
        <f>tbl_MTG_Set[[#This Row],[Collector Singles CardMarket Profit BotBox]]&gt;0</f>
        <v/>
      </c>
      <c r="CD7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0" hidden="1" s="6">
      <c r="A730" t="n">
        <v>762</v>
      </c>
      <c r="B730" t="inlineStr">
        <is>
          <t>Rise of the Eldrazi Tokens TROE</t>
        </is>
      </c>
      <c r="C730" t="n">
        <v>7</v>
      </c>
      <c r="D730" s="3" t="n">
        <v>40291</v>
      </c>
      <c r="F730" t="inlineStr">
        <is>
          <t>en es fr de it pt ja ko ru 汉语 漢語</t>
        </is>
      </c>
      <c r="G730" t="n">
        <v>1470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1">
        <f>tbl_MTG_Set[[#This Row],[Play Booster Sell Price CardMarket]]*tbl_MTG_Set[[#This Row],[Play Booster Expected Market Value MTG Stocks]]/tbl_MTG_Set[[#This Row],[Play Booster Sealed Market Value MTG Stocks]]</f>
        <v/>
      </c>
      <c r="BG7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0" s="11">
        <f>tbl_MTG_Set[[#This Row],[Play Singles CardMarket Profit MTG Stocks]]/tbl_MTG_Set[[#This Row],[Play Booster Cost]]</f>
        <v/>
      </c>
      <c r="BI730" s="11">
        <f>tbl_MTG_Set[[#This Row],[Play Singles CardMarket Profit MTG Stocks]]&gt;0</f>
        <v/>
      </c>
      <c r="BM730" s="10">
        <f>tbl_MTG_Set[[#This Row],[Play Booster Sell Price CardMarket]]*tbl_MTG_Set[[#This Row],[Play Booster Expected Market Value BotBox]]/tbl_MTG_Set[[#This Row],[Play Booster Sealed Market Value BotBox]]</f>
        <v/>
      </c>
      <c r="BN7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0" s="10">
        <f>tbl_MTG_Set[[#This Row],[Play Singles CardMarket Profit BotBox]]/tbl_MTG_Set[[#This Row],[Play Booster Cost]]</f>
        <v/>
      </c>
      <c r="BP730" s="10">
        <f>tbl_MTG_Set[[#This Row],[Play Singles CardMarket Profit BotBox]]&gt;0</f>
        <v/>
      </c>
      <c r="BQ730" s="10" t="n"/>
      <c r="BR730" s="10" t="n"/>
      <c r="BS730" s="10" t="n"/>
      <c r="BT7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0" s="19">
        <f>tbl_MTG_Set[[#This Row],[Collector Singles CardMarket Profit MTG Stocks]]/tbl_MTG_Set[[#This Row],[Collector Booster Cost]]</f>
        <v/>
      </c>
      <c r="BW730" s="10">
        <f>tbl_MTG_Set[[#This Row],[Collector Singles CardMarket Profit MTG Stocks]]&gt;0</f>
        <v/>
      </c>
      <c r="BX730" s="10" t="n"/>
      <c r="BY730" s="10" t="n"/>
      <c r="BZ730" s="10">
        <f>tbl_MTG_Set[[#This Row],[Collector Booster Sell Price CardMarket]]*tbl_MTG_Set[[#This Row],[Collector Booster Expected Market Value BotBox]]/tbl_MTG_Set[[#This Row],[Collector Booster Sealed Market Value BotBox]]</f>
        <v/>
      </c>
      <c r="CA7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0" s="10">
        <f>tbl_MTG_Set[[#This Row],[Collector Singles CardMarket Profit BotBox]]/tbl_MTG_Set[[#This Row],[Collector Booster Cost]]</f>
        <v/>
      </c>
      <c r="CC730" s="10">
        <f>tbl_MTG_Set[[#This Row],[Collector Singles CardMarket Profit BotBox]]&gt;0</f>
        <v/>
      </c>
      <c r="CD7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1" hidden="1" s="6">
      <c r="A731" t="n">
        <v>763</v>
      </c>
      <c r="B731" t="inlineStr">
        <is>
          <t>Duel Decks: Phyrexia vs. the Coalition DDE</t>
        </is>
      </c>
      <c r="C731" t="n">
        <v>71</v>
      </c>
      <c r="D731" s="3" t="n">
        <v>40256</v>
      </c>
      <c r="F731" t="inlineStr">
        <is>
          <t>en es fr de it pt ja ko ru 汉语 漢語</t>
        </is>
      </c>
      <c r="G731" t="n">
        <v>1472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1">
        <f>tbl_MTG_Set[[#This Row],[Play Booster Sell Price CardMarket]]*tbl_MTG_Set[[#This Row],[Play Booster Expected Market Value MTG Stocks]]/tbl_MTG_Set[[#This Row],[Play Booster Sealed Market Value MTG Stocks]]</f>
        <v/>
      </c>
      <c r="BG7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1" s="11">
        <f>tbl_MTG_Set[[#This Row],[Play Singles CardMarket Profit MTG Stocks]]/tbl_MTG_Set[[#This Row],[Play Booster Cost]]</f>
        <v/>
      </c>
      <c r="BI731" s="11">
        <f>tbl_MTG_Set[[#This Row],[Play Singles CardMarket Profit MTG Stocks]]&gt;0</f>
        <v/>
      </c>
      <c r="BM731" s="10">
        <f>tbl_MTG_Set[[#This Row],[Play Booster Sell Price CardMarket]]*tbl_MTG_Set[[#This Row],[Play Booster Expected Market Value BotBox]]/tbl_MTG_Set[[#This Row],[Play Booster Sealed Market Value BotBox]]</f>
        <v/>
      </c>
      <c r="BN7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1" s="10">
        <f>tbl_MTG_Set[[#This Row],[Play Singles CardMarket Profit BotBox]]/tbl_MTG_Set[[#This Row],[Play Booster Cost]]</f>
        <v/>
      </c>
      <c r="BP731" s="10">
        <f>tbl_MTG_Set[[#This Row],[Play Singles CardMarket Profit BotBox]]&gt;0</f>
        <v/>
      </c>
      <c r="BQ731" s="10" t="n"/>
      <c r="BR731" s="10" t="n"/>
      <c r="BS731" s="10" t="n"/>
      <c r="BT7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1" s="19">
        <f>tbl_MTG_Set[[#This Row],[Collector Singles CardMarket Profit MTG Stocks]]/tbl_MTG_Set[[#This Row],[Collector Booster Cost]]</f>
        <v/>
      </c>
      <c r="BW731" s="10">
        <f>tbl_MTG_Set[[#This Row],[Collector Singles CardMarket Profit MTG Stocks]]&gt;0</f>
        <v/>
      </c>
      <c r="BX731" s="10" t="n"/>
      <c r="BY731" s="10" t="n"/>
      <c r="BZ731" s="10">
        <f>tbl_MTG_Set[[#This Row],[Collector Booster Sell Price CardMarket]]*tbl_MTG_Set[[#This Row],[Collector Booster Expected Market Value BotBox]]/tbl_MTG_Set[[#This Row],[Collector Booster Sealed Market Value BotBox]]</f>
        <v/>
      </c>
      <c r="CA7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1" s="10">
        <f>tbl_MTG_Set[[#This Row],[Collector Singles CardMarket Profit BotBox]]/tbl_MTG_Set[[#This Row],[Collector Booster Cost]]</f>
        <v/>
      </c>
      <c r="CC731" s="10">
        <f>tbl_MTG_Set[[#This Row],[Collector Singles CardMarket Profit BotBox]]&gt;0</f>
        <v/>
      </c>
      <c r="CD7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2" hidden="1" s="6">
      <c r="A732" t="n">
        <v>764</v>
      </c>
      <c r="B732" t="inlineStr">
        <is>
          <t>Duel Decks: Phyrexia vs. the Coalition Tokens TDDE</t>
        </is>
      </c>
      <c r="C732" t="n">
        <v>3</v>
      </c>
      <c r="D732" s="3" t="n">
        <v>40256</v>
      </c>
      <c r="F732" t="inlineStr">
        <is>
          <t>en es fr de it pt ja ko ru 汉语 漢語</t>
        </is>
      </c>
      <c r="G732" t="n">
        <v>1474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1">
        <f>tbl_MTG_Set[[#This Row],[Play Booster Sell Price CardMarket]]*tbl_MTG_Set[[#This Row],[Play Booster Expected Market Value MTG Stocks]]/tbl_MTG_Set[[#This Row],[Play Booster Sealed Market Value MTG Stocks]]</f>
        <v/>
      </c>
      <c r="BG7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2" s="11">
        <f>tbl_MTG_Set[[#This Row],[Play Singles CardMarket Profit MTG Stocks]]/tbl_MTG_Set[[#This Row],[Play Booster Cost]]</f>
        <v/>
      </c>
      <c r="BI732" s="11">
        <f>tbl_MTG_Set[[#This Row],[Play Singles CardMarket Profit MTG Stocks]]&gt;0</f>
        <v/>
      </c>
      <c r="BM732" s="10">
        <f>tbl_MTG_Set[[#This Row],[Play Booster Sell Price CardMarket]]*tbl_MTG_Set[[#This Row],[Play Booster Expected Market Value BotBox]]/tbl_MTG_Set[[#This Row],[Play Booster Sealed Market Value BotBox]]</f>
        <v/>
      </c>
      <c r="BN7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2" s="10">
        <f>tbl_MTG_Set[[#This Row],[Play Singles CardMarket Profit BotBox]]/tbl_MTG_Set[[#This Row],[Play Booster Cost]]</f>
        <v/>
      </c>
      <c r="BP732" s="10">
        <f>tbl_MTG_Set[[#This Row],[Play Singles CardMarket Profit BotBox]]&gt;0</f>
        <v/>
      </c>
      <c r="BQ732" s="10" t="n"/>
      <c r="BR732" s="10" t="n"/>
      <c r="BS732" s="10" t="n"/>
      <c r="BT7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2" s="19">
        <f>tbl_MTG_Set[[#This Row],[Collector Singles CardMarket Profit MTG Stocks]]/tbl_MTG_Set[[#This Row],[Collector Booster Cost]]</f>
        <v/>
      </c>
      <c r="BW732" s="10">
        <f>tbl_MTG_Set[[#This Row],[Collector Singles CardMarket Profit MTG Stocks]]&gt;0</f>
        <v/>
      </c>
      <c r="BX732" s="10" t="n"/>
      <c r="BY732" s="10" t="n"/>
      <c r="BZ732" s="10">
        <f>tbl_MTG_Set[[#This Row],[Collector Booster Sell Price CardMarket]]*tbl_MTG_Set[[#This Row],[Collector Booster Expected Market Value BotBox]]/tbl_MTG_Set[[#This Row],[Collector Booster Sealed Market Value BotBox]]</f>
        <v/>
      </c>
      <c r="CA7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2" s="10">
        <f>tbl_MTG_Set[[#This Row],[Collector Singles CardMarket Profit BotBox]]/tbl_MTG_Set[[#This Row],[Collector Booster Cost]]</f>
        <v/>
      </c>
      <c r="CC732" s="10">
        <f>tbl_MTG_Set[[#This Row],[Collector Singles CardMarket Profit BotBox]]&gt;0</f>
        <v/>
      </c>
      <c r="CD7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3" hidden="1" s="6">
      <c r="A733" t="n">
        <v>765</v>
      </c>
      <c r="B733" t="inlineStr">
        <is>
          <t>Worldwake WWK</t>
        </is>
      </c>
      <c r="C733" t="n">
        <v>145</v>
      </c>
      <c r="D733" s="3" t="n">
        <v>40214</v>
      </c>
      <c r="F733" t="inlineStr">
        <is>
          <t>en es fr de it pt ja ko ru 汉语 漢語</t>
        </is>
      </c>
      <c r="G733" t="n">
        <v>1476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1">
        <f>tbl_MTG_Set[[#This Row],[Play Booster Sell Price CardMarket]]*tbl_MTG_Set[[#This Row],[Play Booster Expected Market Value MTG Stocks]]/tbl_MTG_Set[[#This Row],[Play Booster Sealed Market Value MTG Stocks]]</f>
        <v/>
      </c>
      <c r="BG7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3" s="11">
        <f>tbl_MTG_Set[[#This Row],[Play Singles CardMarket Profit MTG Stocks]]/tbl_MTG_Set[[#This Row],[Play Booster Cost]]</f>
        <v/>
      </c>
      <c r="BI733" s="11">
        <f>tbl_MTG_Set[[#This Row],[Play Singles CardMarket Profit MTG Stocks]]&gt;0</f>
        <v/>
      </c>
      <c r="BM733" s="10">
        <f>tbl_MTG_Set[[#This Row],[Play Booster Sell Price CardMarket]]*tbl_MTG_Set[[#This Row],[Play Booster Expected Market Value BotBox]]/tbl_MTG_Set[[#This Row],[Play Booster Sealed Market Value BotBox]]</f>
        <v/>
      </c>
      <c r="BN7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3" s="10">
        <f>tbl_MTG_Set[[#This Row],[Play Singles CardMarket Profit BotBox]]/tbl_MTG_Set[[#This Row],[Play Booster Cost]]</f>
        <v/>
      </c>
      <c r="BP733" s="10">
        <f>tbl_MTG_Set[[#This Row],[Play Singles CardMarket Profit BotBox]]&gt;0</f>
        <v/>
      </c>
      <c r="BQ733" s="10" t="n"/>
      <c r="BR733" s="10" t="n"/>
      <c r="BS733" s="10" t="n"/>
      <c r="BT7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3" s="19">
        <f>tbl_MTG_Set[[#This Row],[Collector Singles CardMarket Profit MTG Stocks]]/tbl_MTG_Set[[#This Row],[Collector Booster Cost]]</f>
        <v/>
      </c>
      <c r="BW733" s="10">
        <f>tbl_MTG_Set[[#This Row],[Collector Singles CardMarket Profit MTG Stocks]]&gt;0</f>
        <v/>
      </c>
      <c r="BX733" s="10" t="n"/>
      <c r="BY733" s="10" t="n"/>
      <c r="BZ733" s="10">
        <f>tbl_MTG_Set[[#This Row],[Collector Booster Sell Price CardMarket]]*tbl_MTG_Set[[#This Row],[Collector Booster Expected Market Value BotBox]]/tbl_MTG_Set[[#This Row],[Collector Booster Sealed Market Value BotBox]]</f>
        <v/>
      </c>
      <c r="CA7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3" s="10">
        <f>tbl_MTG_Set[[#This Row],[Collector Singles CardMarket Profit BotBox]]/tbl_MTG_Set[[#This Row],[Collector Booster Cost]]</f>
        <v/>
      </c>
      <c r="CC733" s="10">
        <f>tbl_MTG_Set[[#This Row],[Collector Singles CardMarket Profit BotBox]]&gt;0</f>
        <v/>
      </c>
      <c r="CD7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4" hidden="1" s="6">
      <c r="A734" t="n">
        <v>766</v>
      </c>
      <c r="B734" t="inlineStr">
        <is>
          <t>Worldwake Promos PWWK</t>
        </is>
      </c>
      <c r="C734" t="n">
        <v>6</v>
      </c>
      <c r="D734" s="3" t="n">
        <v>40214</v>
      </c>
      <c r="F734" t="inlineStr">
        <is>
          <t>en es fr de it pt ja ko ru 汉语 漢語</t>
        </is>
      </c>
      <c r="G734" t="n">
        <v>1478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1">
        <f>tbl_MTG_Set[[#This Row],[Play Booster Sell Price CardMarket]]*tbl_MTG_Set[[#This Row],[Play Booster Expected Market Value MTG Stocks]]/tbl_MTG_Set[[#This Row],[Play Booster Sealed Market Value MTG Stocks]]</f>
        <v/>
      </c>
      <c r="BG7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4" s="11">
        <f>tbl_MTG_Set[[#This Row],[Play Singles CardMarket Profit MTG Stocks]]/tbl_MTG_Set[[#This Row],[Play Booster Cost]]</f>
        <v/>
      </c>
      <c r="BI734" s="11">
        <f>tbl_MTG_Set[[#This Row],[Play Singles CardMarket Profit MTG Stocks]]&gt;0</f>
        <v/>
      </c>
      <c r="BM734" s="10">
        <f>tbl_MTG_Set[[#This Row],[Play Booster Sell Price CardMarket]]*tbl_MTG_Set[[#This Row],[Play Booster Expected Market Value BotBox]]/tbl_MTG_Set[[#This Row],[Play Booster Sealed Market Value BotBox]]</f>
        <v/>
      </c>
      <c r="BN7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4" s="10">
        <f>tbl_MTG_Set[[#This Row],[Play Singles CardMarket Profit BotBox]]/tbl_MTG_Set[[#This Row],[Play Booster Cost]]</f>
        <v/>
      </c>
      <c r="BP734" s="10">
        <f>tbl_MTG_Set[[#This Row],[Play Singles CardMarket Profit BotBox]]&gt;0</f>
        <v/>
      </c>
      <c r="BQ734" s="10" t="n"/>
      <c r="BR734" s="10" t="n"/>
      <c r="BS734" s="10" t="n"/>
      <c r="BT7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4" s="19">
        <f>tbl_MTG_Set[[#This Row],[Collector Singles CardMarket Profit MTG Stocks]]/tbl_MTG_Set[[#This Row],[Collector Booster Cost]]</f>
        <v/>
      </c>
      <c r="BW734" s="10">
        <f>tbl_MTG_Set[[#This Row],[Collector Singles CardMarket Profit MTG Stocks]]&gt;0</f>
        <v/>
      </c>
      <c r="BX734" s="10" t="n"/>
      <c r="BY734" s="10" t="n"/>
      <c r="BZ734" s="10">
        <f>tbl_MTG_Set[[#This Row],[Collector Booster Sell Price CardMarket]]*tbl_MTG_Set[[#This Row],[Collector Booster Expected Market Value BotBox]]/tbl_MTG_Set[[#This Row],[Collector Booster Sealed Market Value BotBox]]</f>
        <v/>
      </c>
      <c r="CA7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4" s="10">
        <f>tbl_MTG_Set[[#This Row],[Collector Singles CardMarket Profit BotBox]]/tbl_MTG_Set[[#This Row],[Collector Booster Cost]]</f>
        <v/>
      </c>
      <c r="CC734" s="10">
        <f>tbl_MTG_Set[[#This Row],[Collector Singles CardMarket Profit BotBox]]&gt;0</f>
        <v/>
      </c>
      <c r="CD7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5" hidden="1" s="6">
      <c r="A735" t="n">
        <v>767</v>
      </c>
      <c r="B735" t="inlineStr">
        <is>
          <t>Worldwake Tokens TWWK</t>
        </is>
      </c>
      <c r="C735" t="n">
        <v>6</v>
      </c>
      <c r="D735" s="3" t="n">
        <v>40214</v>
      </c>
      <c r="F735" t="inlineStr">
        <is>
          <t>en es fr de it pt ja ko ru 汉语 漢語</t>
        </is>
      </c>
      <c r="G735" t="n">
        <v>1480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1">
        <f>tbl_MTG_Set[[#This Row],[Play Booster Sell Price CardMarket]]*tbl_MTG_Set[[#This Row],[Play Booster Expected Market Value MTG Stocks]]/tbl_MTG_Set[[#This Row],[Play Booster Sealed Market Value MTG Stocks]]</f>
        <v/>
      </c>
      <c r="BG7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5" s="11">
        <f>tbl_MTG_Set[[#This Row],[Play Singles CardMarket Profit MTG Stocks]]/tbl_MTG_Set[[#This Row],[Play Booster Cost]]</f>
        <v/>
      </c>
      <c r="BI735" s="11">
        <f>tbl_MTG_Set[[#This Row],[Play Singles CardMarket Profit MTG Stocks]]&gt;0</f>
        <v/>
      </c>
      <c r="BM735" s="10">
        <f>tbl_MTG_Set[[#This Row],[Play Booster Sell Price CardMarket]]*tbl_MTG_Set[[#This Row],[Play Booster Expected Market Value BotBox]]/tbl_MTG_Set[[#This Row],[Play Booster Sealed Market Value BotBox]]</f>
        <v/>
      </c>
      <c r="BN7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5" s="10">
        <f>tbl_MTG_Set[[#This Row],[Play Singles CardMarket Profit BotBox]]/tbl_MTG_Set[[#This Row],[Play Booster Cost]]</f>
        <v/>
      </c>
      <c r="BP735" s="10">
        <f>tbl_MTG_Set[[#This Row],[Play Singles CardMarket Profit BotBox]]&gt;0</f>
        <v/>
      </c>
      <c r="BQ735" s="10" t="n"/>
      <c r="BR735" s="10" t="n"/>
      <c r="BS735" s="10" t="n"/>
      <c r="BT7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5" s="19">
        <f>tbl_MTG_Set[[#This Row],[Collector Singles CardMarket Profit MTG Stocks]]/tbl_MTG_Set[[#This Row],[Collector Booster Cost]]</f>
        <v/>
      </c>
      <c r="BW735" s="10">
        <f>tbl_MTG_Set[[#This Row],[Collector Singles CardMarket Profit MTG Stocks]]&gt;0</f>
        <v/>
      </c>
      <c r="BX735" s="10" t="n"/>
      <c r="BY735" s="10" t="n"/>
      <c r="BZ735" s="10">
        <f>tbl_MTG_Set[[#This Row],[Collector Booster Sell Price CardMarket]]*tbl_MTG_Set[[#This Row],[Collector Booster Expected Market Value BotBox]]/tbl_MTG_Set[[#This Row],[Collector Booster Sealed Market Value BotBox]]</f>
        <v/>
      </c>
      <c r="CA7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5" s="10">
        <f>tbl_MTG_Set[[#This Row],[Collector Singles CardMarket Profit BotBox]]/tbl_MTG_Set[[#This Row],[Collector Booster Cost]]</f>
        <v/>
      </c>
      <c r="CC735" s="10">
        <f>tbl_MTG_Set[[#This Row],[Collector Singles CardMarket Profit BotBox]]&gt;0</f>
        <v/>
      </c>
      <c r="CD7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6" hidden="1" s="6">
      <c r="A736" t="n">
        <v>768</v>
      </c>
      <c r="B736" t="inlineStr">
        <is>
          <t>Duels of the Planeswalkers 2010 Promos PDP10</t>
        </is>
      </c>
      <c r="C736" t="n">
        <v>2</v>
      </c>
      <c r="D736" s="3" t="n">
        <v>40179</v>
      </c>
      <c r="F736" t="inlineStr">
        <is>
          <t>en es fr de it pt ja ko ru 汉语 漢語</t>
        </is>
      </c>
      <c r="G736" t="n">
        <v>1482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1">
        <f>tbl_MTG_Set[[#This Row],[Play Booster Sell Price CardMarket]]*tbl_MTG_Set[[#This Row],[Play Booster Expected Market Value MTG Stocks]]/tbl_MTG_Set[[#This Row],[Play Booster Sealed Market Value MTG Stocks]]</f>
        <v/>
      </c>
      <c r="BG7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6" s="11">
        <f>tbl_MTG_Set[[#This Row],[Play Singles CardMarket Profit MTG Stocks]]/tbl_MTG_Set[[#This Row],[Play Booster Cost]]</f>
        <v/>
      </c>
      <c r="BI736" s="11">
        <f>tbl_MTG_Set[[#This Row],[Play Singles CardMarket Profit MTG Stocks]]&gt;0</f>
        <v/>
      </c>
      <c r="BM736" s="10">
        <f>tbl_MTG_Set[[#This Row],[Play Booster Sell Price CardMarket]]*tbl_MTG_Set[[#This Row],[Play Booster Expected Market Value BotBox]]/tbl_MTG_Set[[#This Row],[Play Booster Sealed Market Value BotBox]]</f>
        <v/>
      </c>
      <c r="BN7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6" s="10">
        <f>tbl_MTG_Set[[#This Row],[Play Singles CardMarket Profit BotBox]]/tbl_MTG_Set[[#This Row],[Play Booster Cost]]</f>
        <v/>
      </c>
      <c r="BP736" s="10">
        <f>tbl_MTG_Set[[#This Row],[Play Singles CardMarket Profit BotBox]]&gt;0</f>
        <v/>
      </c>
      <c r="BQ736" s="10" t="n"/>
      <c r="BR736" s="10" t="n"/>
      <c r="BS736" s="10" t="n"/>
      <c r="BT7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6" s="19">
        <f>tbl_MTG_Set[[#This Row],[Collector Singles CardMarket Profit MTG Stocks]]/tbl_MTG_Set[[#This Row],[Collector Booster Cost]]</f>
        <v/>
      </c>
      <c r="BW736" s="10">
        <f>tbl_MTG_Set[[#This Row],[Collector Singles CardMarket Profit MTG Stocks]]&gt;0</f>
        <v/>
      </c>
      <c r="BX736" s="10" t="n"/>
      <c r="BY736" s="10" t="n"/>
      <c r="BZ736" s="10">
        <f>tbl_MTG_Set[[#This Row],[Collector Booster Sell Price CardMarket]]*tbl_MTG_Set[[#This Row],[Collector Booster Expected Market Value BotBox]]/tbl_MTG_Set[[#This Row],[Collector Booster Sealed Market Value BotBox]]</f>
        <v/>
      </c>
      <c r="CA7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6" s="10">
        <f>tbl_MTG_Set[[#This Row],[Collector Singles CardMarket Profit BotBox]]/tbl_MTG_Set[[#This Row],[Collector Booster Cost]]</f>
        <v/>
      </c>
      <c r="CC736" s="10">
        <f>tbl_MTG_Set[[#This Row],[Collector Singles CardMarket Profit BotBox]]&gt;0</f>
        <v/>
      </c>
      <c r="CD7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7" hidden="1" s="6">
      <c r="A737" t="n">
        <v>769</v>
      </c>
      <c r="B737" t="inlineStr">
        <is>
          <t>Magic Premiere Shop 2010 PMPS10</t>
        </is>
      </c>
      <c r="C737" t="n">
        <v>5</v>
      </c>
      <c r="D737" s="3" t="n">
        <v>40179</v>
      </c>
      <c r="F737" t="inlineStr">
        <is>
          <t>en es fr de it pt ja ko ru 汉语 漢語</t>
        </is>
      </c>
      <c r="G737" t="n">
        <v>1484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1">
        <f>tbl_MTG_Set[[#This Row],[Play Booster Sell Price CardMarket]]*tbl_MTG_Set[[#This Row],[Play Booster Expected Market Value MTG Stocks]]/tbl_MTG_Set[[#This Row],[Play Booster Sealed Market Value MTG Stocks]]</f>
        <v/>
      </c>
      <c r="BG7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7" s="11">
        <f>tbl_MTG_Set[[#This Row],[Play Singles CardMarket Profit MTG Stocks]]/tbl_MTG_Set[[#This Row],[Play Booster Cost]]</f>
        <v/>
      </c>
      <c r="BI737" s="11">
        <f>tbl_MTG_Set[[#This Row],[Play Singles CardMarket Profit MTG Stocks]]&gt;0</f>
        <v/>
      </c>
      <c r="BM737" s="10">
        <f>tbl_MTG_Set[[#This Row],[Play Booster Sell Price CardMarket]]*tbl_MTG_Set[[#This Row],[Play Booster Expected Market Value BotBox]]/tbl_MTG_Set[[#This Row],[Play Booster Sealed Market Value BotBox]]</f>
        <v/>
      </c>
      <c r="BN7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7" s="10">
        <f>tbl_MTG_Set[[#This Row],[Play Singles CardMarket Profit BotBox]]/tbl_MTG_Set[[#This Row],[Play Booster Cost]]</f>
        <v/>
      </c>
      <c r="BP737" s="10">
        <f>tbl_MTG_Set[[#This Row],[Play Singles CardMarket Profit BotBox]]&gt;0</f>
        <v/>
      </c>
      <c r="BQ737" s="10" t="n"/>
      <c r="BR737" s="10" t="n"/>
      <c r="BS737" s="10" t="n"/>
      <c r="BT7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7" s="19">
        <f>tbl_MTG_Set[[#This Row],[Collector Singles CardMarket Profit MTG Stocks]]/tbl_MTG_Set[[#This Row],[Collector Booster Cost]]</f>
        <v/>
      </c>
      <c r="BW737" s="10">
        <f>tbl_MTG_Set[[#This Row],[Collector Singles CardMarket Profit MTG Stocks]]&gt;0</f>
        <v/>
      </c>
      <c r="BX737" s="10" t="n"/>
      <c r="BY737" s="10" t="n"/>
      <c r="BZ737" s="10">
        <f>tbl_MTG_Set[[#This Row],[Collector Booster Sell Price CardMarket]]*tbl_MTG_Set[[#This Row],[Collector Booster Expected Market Value BotBox]]/tbl_MTG_Set[[#This Row],[Collector Booster Sealed Market Value BotBox]]</f>
        <v/>
      </c>
      <c r="CA7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7" s="10">
        <f>tbl_MTG_Set[[#This Row],[Collector Singles CardMarket Profit BotBox]]/tbl_MTG_Set[[#This Row],[Collector Booster Cost]]</f>
        <v/>
      </c>
      <c r="CC737" s="10">
        <f>tbl_MTG_Set[[#This Row],[Collector Singles CardMarket Profit BotBox]]&gt;0</f>
        <v/>
      </c>
      <c r="CD7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8" hidden="1" s="6">
      <c r="A738" t="n">
        <v>770</v>
      </c>
      <c r="B738" t="inlineStr">
        <is>
          <t>Magic Player Rewards 2010 P10</t>
        </is>
      </c>
      <c r="C738" t="n">
        <v>13</v>
      </c>
      <c r="D738" s="3" t="n">
        <v>40179</v>
      </c>
      <c r="F738" t="inlineStr">
        <is>
          <t>en es fr de it pt ja ko ru 汉语 漢語</t>
        </is>
      </c>
      <c r="G738" t="n">
        <v>1486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1">
        <f>tbl_MTG_Set[[#This Row],[Play Booster Sell Price CardMarket]]*tbl_MTG_Set[[#This Row],[Play Booster Expected Market Value MTG Stocks]]/tbl_MTG_Set[[#This Row],[Play Booster Sealed Market Value MTG Stocks]]</f>
        <v/>
      </c>
      <c r="BG7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8" s="11">
        <f>tbl_MTG_Set[[#This Row],[Play Singles CardMarket Profit MTG Stocks]]/tbl_MTG_Set[[#This Row],[Play Booster Cost]]</f>
        <v/>
      </c>
      <c r="BI738" s="11">
        <f>tbl_MTG_Set[[#This Row],[Play Singles CardMarket Profit MTG Stocks]]&gt;0</f>
        <v/>
      </c>
      <c r="BM738" s="10">
        <f>tbl_MTG_Set[[#This Row],[Play Booster Sell Price CardMarket]]*tbl_MTG_Set[[#This Row],[Play Booster Expected Market Value BotBox]]/tbl_MTG_Set[[#This Row],[Play Booster Sealed Market Value BotBox]]</f>
        <v/>
      </c>
      <c r="BN7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8" s="10">
        <f>tbl_MTG_Set[[#This Row],[Play Singles CardMarket Profit BotBox]]/tbl_MTG_Set[[#This Row],[Play Booster Cost]]</f>
        <v/>
      </c>
      <c r="BP738" s="10">
        <f>tbl_MTG_Set[[#This Row],[Play Singles CardMarket Profit BotBox]]&gt;0</f>
        <v/>
      </c>
      <c r="BQ738" s="10" t="n"/>
      <c r="BR738" s="10" t="n"/>
      <c r="BS738" s="10" t="n"/>
      <c r="BT7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8" s="19">
        <f>tbl_MTG_Set[[#This Row],[Collector Singles CardMarket Profit MTG Stocks]]/tbl_MTG_Set[[#This Row],[Collector Booster Cost]]</f>
        <v/>
      </c>
      <c r="BW738" s="10">
        <f>tbl_MTG_Set[[#This Row],[Collector Singles CardMarket Profit MTG Stocks]]&gt;0</f>
        <v/>
      </c>
      <c r="BX738" s="10" t="n"/>
      <c r="BY738" s="10" t="n"/>
      <c r="BZ738" s="10">
        <f>tbl_MTG_Set[[#This Row],[Collector Booster Sell Price CardMarket]]*tbl_MTG_Set[[#This Row],[Collector Booster Expected Market Value BotBox]]/tbl_MTG_Set[[#This Row],[Collector Booster Sealed Market Value BotBox]]</f>
        <v/>
      </c>
      <c r="CA7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8" s="10">
        <f>tbl_MTG_Set[[#This Row],[Collector Singles CardMarket Profit BotBox]]/tbl_MTG_Set[[#This Row],[Collector Booster Cost]]</f>
        <v/>
      </c>
      <c r="CC738" s="10">
        <f>tbl_MTG_Set[[#This Row],[Collector Singles CardMarket Profit BotBox]]&gt;0</f>
        <v/>
      </c>
      <c r="CD7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9" hidden="1" s="6">
      <c r="A739" t="n">
        <v>771</v>
      </c>
      <c r="B739" t="inlineStr">
        <is>
          <t>Judge Gift Cards 2010 G10</t>
        </is>
      </c>
      <c r="C739" t="n">
        <v>8</v>
      </c>
      <c r="D739" s="3" t="n">
        <v>40179</v>
      </c>
      <c r="F739" t="inlineStr">
        <is>
          <t>en es fr de it pt ja ko ru 汉语 漢語</t>
        </is>
      </c>
      <c r="G739" t="n">
        <v>1488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1">
        <f>tbl_MTG_Set[[#This Row],[Play Booster Sell Price CardMarket]]*tbl_MTG_Set[[#This Row],[Play Booster Expected Market Value MTG Stocks]]/tbl_MTG_Set[[#This Row],[Play Booster Sealed Market Value MTG Stocks]]</f>
        <v/>
      </c>
      <c r="BG7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9" s="11">
        <f>tbl_MTG_Set[[#This Row],[Play Singles CardMarket Profit MTG Stocks]]/tbl_MTG_Set[[#This Row],[Play Booster Cost]]</f>
        <v/>
      </c>
      <c r="BI739" s="11">
        <f>tbl_MTG_Set[[#This Row],[Play Singles CardMarket Profit MTG Stocks]]&gt;0</f>
        <v/>
      </c>
      <c r="BM739" s="10">
        <f>tbl_MTG_Set[[#This Row],[Play Booster Sell Price CardMarket]]*tbl_MTG_Set[[#This Row],[Play Booster Expected Market Value BotBox]]/tbl_MTG_Set[[#This Row],[Play Booster Sealed Market Value BotBox]]</f>
        <v/>
      </c>
      <c r="BN7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9" s="10">
        <f>tbl_MTG_Set[[#This Row],[Play Singles CardMarket Profit BotBox]]/tbl_MTG_Set[[#This Row],[Play Booster Cost]]</f>
        <v/>
      </c>
      <c r="BP739" s="10">
        <f>tbl_MTG_Set[[#This Row],[Play Singles CardMarket Profit BotBox]]&gt;0</f>
        <v/>
      </c>
      <c r="BQ739" s="10" t="n"/>
      <c r="BR739" s="10" t="n"/>
      <c r="BS739" s="10" t="n"/>
      <c r="BT7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9" s="19">
        <f>tbl_MTG_Set[[#This Row],[Collector Singles CardMarket Profit MTG Stocks]]/tbl_MTG_Set[[#This Row],[Collector Booster Cost]]</f>
        <v/>
      </c>
      <c r="BW739" s="10">
        <f>tbl_MTG_Set[[#This Row],[Collector Singles CardMarket Profit MTG Stocks]]&gt;0</f>
        <v/>
      </c>
      <c r="BX739" s="10" t="n"/>
      <c r="BY739" s="10" t="n"/>
      <c r="BZ739" s="10">
        <f>tbl_MTG_Set[[#This Row],[Collector Booster Sell Price CardMarket]]*tbl_MTG_Set[[#This Row],[Collector Booster Expected Market Value BotBox]]/tbl_MTG_Set[[#This Row],[Collector Booster Sealed Market Value BotBox]]</f>
        <v/>
      </c>
      <c r="CA7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9" s="10">
        <f>tbl_MTG_Set[[#This Row],[Collector Singles CardMarket Profit BotBox]]/tbl_MTG_Set[[#This Row],[Collector Booster Cost]]</f>
        <v/>
      </c>
      <c r="CC739" s="10">
        <f>tbl_MTG_Set[[#This Row],[Collector Singles CardMarket Profit BotBox]]&gt;0</f>
        <v/>
      </c>
      <c r="CD7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0" hidden="1" s="6">
      <c r="A740" t="n">
        <v>772</v>
      </c>
      <c r="B740" t="inlineStr">
        <is>
          <t>Friday Night Magic 2010 F10</t>
        </is>
      </c>
      <c r="C740" t="n">
        <v>12</v>
      </c>
      <c r="D740" s="3" t="n">
        <v>40179</v>
      </c>
      <c r="F740" t="inlineStr">
        <is>
          <t>en es fr de it pt ja ko ru 汉语 漢語</t>
        </is>
      </c>
      <c r="G740" t="n">
        <v>1490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1">
        <f>tbl_MTG_Set[[#This Row],[Play Booster Sell Price CardMarket]]*tbl_MTG_Set[[#This Row],[Play Booster Expected Market Value MTG Stocks]]/tbl_MTG_Set[[#This Row],[Play Booster Sealed Market Value MTG Stocks]]</f>
        <v/>
      </c>
      <c r="BG7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0" s="11">
        <f>tbl_MTG_Set[[#This Row],[Play Singles CardMarket Profit MTG Stocks]]/tbl_MTG_Set[[#This Row],[Play Booster Cost]]</f>
        <v/>
      </c>
      <c r="BI740" s="11">
        <f>tbl_MTG_Set[[#This Row],[Play Singles CardMarket Profit MTG Stocks]]&gt;0</f>
        <v/>
      </c>
      <c r="BM740" s="10">
        <f>tbl_MTG_Set[[#This Row],[Play Booster Sell Price CardMarket]]*tbl_MTG_Set[[#This Row],[Play Booster Expected Market Value BotBox]]/tbl_MTG_Set[[#This Row],[Play Booster Sealed Market Value BotBox]]</f>
        <v/>
      </c>
      <c r="BN7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0" s="10">
        <f>tbl_MTG_Set[[#This Row],[Play Singles CardMarket Profit BotBox]]/tbl_MTG_Set[[#This Row],[Play Booster Cost]]</f>
        <v/>
      </c>
      <c r="BP740" s="10">
        <f>tbl_MTG_Set[[#This Row],[Play Singles CardMarket Profit BotBox]]&gt;0</f>
        <v/>
      </c>
      <c r="BQ740" s="10" t="n"/>
      <c r="BR740" s="10" t="n"/>
      <c r="BS740" s="10" t="n"/>
      <c r="BT7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0" s="19">
        <f>tbl_MTG_Set[[#This Row],[Collector Singles CardMarket Profit MTG Stocks]]/tbl_MTG_Set[[#This Row],[Collector Booster Cost]]</f>
        <v/>
      </c>
      <c r="BW740" s="10">
        <f>tbl_MTG_Set[[#This Row],[Collector Singles CardMarket Profit MTG Stocks]]&gt;0</f>
        <v/>
      </c>
      <c r="BX740" s="10" t="n"/>
      <c r="BY740" s="10" t="n"/>
      <c r="BZ740" s="10">
        <f>tbl_MTG_Set[[#This Row],[Collector Booster Sell Price CardMarket]]*tbl_MTG_Set[[#This Row],[Collector Booster Expected Market Value BotBox]]/tbl_MTG_Set[[#This Row],[Collector Booster Sealed Market Value BotBox]]</f>
        <v/>
      </c>
      <c r="CA7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0" s="10">
        <f>tbl_MTG_Set[[#This Row],[Collector Singles CardMarket Profit BotBox]]/tbl_MTG_Set[[#This Row],[Collector Booster Cost]]</f>
        <v/>
      </c>
      <c r="CC740" s="10">
        <f>tbl_MTG_Set[[#This Row],[Collector Singles CardMarket Profit BotBox]]&gt;0</f>
        <v/>
      </c>
      <c r="CD7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1" hidden="1" s="6">
      <c r="A741" t="n">
        <v>773</v>
      </c>
      <c r="B741" t="inlineStr">
        <is>
          <t>Premium Deck Series: Slivers H09</t>
        </is>
      </c>
      <c r="C741" t="n">
        <v>41</v>
      </c>
      <c r="D741" s="3" t="n">
        <v>40137</v>
      </c>
      <c r="F741" t="inlineStr">
        <is>
          <t>en es fr de it pt ja ko ru 汉语 漢語</t>
        </is>
      </c>
      <c r="G741" t="n">
        <v>1492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1">
        <f>tbl_MTG_Set[[#This Row],[Play Booster Sell Price CardMarket]]*tbl_MTG_Set[[#This Row],[Play Booster Expected Market Value MTG Stocks]]/tbl_MTG_Set[[#This Row],[Play Booster Sealed Market Value MTG Stocks]]</f>
        <v/>
      </c>
      <c r="BG7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1" s="11">
        <f>tbl_MTG_Set[[#This Row],[Play Singles CardMarket Profit MTG Stocks]]/tbl_MTG_Set[[#This Row],[Play Booster Cost]]</f>
        <v/>
      </c>
      <c r="BI741" s="11">
        <f>tbl_MTG_Set[[#This Row],[Play Singles CardMarket Profit MTG Stocks]]&gt;0</f>
        <v/>
      </c>
      <c r="BM741" s="10">
        <f>tbl_MTG_Set[[#This Row],[Play Booster Sell Price CardMarket]]*tbl_MTG_Set[[#This Row],[Play Booster Expected Market Value BotBox]]/tbl_MTG_Set[[#This Row],[Play Booster Sealed Market Value BotBox]]</f>
        <v/>
      </c>
      <c r="BN7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1" s="10">
        <f>tbl_MTG_Set[[#This Row],[Play Singles CardMarket Profit BotBox]]/tbl_MTG_Set[[#This Row],[Play Booster Cost]]</f>
        <v/>
      </c>
      <c r="BP741" s="10">
        <f>tbl_MTG_Set[[#This Row],[Play Singles CardMarket Profit BotBox]]&gt;0</f>
        <v/>
      </c>
      <c r="BQ741" s="10" t="n"/>
      <c r="BR741" s="10" t="n"/>
      <c r="BS741" s="10" t="n"/>
      <c r="BT7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1" s="19">
        <f>tbl_MTG_Set[[#This Row],[Collector Singles CardMarket Profit MTG Stocks]]/tbl_MTG_Set[[#This Row],[Collector Booster Cost]]</f>
        <v/>
      </c>
      <c r="BW741" s="10">
        <f>tbl_MTG_Set[[#This Row],[Collector Singles CardMarket Profit MTG Stocks]]&gt;0</f>
        <v/>
      </c>
      <c r="BX741" s="10" t="n"/>
      <c r="BY741" s="10" t="n"/>
      <c r="BZ741" s="10">
        <f>tbl_MTG_Set[[#This Row],[Collector Booster Sell Price CardMarket]]*tbl_MTG_Set[[#This Row],[Collector Booster Expected Market Value BotBox]]/tbl_MTG_Set[[#This Row],[Collector Booster Sealed Market Value BotBox]]</f>
        <v/>
      </c>
      <c r="CA7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1" s="10">
        <f>tbl_MTG_Set[[#This Row],[Collector Singles CardMarket Profit BotBox]]/tbl_MTG_Set[[#This Row],[Collector Booster Cost]]</f>
        <v/>
      </c>
      <c r="CC741" s="10">
        <f>tbl_MTG_Set[[#This Row],[Collector Singles CardMarket Profit BotBox]]&gt;0</f>
        <v/>
      </c>
      <c r="CD7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2" hidden="1" s="6">
      <c r="A742" t="n">
        <v>774</v>
      </c>
      <c r="B742" t="inlineStr">
        <is>
          <t>Duel Decks: Garruk vs. Liliana DDD</t>
        </is>
      </c>
      <c r="C742" t="n">
        <v>63</v>
      </c>
      <c r="D742" s="3" t="n">
        <v>40116</v>
      </c>
      <c r="F742" t="inlineStr">
        <is>
          <t>en es fr de it pt ja ko ru 汉语 漢語</t>
        </is>
      </c>
      <c r="G742" t="n">
        <v>1494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1">
        <f>tbl_MTG_Set[[#This Row],[Play Booster Sell Price CardMarket]]*tbl_MTG_Set[[#This Row],[Play Booster Expected Market Value MTG Stocks]]/tbl_MTG_Set[[#This Row],[Play Booster Sealed Market Value MTG Stocks]]</f>
        <v/>
      </c>
      <c r="BG7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2" s="11">
        <f>tbl_MTG_Set[[#This Row],[Play Singles CardMarket Profit MTG Stocks]]/tbl_MTG_Set[[#This Row],[Play Booster Cost]]</f>
        <v/>
      </c>
      <c r="BI742" s="11">
        <f>tbl_MTG_Set[[#This Row],[Play Singles CardMarket Profit MTG Stocks]]&gt;0</f>
        <v/>
      </c>
      <c r="BM742" s="10">
        <f>tbl_MTG_Set[[#This Row],[Play Booster Sell Price CardMarket]]*tbl_MTG_Set[[#This Row],[Play Booster Expected Market Value BotBox]]/tbl_MTG_Set[[#This Row],[Play Booster Sealed Market Value BotBox]]</f>
        <v/>
      </c>
      <c r="BN7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2" s="10">
        <f>tbl_MTG_Set[[#This Row],[Play Singles CardMarket Profit BotBox]]/tbl_MTG_Set[[#This Row],[Play Booster Cost]]</f>
        <v/>
      </c>
      <c r="BP742" s="10">
        <f>tbl_MTG_Set[[#This Row],[Play Singles CardMarket Profit BotBox]]&gt;0</f>
        <v/>
      </c>
      <c r="BQ742" s="10" t="n"/>
      <c r="BR742" s="10" t="n"/>
      <c r="BS742" s="10" t="n"/>
      <c r="BT7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2" s="19">
        <f>tbl_MTG_Set[[#This Row],[Collector Singles CardMarket Profit MTG Stocks]]/tbl_MTG_Set[[#This Row],[Collector Booster Cost]]</f>
        <v/>
      </c>
      <c r="BW742" s="10">
        <f>tbl_MTG_Set[[#This Row],[Collector Singles CardMarket Profit MTG Stocks]]&gt;0</f>
        <v/>
      </c>
      <c r="BX742" s="10" t="n"/>
      <c r="BY742" s="10" t="n"/>
      <c r="BZ742" s="10">
        <f>tbl_MTG_Set[[#This Row],[Collector Booster Sell Price CardMarket]]*tbl_MTG_Set[[#This Row],[Collector Booster Expected Market Value BotBox]]/tbl_MTG_Set[[#This Row],[Collector Booster Sealed Market Value BotBox]]</f>
        <v/>
      </c>
      <c r="CA7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2" s="10">
        <f>tbl_MTG_Set[[#This Row],[Collector Singles CardMarket Profit BotBox]]/tbl_MTG_Set[[#This Row],[Collector Booster Cost]]</f>
        <v/>
      </c>
      <c r="CC742" s="10">
        <f>tbl_MTG_Set[[#This Row],[Collector Singles CardMarket Profit BotBox]]&gt;0</f>
        <v/>
      </c>
      <c r="CD7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3" hidden="1" s="6">
      <c r="A743" t="n">
        <v>775</v>
      </c>
      <c r="B743" t="inlineStr">
        <is>
          <t>Duel Decks: Garruk vs. Liliana Tokens TDDD</t>
        </is>
      </c>
      <c r="C743" t="n">
        <v>3</v>
      </c>
      <c r="D743" s="3" t="n">
        <v>40116</v>
      </c>
      <c r="F743" t="inlineStr">
        <is>
          <t>en es fr de it pt ja ko ru 汉语 漢語</t>
        </is>
      </c>
      <c r="G743" t="n">
        <v>1496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1">
        <f>tbl_MTG_Set[[#This Row],[Play Booster Sell Price CardMarket]]*tbl_MTG_Set[[#This Row],[Play Booster Expected Market Value MTG Stocks]]/tbl_MTG_Set[[#This Row],[Play Booster Sealed Market Value MTG Stocks]]</f>
        <v/>
      </c>
      <c r="BG7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3" s="11">
        <f>tbl_MTG_Set[[#This Row],[Play Singles CardMarket Profit MTG Stocks]]/tbl_MTG_Set[[#This Row],[Play Booster Cost]]</f>
        <v/>
      </c>
      <c r="BI743" s="11">
        <f>tbl_MTG_Set[[#This Row],[Play Singles CardMarket Profit MTG Stocks]]&gt;0</f>
        <v/>
      </c>
      <c r="BM743" s="10">
        <f>tbl_MTG_Set[[#This Row],[Play Booster Sell Price CardMarket]]*tbl_MTG_Set[[#This Row],[Play Booster Expected Market Value BotBox]]/tbl_MTG_Set[[#This Row],[Play Booster Sealed Market Value BotBox]]</f>
        <v/>
      </c>
      <c r="BN7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3" s="10">
        <f>tbl_MTG_Set[[#This Row],[Play Singles CardMarket Profit BotBox]]/tbl_MTG_Set[[#This Row],[Play Booster Cost]]</f>
        <v/>
      </c>
      <c r="BP743" s="10">
        <f>tbl_MTG_Set[[#This Row],[Play Singles CardMarket Profit BotBox]]&gt;0</f>
        <v/>
      </c>
      <c r="BQ743" s="10" t="n"/>
      <c r="BR743" s="10" t="n"/>
      <c r="BS743" s="10" t="n"/>
      <c r="BT7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3" s="19">
        <f>tbl_MTG_Set[[#This Row],[Collector Singles CardMarket Profit MTG Stocks]]/tbl_MTG_Set[[#This Row],[Collector Booster Cost]]</f>
        <v/>
      </c>
      <c r="BW743" s="10">
        <f>tbl_MTG_Set[[#This Row],[Collector Singles CardMarket Profit MTG Stocks]]&gt;0</f>
        <v/>
      </c>
      <c r="BX743" s="10" t="n"/>
      <c r="BY743" s="10" t="n"/>
      <c r="BZ743" s="10">
        <f>tbl_MTG_Set[[#This Row],[Collector Booster Sell Price CardMarket]]*tbl_MTG_Set[[#This Row],[Collector Booster Expected Market Value BotBox]]/tbl_MTG_Set[[#This Row],[Collector Booster Sealed Market Value BotBox]]</f>
        <v/>
      </c>
      <c r="CA7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3" s="10">
        <f>tbl_MTG_Set[[#This Row],[Collector Singles CardMarket Profit BotBox]]/tbl_MTG_Set[[#This Row],[Collector Booster Cost]]</f>
        <v/>
      </c>
      <c r="CC743" s="10">
        <f>tbl_MTG_Set[[#This Row],[Collector Singles CardMarket Profit BotBox]]&gt;0</f>
        <v/>
      </c>
      <c r="CD7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4" hidden="1" s="6">
      <c r="A744" t="n">
        <v>776</v>
      </c>
      <c r="B744" t="inlineStr">
        <is>
          <t>Zendikar ZEN</t>
        </is>
      </c>
      <c r="C744" t="n">
        <v>269</v>
      </c>
      <c r="D744" s="3" t="n">
        <v>40088</v>
      </c>
      <c r="E744" t="inlineStr">
        <is>
          <t>Standard Expansion</t>
        </is>
      </c>
      <c r="F744" t="inlineStr">
        <is>
          <t>en es fr de it pt ja ko ru 汉语 漢語</t>
        </is>
      </c>
      <c r="G744" t="n">
        <v>1498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1">
        <f>tbl_MTG_Set[[#This Row],[Play Booster Sell Price CardMarket]]*tbl_MTG_Set[[#This Row],[Play Booster Expected Market Value MTG Stocks]]/tbl_MTG_Set[[#This Row],[Play Booster Sealed Market Value MTG Stocks]]</f>
        <v/>
      </c>
      <c r="BG7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4" s="11">
        <f>tbl_MTG_Set[[#This Row],[Play Singles CardMarket Profit MTG Stocks]]/tbl_MTG_Set[[#This Row],[Play Booster Cost]]</f>
        <v/>
      </c>
      <c r="BI744" s="11">
        <f>tbl_MTG_Set[[#This Row],[Play Singles CardMarket Profit MTG Stocks]]&gt;0</f>
        <v/>
      </c>
      <c r="BM744" s="10">
        <f>tbl_MTG_Set[[#This Row],[Play Booster Sell Price CardMarket]]*tbl_MTG_Set[[#This Row],[Play Booster Expected Market Value BotBox]]/tbl_MTG_Set[[#This Row],[Play Booster Sealed Market Value BotBox]]</f>
        <v/>
      </c>
      <c r="BN7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4" s="10">
        <f>tbl_MTG_Set[[#This Row],[Play Singles CardMarket Profit BotBox]]/tbl_MTG_Set[[#This Row],[Play Booster Cost]]</f>
        <v/>
      </c>
      <c r="BP744" s="10">
        <f>tbl_MTG_Set[[#This Row],[Play Singles CardMarket Profit BotBox]]&gt;0</f>
        <v/>
      </c>
      <c r="BQ744" s="10" t="n"/>
      <c r="BR744" s="10" t="n"/>
      <c r="BS744" s="10" t="n"/>
      <c r="BT7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4" s="19">
        <f>tbl_MTG_Set[[#This Row],[Collector Singles CardMarket Profit MTG Stocks]]/tbl_MTG_Set[[#This Row],[Collector Booster Cost]]</f>
        <v/>
      </c>
      <c r="BW744" s="10">
        <f>tbl_MTG_Set[[#This Row],[Collector Singles CardMarket Profit MTG Stocks]]&gt;0</f>
        <v/>
      </c>
      <c r="BX744" s="10" t="n"/>
      <c r="BY744" s="10" t="n"/>
      <c r="BZ744" s="10">
        <f>tbl_MTG_Set[[#This Row],[Collector Booster Sell Price CardMarket]]*tbl_MTG_Set[[#This Row],[Collector Booster Expected Market Value BotBox]]/tbl_MTG_Set[[#This Row],[Collector Booster Sealed Market Value BotBox]]</f>
        <v/>
      </c>
      <c r="CA7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4" s="10">
        <f>tbl_MTG_Set[[#This Row],[Collector Singles CardMarket Profit BotBox]]/tbl_MTG_Set[[#This Row],[Collector Booster Cost]]</f>
        <v/>
      </c>
      <c r="CC744" s="10">
        <f>tbl_MTG_Set[[#This Row],[Collector Singles CardMarket Profit BotBox]]&gt;0</f>
        <v/>
      </c>
      <c r="CD7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5" hidden="1" s="6">
      <c r="A745" t="n">
        <v>777</v>
      </c>
      <c r="B745" t="inlineStr">
        <is>
          <t>Zendikar Promos PZEN</t>
        </is>
      </c>
      <c r="C745" t="n">
        <v>5</v>
      </c>
      <c r="D745" s="3" t="n">
        <v>40088</v>
      </c>
      <c r="E745" t="inlineStr">
        <is>
          <t>Standard Expansion</t>
        </is>
      </c>
      <c r="F745" t="inlineStr">
        <is>
          <t>en es fr de it pt ja ko ru 汉语 漢語</t>
        </is>
      </c>
      <c r="G745" t="n">
        <v>1500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1">
        <f>tbl_MTG_Set[[#This Row],[Play Booster Sell Price CardMarket]]*tbl_MTG_Set[[#This Row],[Play Booster Expected Market Value MTG Stocks]]/tbl_MTG_Set[[#This Row],[Play Booster Sealed Market Value MTG Stocks]]</f>
        <v/>
      </c>
      <c r="BG7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5" s="11">
        <f>tbl_MTG_Set[[#This Row],[Play Singles CardMarket Profit MTG Stocks]]/tbl_MTG_Set[[#This Row],[Play Booster Cost]]</f>
        <v/>
      </c>
      <c r="BI745" s="11">
        <f>tbl_MTG_Set[[#This Row],[Play Singles CardMarket Profit MTG Stocks]]&gt;0</f>
        <v/>
      </c>
      <c r="BM745" s="10">
        <f>tbl_MTG_Set[[#This Row],[Play Booster Sell Price CardMarket]]*tbl_MTG_Set[[#This Row],[Play Booster Expected Market Value BotBox]]/tbl_MTG_Set[[#This Row],[Play Booster Sealed Market Value BotBox]]</f>
        <v/>
      </c>
      <c r="BN7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5" s="10">
        <f>tbl_MTG_Set[[#This Row],[Play Singles CardMarket Profit BotBox]]/tbl_MTG_Set[[#This Row],[Play Booster Cost]]</f>
        <v/>
      </c>
      <c r="BP745" s="10">
        <f>tbl_MTG_Set[[#This Row],[Play Singles CardMarket Profit BotBox]]&gt;0</f>
        <v/>
      </c>
      <c r="BQ745" s="10" t="n"/>
      <c r="BR745" s="10" t="n"/>
      <c r="BS745" s="10" t="n"/>
      <c r="BT7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5" s="19">
        <f>tbl_MTG_Set[[#This Row],[Collector Singles CardMarket Profit MTG Stocks]]/tbl_MTG_Set[[#This Row],[Collector Booster Cost]]</f>
        <v/>
      </c>
      <c r="BW745" s="10">
        <f>tbl_MTG_Set[[#This Row],[Collector Singles CardMarket Profit MTG Stocks]]&gt;0</f>
        <v/>
      </c>
      <c r="BX745" s="10" t="n"/>
      <c r="BY745" s="10" t="n"/>
      <c r="BZ745" s="10">
        <f>tbl_MTG_Set[[#This Row],[Collector Booster Sell Price CardMarket]]*tbl_MTG_Set[[#This Row],[Collector Booster Expected Market Value BotBox]]/tbl_MTG_Set[[#This Row],[Collector Booster Sealed Market Value BotBox]]</f>
        <v/>
      </c>
      <c r="CA7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5" s="10">
        <f>tbl_MTG_Set[[#This Row],[Collector Singles CardMarket Profit BotBox]]/tbl_MTG_Set[[#This Row],[Collector Booster Cost]]</f>
        <v/>
      </c>
      <c r="CC745" s="10">
        <f>tbl_MTG_Set[[#This Row],[Collector Singles CardMarket Profit BotBox]]&gt;0</f>
        <v/>
      </c>
      <c r="CD7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6" hidden="1" s="6">
      <c r="A746" t="n">
        <v>778</v>
      </c>
      <c r="B746" t="inlineStr">
        <is>
          <t>Zendikar Tokens TZEN</t>
        </is>
      </c>
      <c r="C746" t="n">
        <v>11</v>
      </c>
      <c r="D746" s="3" t="n">
        <v>40088</v>
      </c>
      <c r="E746" t="inlineStr">
        <is>
          <t>Standard Expansion</t>
        </is>
      </c>
      <c r="F746" t="inlineStr">
        <is>
          <t>en es fr de it pt ja ko ru 汉语 漢語</t>
        </is>
      </c>
      <c r="G746" t="n">
        <v>1502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1">
        <f>tbl_MTG_Set[[#This Row],[Play Booster Sell Price CardMarket]]*tbl_MTG_Set[[#This Row],[Play Booster Expected Market Value MTG Stocks]]/tbl_MTG_Set[[#This Row],[Play Booster Sealed Market Value MTG Stocks]]</f>
        <v/>
      </c>
      <c r="BG7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6" s="11">
        <f>tbl_MTG_Set[[#This Row],[Play Singles CardMarket Profit MTG Stocks]]/tbl_MTG_Set[[#This Row],[Play Booster Cost]]</f>
        <v/>
      </c>
      <c r="BI746" s="11">
        <f>tbl_MTG_Set[[#This Row],[Play Singles CardMarket Profit MTG Stocks]]&gt;0</f>
        <v/>
      </c>
      <c r="BM746" s="10">
        <f>tbl_MTG_Set[[#This Row],[Play Booster Sell Price CardMarket]]*tbl_MTG_Set[[#This Row],[Play Booster Expected Market Value BotBox]]/tbl_MTG_Set[[#This Row],[Play Booster Sealed Market Value BotBox]]</f>
        <v/>
      </c>
      <c r="BN7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6" s="10">
        <f>tbl_MTG_Set[[#This Row],[Play Singles CardMarket Profit BotBox]]/tbl_MTG_Set[[#This Row],[Play Booster Cost]]</f>
        <v/>
      </c>
      <c r="BP746" s="10">
        <f>tbl_MTG_Set[[#This Row],[Play Singles CardMarket Profit BotBox]]&gt;0</f>
        <v/>
      </c>
      <c r="BQ746" s="10" t="n"/>
      <c r="BR746" s="10" t="n"/>
      <c r="BS746" s="10" t="n"/>
      <c r="BT7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6" s="19">
        <f>tbl_MTG_Set[[#This Row],[Collector Singles CardMarket Profit MTG Stocks]]/tbl_MTG_Set[[#This Row],[Collector Booster Cost]]</f>
        <v/>
      </c>
      <c r="BW746" s="10">
        <f>tbl_MTG_Set[[#This Row],[Collector Singles CardMarket Profit MTG Stocks]]&gt;0</f>
        <v/>
      </c>
      <c r="BX746" s="10" t="n"/>
      <c r="BY746" s="10" t="n"/>
      <c r="BZ746" s="10">
        <f>tbl_MTG_Set[[#This Row],[Collector Booster Sell Price CardMarket]]*tbl_MTG_Set[[#This Row],[Collector Booster Expected Market Value BotBox]]/tbl_MTG_Set[[#This Row],[Collector Booster Sealed Market Value BotBox]]</f>
        <v/>
      </c>
      <c r="CA7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6" s="10">
        <f>tbl_MTG_Set[[#This Row],[Collector Singles CardMarket Profit BotBox]]/tbl_MTG_Set[[#This Row],[Collector Booster Cost]]</f>
        <v/>
      </c>
      <c r="CC746" s="10">
        <f>tbl_MTG_Set[[#This Row],[Collector Singles CardMarket Profit BotBox]]&gt;0</f>
        <v/>
      </c>
      <c r="CD7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7" hidden="1" s="6">
      <c r="A747" t="n">
        <v>779</v>
      </c>
      <c r="B747" t="inlineStr">
        <is>
          <t>Masters Edition III ME3</t>
        </is>
      </c>
      <c r="C747" t="n">
        <v>230</v>
      </c>
      <c r="D747" s="3" t="n">
        <v>40063</v>
      </c>
      <c r="F747" t="inlineStr">
        <is>
          <t>en es fr de it pt ja ko ru 汉语 漢語</t>
        </is>
      </c>
      <c r="G747" t="n">
        <v>1504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1">
        <f>tbl_MTG_Set[[#This Row],[Play Booster Sell Price CardMarket]]*tbl_MTG_Set[[#This Row],[Play Booster Expected Market Value MTG Stocks]]/tbl_MTG_Set[[#This Row],[Play Booster Sealed Market Value MTG Stocks]]</f>
        <v/>
      </c>
      <c r="BG7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7" s="11">
        <f>tbl_MTG_Set[[#This Row],[Play Singles CardMarket Profit MTG Stocks]]/tbl_MTG_Set[[#This Row],[Play Booster Cost]]</f>
        <v/>
      </c>
      <c r="BI747" s="11">
        <f>tbl_MTG_Set[[#This Row],[Play Singles CardMarket Profit MTG Stocks]]&gt;0</f>
        <v/>
      </c>
      <c r="BM747" s="10">
        <f>tbl_MTG_Set[[#This Row],[Play Booster Sell Price CardMarket]]*tbl_MTG_Set[[#This Row],[Play Booster Expected Market Value BotBox]]/tbl_MTG_Set[[#This Row],[Play Booster Sealed Market Value BotBox]]</f>
        <v/>
      </c>
      <c r="BN7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7" s="10">
        <f>tbl_MTG_Set[[#This Row],[Play Singles CardMarket Profit BotBox]]/tbl_MTG_Set[[#This Row],[Play Booster Cost]]</f>
        <v/>
      </c>
      <c r="BP747" s="10">
        <f>tbl_MTG_Set[[#This Row],[Play Singles CardMarket Profit BotBox]]&gt;0</f>
        <v/>
      </c>
      <c r="BQ747" s="10" t="n"/>
      <c r="BR747" s="10" t="n"/>
      <c r="BS747" s="10" t="n"/>
      <c r="BT7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7" s="19">
        <f>tbl_MTG_Set[[#This Row],[Collector Singles CardMarket Profit MTG Stocks]]/tbl_MTG_Set[[#This Row],[Collector Booster Cost]]</f>
        <v/>
      </c>
      <c r="BW747" s="10">
        <f>tbl_MTG_Set[[#This Row],[Collector Singles CardMarket Profit MTG Stocks]]&gt;0</f>
        <v/>
      </c>
      <c r="BX747" s="10" t="n"/>
      <c r="BY747" s="10" t="n"/>
      <c r="BZ747" s="10">
        <f>tbl_MTG_Set[[#This Row],[Collector Booster Sell Price CardMarket]]*tbl_MTG_Set[[#This Row],[Collector Booster Expected Market Value BotBox]]/tbl_MTG_Set[[#This Row],[Collector Booster Sealed Market Value BotBox]]</f>
        <v/>
      </c>
      <c r="CA7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7" s="10">
        <f>tbl_MTG_Set[[#This Row],[Collector Singles CardMarket Profit BotBox]]/tbl_MTG_Set[[#This Row],[Collector Booster Cost]]</f>
        <v/>
      </c>
      <c r="CC747" s="10">
        <f>tbl_MTG_Set[[#This Row],[Collector Singles CardMarket Profit BotBox]]&gt;0</f>
        <v/>
      </c>
      <c r="CD7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8" hidden="1" s="6">
      <c r="A748" t="n">
        <v>780</v>
      </c>
      <c r="B748" t="inlineStr">
        <is>
          <t>Planechase HOP</t>
        </is>
      </c>
      <c r="C748" t="n">
        <v>169</v>
      </c>
      <c r="D748" s="3" t="n">
        <v>40060</v>
      </c>
      <c r="F748" t="inlineStr">
        <is>
          <t>en es fr de it pt ja ko ru 汉语 漢語</t>
        </is>
      </c>
      <c r="G748" t="n">
        <v>1506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1">
        <f>tbl_MTG_Set[[#This Row],[Play Booster Sell Price CardMarket]]*tbl_MTG_Set[[#This Row],[Play Booster Expected Market Value MTG Stocks]]/tbl_MTG_Set[[#This Row],[Play Booster Sealed Market Value MTG Stocks]]</f>
        <v/>
      </c>
      <c r="BG7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8" s="11">
        <f>tbl_MTG_Set[[#This Row],[Play Singles CardMarket Profit MTG Stocks]]/tbl_MTG_Set[[#This Row],[Play Booster Cost]]</f>
        <v/>
      </c>
      <c r="BI748" s="11">
        <f>tbl_MTG_Set[[#This Row],[Play Singles CardMarket Profit MTG Stocks]]&gt;0</f>
        <v/>
      </c>
      <c r="BM748" s="10">
        <f>tbl_MTG_Set[[#This Row],[Play Booster Sell Price CardMarket]]*tbl_MTG_Set[[#This Row],[Play Booster Expected Market Value BotBox]]/tbl_MTG_Set[[#This Row],[Play Booster Sealed Market Value BotBox]]</f>
        <v/>
      </c>
      <c r="BN7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8" s="10">
        <f>tbl_MTG_Set[[#This Row],[Play Singles CardMarket Profit BotBox]]/tbl_MTG_Set[[#This Row],[Play Booster Cost]]</f>
        <v/>
      </c>
      <c r="BP748" s="10">
        <f>tbl_MTG_Set[[#This Row],[Play Singles CardMarket Profit BotBox]]&gt;0</f>
        <v/>
      </c>
      <c r="BQ748" s="10" t="n"/>
      <c r="BR748" s="10" t="n"/>
      <c r="BS748" s="10" t="n"/>
      <c r="BT7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8" s="19">
        <f>tbl_MTG_Set[[#This Row],[Collector Singles CardMarket Profit MTG Stocks]]/tbl_MTG_Set[[#This Row],[Collector Booster Cost]]</f>
        <v/>
      </c>
      <c r="BW748" s="10">
        <f>tbl_MTG_Set[[#This Row],[Collector Singles CardMarket Profit MTG Stocks]]&gt;0</f>
        <v/>
      </c>
      <c r="BX748" s="10" t="n"/>
      <c r="BY748" s="10" t="n"/>
      <c r="BZ748" s="10">
        <f>tbl_MTG_Set[[#This Row],[Collector Booster Sell Price CardMarket]]*tbl_MTG_Set[[#This Row],[Collector Booster Expected Market Value BotBox]]/tbl_MTG_Set[[#This Row],[Collector Booster Sealed Market Value BotBox]]</f>
        <v/>
      </c>
      <c r="CA7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8" s="10">
        <f>tbl_MTG_Set[[#This Row],[Collector Singles CardMarket Profit BotBox]]/tbl_MTG_Set[[#This Row],[Collector Booster Cost]]</f>
        <v/>
      </c>
      <c r="CC748" s="10">
        <f>tbl_MTG_Set[[#This Row],[Collector Singles CardMarket Profit BotBox]]&gt;0</f>
        <v/>
      </c>
      <c r="CD7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9" hidden="1" s="6">
      <c r="A749" t="n">
        <v>781</v>
      </c>
      <c r="B749" t="inlineStr">
        <is>
          <t>Planechase Promos PHOP</t>
        </is>
      </c>
      <c r="C749" t="n">
        <v>1</v>
      </c>
      <c r="D749" s="3" t="n">
        <v>40060</v>
      </c>
      <c r="F749" t="inlineStr">
        <is>
          <t>en es fr de it pt ja ko ru 汉语 漢語</t>
        </is>
      </c>
      <c r="G749" t="n">
        <v>1508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1">
        <f>tbl_MTG_Set[[#This Row],[Play Booster Sell Price CardMarket]]*tbl_MTG_Set[[#This Row],[Play Booster Expected Market Value MTG Stocks]]/tbl_MTG_Set[[#This Row],[Play Booster Sealed Market Value MTG Stocks]]</f>
        <v/>
      </c>
      <c r="BG7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9" s="11">
        <f>tbl_MTG_Set[[#This Row],[Play Singles CardMarket Profit MTG Stocks]]/tbl_MTG_Set[[#This Row],[Play Booster Cost]]</f>
        <v/>
      </c>
      <c r="BI749" s="11">
        <f>tbl_MTG_Set[[#This Row],[Play Singles CardMarket Profit MTG Stocks]]&gt;0</f>
        <v/>
      </c>
      <c r="BM749" s="10">
        <f>tbl_MTG_Set[[#This Row],[Play Booster Sell Price CardMarket]]*tbl_MTG_Set[[#This Row],[Play Booster Expected Market Value BotBox]]/tbl_MTG_Set[[#This Row],[Play Booster Sealed Market Value BotBox]]</f>
        <v/>
      </c>
      <c r="BN7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9" s="10">
        <f>tbl_MTG_Set[[#This Row],[Play Singles CardMarket Profit BotBox]]/tbl_MTG_Set[[#This Row],[Play Booster Cost]]</f>
        <v/>
      </c>
      <c r="BP749" s="10">
        <f>tbl_MTG_Set[[#This Row],[Play Singles CardMarket Profit BotBox]]&gt;0</f>
        <v/>
      </c>
      <c r="BQ749" s="10" t="n"/>
      <c r="BR749" s="10" t="n"/>
      <c r="BS749" s="10" t="n"/>
      <c r="BT7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9" s="19">
        <f>tbl_MTG_Set[[#This Row],[Collector Singles CardMarket Profit MTG Stocks]]/tbl_MTG_Set[[#This Row],[Collector Booster Cost]]</f>
        <v/>
      </c>
      <c r="BW749" s="10">
        <f>tbl_MTG_Set[[#This Row],[Collector Singles CardMarket Profit MTG Stocks]]&gt;0</f>
        <v/>
      </c>
      <c r="BX749" s="10" t="n"/>
      <c r="BY749" s="10" t="n"/>
      <c r="BZ749" s="10">
        <f>tbl_MTG_Set[[#This Row],[Collector Booster Sell Price CardMarket]]*tbl_MTG_Set[[#This Row],[Collector Booster Expected Market Value BotBox]]/tbl_MTG_Set[[#This Row],[Collector Booster Sealed Market Value BotBox]]</f>
        <v/>
      </c>
      <c r="CA7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9" s="10">
        <f>tbl_MTG_Set[[#This Row],[Collector Singles CardMarket Profit BotBox]]/tbl_MTG_Set[[#This Row],[Collector Booster Cost]]</f>
        <v/>
      </c>
      <c r="CC749" s="10">
        <f>tbl_MTG_Set[[#This Row],[Collector Singles CardMarket Profit BotBox]]&gt;0</f>
        <v/>
      </c>
      <c r="CD7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0" hidden="1" s="6">
      <c r="A750" t="n">
        <v>782</v>
      </c>
      <c r="B750" t="inlineStr">
        <is>
          <t>Planechase Planes OHOP</t>
        </is>
      </c>
      <c r="C750" t="n">
        <v>40</v>
      </c>
      <c r="D750" s="3" t="n">
        <v>40060</v>
      </c>
      <c r="F750" t="inlineStr">
        <is>
          <t>en es fr de it pt ja ko ru 汉语 漢語</t>
        </is>
      </c>
      <c r="G750" t="n">
        <v>1510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1">
        <f>tbl_MTG_Set[[#This Row],[Play Booster Sell Price CardMarket]]*tbl_MTG_Set[[#This Row],[Play Booster Expected Market Value MTG Stocks]]/tbl_MTG_Set[[#This Row],[Play Booster Sealed Market Value MTG Stocks]]</f>
        <v/>
      </c>
      <c r="BG7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0" s="11">
        <f>tbl_MTG_Set[[#This Row],[Play Singles CardMarket Profit MTG Stocks]]/tbl_MTG_Set[[#This Row],[Play Booster Cost]]</f>
        <v/>
      </c>
      <c r="BI750" s="11">
        <f>tbl_MTG_Set[[#This Row],[Play Singles CardMarket Profit MTG Stocks]]&gt;0</f>
        <v/>
      </c>
      <c r="BM750" s="10">
        <f>tbl_MTG_Set[[#This Row],[Play Booster Sell Price CardMarket]]*tbl_MTG_Set[[#This Row],[Play Booster Expected Market Value BotBox]]/tbl_MTG_Set[[#This Row],[Play Booster Sealed Market Value BotBox]]</f>
        <v/>
      </c>
      <c r="BN7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0" s="10">
        <f>tbl_MTG_Set[[#This Row],[Play Singles CardMarket Profit BotBox]]/tbl_MTG_Set[[#This Row],[Play Booster Cost]]</f>
        <v/>
      </c>
      <c r="BP750" s="10">
        <f>tbl_MTG_Set[[#This Row],[Play Singles CardMarket Profit BotBox]]&gt;0</f>
        <v/>
      </c>
      <c r="BQ750" s="10" t="n"/>
      <c r="BR750" s="10" t="n"/>
      <c r="BS750" s="10" t="n"/>
      <c r="BT7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0" s="19">
        <f>tbl_MTG_Set[[#This Row],[Collector Singles CardMarket Profit MTG Stocks]]/tbl_MTG_Set[[#This Row],[Collector Booster Cost]]</f>
        <v/>
      </c>
      <c r="BW750" s="10">
        <f>tbl_MTG_Set[[#This Row],[Collector Singles CardMarket Profit MTG Stocks]]&gt;0</f>
        <v/>
      </c>
      <c r="BX750" s="10" t="n"/>
      <c r="BY750" s="10" t="n"/>
      <c r="BZ750" s="10">
        <f>tbl_MTG_Set[[#This Row],[Collector Booster Sell Price CardMarket]]*tbl_MTG_Set[[#This Row],[Collector Booster Expected Market Value BotBox]]/tbl_MTG_Set[[#This Row],[Collector Booster Sealed Market Value BotBox]]</f>
        <v/>
      </c>
      <c r="CA7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0" s="10">
        <f>tbl_MTG_Set[[#This Row],[Collector Singles CardMarket Profit BotBox]]/tbl_MTG_Set[[#This Row],[Collector Booster Cost]]</f>
        <v/>
      </c>
      <c r="CC750" s="10">
        <f>tbl_MTG_Set[[#This Row],[Collector Singles CardMarket Profit BotBox]]&gt;0</f>
        <v/>
      </c>
      <c r="CD7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1" hidden="1" s="6">
      <c r="A751" t="n">
        <v>783</v>
      </c>
      <c r="B751" t="inlineStr">
        <is>
          <t>From the Vault: Exiled V09</t>
        </is>
      </c>
      <c r="C751" t="n">
        <v>15</v>
      </c>
      <c r="D751" s="3" t="n">
        <v>40053</v>
      </c>
      <c r="F751" t="inlineStr">
        <is>
          <t>en es fr de it pt ja ko ru 汉语 漢語</t>
        </is>
      </c>
      <c r="G751" t="n">
        <v>1512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1">
        <f>tbl_MTG_Set[[#This Row],[Play Booster Sell Price CardMarket]]*tbl_MTG_Set[[#This Row],[Play Booster Expected Market Value MTG Stocks]]/tbl_MTG_Set[[#This Row],[Play Booster Sealed Market Value MTG Stocks]]</f>
        <v/>
      </c>
      <c r="BG7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1" s="11">
        <f>tbl_MTG_Set[[#This Row],[Play Singles CardMarket Profit MTG Stocks]]/tbl_MTG_Set[[#This Row],[Play Booster Cost]]</f>
        <v/>
      </c>
      <c r="BI751" s="11">
        <f>tbl_MTG_Set[[#This Row],[Play Singles CardMarket Profit MTG Stocks]]&gt;0</f>
        <v/>
      </c>
      <c r="BM751" s="10">
        <f>tbl_MTG_Set[[#This Row],[Play Booster Sell Price CardMarket]]*tbl_MTG_Set[[#This Row],[Play Booster Expected Market Value BotBox]]/tbl_MTG_Set[[#This Row],[Play Booster Sealed Market Value BotBox]]</f>
        <v/>
      </c>
      <c r="BN7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1" s="10">
        <f>tbl_MTG_Set[[#This Row],[Play Singles CardMarket Profit BotBox]]/tbl_MTG_Set[[#This Row],[Play Booster Cost]]</f>
        <v/>
      </c>
      <c r="BP751" s="10">
        <f>tbl_MTG_Set[[#This Row],[Play Singles CardMarket Profit BotBox]]&gt;0</f>
        <v/>
      </c>
      <c r="BQ751" s="10" t="n"/>
      <c r="BR751" s="10" t="n"/>
      <c r="BS751" s="10" t="n"/>
      <c r="BT7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1" s="19">
        <f>tbl_MTG_Set[[#This Row],[Collector Singles CardMarket Profit MTG Stocks]]/tbl_MTG_Set[[#This Row],[Collector Booster Cost]]</f>
        <v/>
      </c>
      <c r="BW751" s="10">
        <f>tbl_MTG_Set[[#This Row],[Collector Singles CardMarket Profit MTG Stocks]]&gt;0</f>
        <v/>
      </c>
      <c r="BX751" s="10" t="n"/>
      <c r="BY751" s="10" t="n"/>
      <c r="BZ751" s="10">
        <f>tbl_MTG_Set[[#This Row],[Collector Booster Sell Price CardMarket]]*tbl_MTG_Set[[#This Row],[Collector Booster Expected Market Value BotBox]]/tbl_MTG_Set[[#This Row],[Collector Booster Sealed Market Value BotBox]]</f>
        <v/>
      </c>
      <c r="CA7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1" s="10">
        <f>tbl_MTG_Set[[#This Row],[Collector Singles CardMarket Profit BotBox]]/tbl_MTG_Set[[#This Row],[Collector Booster Cost]]</f>
        <v/>
      </c>
      <c r="CC751" s="10">
        <f>tbl_MTG_Set[[#This Row],[Collector Singles CardMarket Profit BotBox]]&gt;0</f>
        <v/>
      </c>
      <c r="CD7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2" hidden="1" s="6">
      <c r="A752" t="n">
        <v>784</v>
      </c>
      <c r="B752" t="inlineStr">
        <is>
          <t>Magic 2010 M10</t>
        </is>
      </c>
      <c r="C752" t="n">
        <v>249</v>
      </c>
      <c r="D752" s="3" t="n">
        <v>40011</v>
      </c>
      <c r="F752" t="inlineStr">
        <is>
          <t>en es fr de it pt ja ko ru 汉语 漢語</t>
        </is>
      </c>
      <c r="G752" t="n">
        <v>1514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1">
        <f>tbl_MTG_Set[[#This Row],[Play Booster Sell Price CardMarket]]*tbl_MTG_Set[[#This Row],[Play Booster Expected Market Value MTG Stocks]]/tbl_MTG_Set[[#This Row],[Play Booster Sealed Market Value MTG Stocks]]</f>
        <v/>
      </c>
      <c r="BG7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2" s="11">
        <f>tbl_MTG_Set[[#This Row],[Play Singles CardMarket Profit MTG Stocks]]/tbl_MTG_Set[[#This Row],[Play Booster Cost]]</f>
        <v/>
      </c>
      <c r="BI752" s="11">
        <f>tbl_MTG_Set[[#This Row],[Play Singles CardMarket Profit MTG Stocks]]&gt;0</f>
        <v/>
      </c>
      <c r="BM752" s="10">
        <f>tbl_MTG_Set[[#This Row],[Play Booster Sell Price CardMarket]]*tbl_MTG_Set[[#This Row],[Play Booster Expected Market Value BotBox]]/tbl_MTG_Set[[#This Row],[Play Booster Sealed Market Value BotBox]]</f>
        <v/>
      </c>
      <c r="BN7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2" s="10">
        <f>tbl_MTG_Set[[#This Row],[Play Singles CardMarket Profit BotBox]]/tbl_MTG_Set[[#This Row],[Play Booster Cost]]</f>
        <v/>
      </c>
      <c r="BP752" s="10">
        <f>tbl_MTG_Set[[#This Row],[Play Singles CardMarket Profit BotBox]]&gt;0</f>
        <v/>
      </c>
      <c r="BQ752" s="10" t="n"/>
      <c r="BR752" s="10" t="n"/>
      <c r="BS752" s="10" t="n"/>
      <c r="BT7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2" s="19">
        <f>tbl_MTG_Set[[#This Row],[Collector Singles CardMarket Profit MTG Stocks]]/tbl_MTG_Set[[#This Row],[Collector Booster Cost]]</f>
        <v/>
      </c>
      <c r="BW752" s="10">
        <f>tbl_MTG_Set[[#This Row],[Collector Singles CardMarket Profit MTG Stocks]]&gt;0</f>
        <v/>
      </c>
      <c r="BX752" s="10" t="n"/>
      <c r="BY752" s="10" t="n"/>
      <c r="BZ752" s="10">
        <f>tbl_MTG_Set[[#This Row],[Collector Booster Sell Price CardMarket]]*tbl_MTG_Set[[#This Row],[Collector Booster Expected Market Value BotBox]]/tbl_MTG_Set[[#This Row],[Collector Booster Sealed Market Value BotBox]]</f>
        <v/>
      </c>
      <c r="CA7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2" s="10">
        <f>tbl_MTG_Set[[#This Row],[Collector Singles CardMarket Profit BotBox]]/tbl_MTG_Set[[#This Row],[Collector Booster Cost]]</f>
        <v/>
      </c>
      <c r="CC752" s="10">
        <f>tbl_MTG_Set[[#This Row],[Collector Singles CardMarket Profit BotBox]]&gt;0</f>
        <v/>
      </c>
      <c r="CD7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3" hidden="1" s="6">
      <c r="A753" t="n">
        <v>785</v>
      </c>
      <c r="B753" t="inlineStr">
        <is>
          <t>Magic 2010 Promos PM10</t>
        </is>
      </c>
      <c r="C753" t="n">
        <v>3</v>
      </c>
      <c r="D753" s="3" t="n">
        <v>40010</v>
      </c>
      <c r="F753" t="inlineStr">
        <is>
          <t>en es fr de it pt ja ko ru 汉语 漢語</t>
        </is>
      </c>
      <c r="G753" t="n">
        <v>1516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1">
        <f>tbl_MTG_Set[[#This Row],[Play Booster Sell Price CardMarket]]*tbl_MTG_Set[[#This Row],[Play Booster Expected Market Value MTG Stocks]]/tbl_MTG_Set[[#This Row],[Play Booster Sealed Market Value MTG Stocks]]</f>
        <v/>
      </c>
      <c r="BG7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3" s="11">
        <f>tbl_MTG_Set[[#This Row],[Play Singles CardMarket Profit MTG Stocks]]/tbl_MTG_Set[[#This Row],[Play Booster Cost]]</f>
        <v/>
      </c>
      <c r="BI753" s="11">
        <f>tbl_MTG_Set[[#This Row],[Play Singles CardMarket Profit MTG Stocks]]&gt;0</f>
        <v/>
      </c>
      <c r="BM753" s="10">
        <f>tbl_MTG_Set[[#This Row],[Play Booster Sell Price CardMarket]]*tbl_MTG_Set[[#This Row],[Play Booster Expected Market Value BotBox]]/tbl_MTG_Set[[#This Row],[Play Booster Sealed Market Value BotBox]]</f>
        <v/>
      </c>
      <c r="BN7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3" s="10">
        <f>tbl_MTG_Set[[#This Row],[Play Singles CardMarket Profit BotBox]]/tbl_MTG_Set[[#This Row],[Play Booster Cost]]</f>
        <v/>
      </c>
      <c r="BP753" s="10">
        <f>tbl_MTG_Set[[#This Row],[Play Singles CardMarket Profit BotBox]]&gt;0</f>
        <v/>
      </c>
      <c r="BQ753" s="10" t="n"/>
      <c r="BR753" s="10" t="n"/>
      <c r="BS753" s="10" t="n"/>
      <c r="BT7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3" s="19">
        <f>tbl_MTG_Set[[#This Row],[Collector Singles CardMarket Profit MTG Stocks]]/tbl_MTG_Set[[#This Row],[Collector Booster Cost]]</f>
        <v/>
      </c>
      <c r="BW753" s="10">
        <f>tbl_MTG_Set[[#This Row],[Collector Singles CardMarket Profit MTG Stocks]]&gt;0</f>
        <v/>
      </c>
      <c r="BX753" s="10" t="n"/>
      <c r="BY753" s="10" t="n"/>
      <c r="BZ753" s="10">
        <f>tbl_MTG_Set[[#This Row],[Collector Booster Sell Price CardMarket]]*tbl_MTG_Set[[#This Row],[Collector Booster Expected Market Value BotBox]]/tbl_MTG_Set[[#This Row],[Collector Booster Sealed Market Value BotBox]]</f>
        <v/>
      </c>
      <c r="CA7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3" s="10">
        <f>tbl_MTG_Set[[#This Row],[Collector Singles CardMarket Profit BotBox]]/tbl_MTG_Set[[#This Row],[Collector Booster Cost]]</f>
        <v/>
      </c>
      <c r="CC753" s="10">
        <f>tbl_MTG_Set[[#This Row],[Collector Singles CardMarket Profit BotBox]]&gt;0</f>
        <v/>
      </c>
      <c r="CD7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4" hidden="1" s="6">
      <c r="A754" t="n">
        <v>786</v>
      </c>
      <c r="B754" t="inlineStr">
        <is>
          <t>Magic 2010 Tokens TM10</t>
        </is>
      </c>
      <c r="C754" t="n">
        <v>8</v>
      </c>
      <c r="D754" s="3" t="n">
        <v>40011</v>
      </c>
      <c r="F754" t="inlineStr">
        <is>
          <t>en es fr de it pt ja ko ru 汉语 漢語</t>
        </is>
      </c>
      <c r="G754" t="n">
        <v>1518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1">
        <f>tbl_MTG_Set[[#This Row],[Play Booster Sell Price CardMarket]]*tbl_MTG_Set[[#This Row],[Play Booster Expected Market Value MTG Stocks]]/tbl_MTG_Set[[#This Row],[Play Booster Sealed Market Value MTG Stocks]]</f>
        <v/>
      </c>
      <c r="BG7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4" s="11">
        <f>tbl_MTG_Set[[#This Row],[Play Singles CardMarket Profit MTG Stocks]]/tbl_MTG_Set[[#This Row],[Play Booster Cost]]</f>
        <v/>
      </c>
      <c r="BI754" s="11">
        <f>tbl_MTG_Set[[#This Row],[Play Singles CardMarket Profit MTG Stocks]]&gt;0</f>
        <v/>
      </c>
      <c r="BM754" s="10">
        <f>tbl_MTG_Set[[#This Row],[Play Booster Sell Price CardMarket]]*tbl_MTG_Set[[#This Row],[Play Booster Expected Market Value BotBox]]/tbl_MTG_Set[[#This Row],[Play Booster Sealed Market Value BotBox]]</f>
        <v/>
      </c>
      <c r="BN7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4" s="10">
        <f>tbl_MTG_Set[[#This Row],[Play Singles CardMarket Profit BotBox]]/tbl_MTG_Set[[#This Row],[Play Booster Cost]]</f>
        <v/>
      </c>
      <c r="BP754" s="10">
        <f>tbl_MTG_Set[[#This Row],[Play Singles CardMarket Profit BotBox]]&gt;0</f>
        <v/>
      </c>
      <c r="BQ754" s="10" t="n"/>
      <c r="BR754" s="10" t="n"/>
      <c r="BS754" s="10" t="n"/>
      <c r="BT7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4" s="19">
        <f>tbl_MTG_Set[[#This Row],[Collector Singles CardMarket Profit MTG Stocks]]/tbl_MTG_Set[[#This Row],[Collector Booster Cost]]</f>
        <v/>
      </c>
      <c r="BW754" s="10">
        <f>tbl_MTG_Set[[#This Row],[Collector Singles CardMarket Profit MTG Stocks]]&gt;0</f>
        <v/>
      </c>
      <c r="BX754" s="10" t="n"/>
      <c r="BY754" s="10" t="n"/>
      <c r="BZ754" s="10">
        <f>tbl_MTG_Set[[#This Row],[Collector Booster Sell Price CardMarket]]*tbl_MTG_Set[[#This Row],[Collector Booster Expected Market Value BotBox]]/tbl_MTG_Set[[#This Row],[Collector Booster Sealed Market Value BotBox]]</f>
        <v/>
      </c>
      <c r="CA7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4" s="10">
        <f>tbl_MTG_Set[[#This Row],[Collector Singles CardMarket Profit BotBox]]/tbl_MTG_Set[[#This Row],[Collector Booster Cost]]</f>
        <v/>
      </c>
      <c r="CC754" s="10">
        <f>tbl_MTG_Set[[#This Row],[Collector Singles CardMarket Profit BotBox]]&gt;0</f>
        <v/>
      </c>
      <c r="CD7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5" hidden="1" s="6">
      <c r="A755" t="n">
        <v>787</v>
      </c>
      <c r="B755" t="inlineStr">
        <is>
          <t>Alara Reborn ARB</t>
        </is>
      </c>
      <c r="C755" t="n">
        <v>145</v>
      </c>
      <c r="D755" s="3" t="n">
        <v>39933</v>
      </c>
      <c r="F755" t="inlineStr">
        <is>
          <t>en es fr de it pt ja ko ru 汉语 漢語</t>
        </is>
      </c>
      <c r="G755" t="n">
        <v>1520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1">
        <f>tbl_MTG_Set[[#This Row],[Play Booster Sell Price CardMarket]]*tbl_MTG_Set[[#This Row],[Play Booster Expected Market Value MTG Stocks]]/tbl_MTG_Set[[#This Row],[Play Booster Sealed Market Value MTG Stocks]]</f>
        <v/>
      </c>
      <c r="BG7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5" s="11">
        <f>tbl_MTG_Set[[#This Row],[Play Singles CardMarket Profit MTG Stocks]]/tbl_MTG_Set[[#This Row],[Play Booster Cost]]</f>
        <v/>
      </c>
      <c r="BI755" s="11">
        <f>tbl_MTG_Set[[#This Row],[Play Singles CardMarket Profit MTG Stocks]]&gt;0</f>
        <v/>
      </c>
      <c r="BM755" s="10">
        <f>tbl_MTG_Set[[#This Row],[Play Booster Sell Price CardMarket]]*tbl_MTG_Set[[#This Row],[Play Booster Expected Market Value BotBox]]/tbl_MTG_Set[[#This Row],[Play Booster Sealed Market Value BotBox]]</f>
        <v/>
      </c>
      <c r="BN7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5" s="10">
        <f>tbl_MTG_Set[[#This Row],[Play Singles CardMarket Profit BotBox]]/tbl_MTG_Set[[#This Row],[Play Booster Cost]]</f>
        <v/>
      </c>
      <c r="BP755" s="10">
        <f>tbl_MTG_Set[[#This Row],[Play Singles CardMarket Profit BotBox]]&gt;0</f>
        <v/>
      </c>
      <c r="BQ755" s="10" t="n"/>
      <c r="BR755" s="10" t="n"/>
      <c r="BS755" s="10" t="n"/>
      <c r="BT7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5" s="19">
        <f>tbl_MTG_Set[[#This Row],[Collector Singles CardMarket Profit MTG Stocks]]/tbl_MTG_Set[[#This Row],[Collector Booster Cost]]</f>
        <v/>
      </c>
      <c r="BW755" s="10">
        <f>tbl_MTG_Set[[#This Row],[Collector Singles CardMarket Profit MTG Stocks]]&gt;0</f>
        <v/>
      </c>
      <c r="BX755" s="10" t="n"/>
      <c r="BY755" s="10" t="n"/>
      <c r="BZ755" s="10">
        <f>tbl_MTG_Set[[#This Row],[Collector Booster Sell Price CardMarket]]*tbl_MTG_Set[[#This Row],[Collector Booster Expected Market Value BotBox]]/tbl_MTG_Set[[#This Row],[Collector Booster Sealed Market Value BotBox]]</f>
        <v/>
      </c>
      <c r="CA7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5" s="10">
        <f>tbl_MTG_Set[[#This Row],[Collector Singles CardMarket Profit BotBox]]/tbl_MTG_Set[[#This Row],[Collector Booster Cost]]</f>
        <v/>
      </c>
      <c r="CC755" s="10">
        <f>tbl_MTG_Set[[#This Row],[Collector Singles CardMarket Profit BotBox]]&gt;0</f>
        <v/>
      </c>
      <c r="CD7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6" hidden="1" s="6">
      <c r="A756" t="n">
        <v>788</v>
      </c>
      <c r="B756" t="inlineStr">
        <is>
          <t>Alara Reborn Promos PARB</t>
        </is>
      </c>
      <c r="C756" t="n">
        <v>3</v>
      </c>
      <c r="D756" s="3" t="n">
        <v>39933</v>
      </c>
      <c r="F756" t="inlineStr">
        <is>
          <t>en es fr de it pt ja ko ru 汉语 漢語</t>
        </is>
      </c>
      <c r="G756" t="n">
        <v>1522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1">
        <f>tbl_MTG_Set[[#This Row],[Play Booster Sell Price CardMarket]]*tbl_MTG_Set[[#This Row],[Play Booster Expected Market Value MTG Stocks]]/tbl_MTG_Set[[#This Row],[Play Booster Sealed Market Value MTG Stocks]]</f>
        <v/>
      </c>
      <c r="BG7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6" s="11">
        <f>tbl_MTG_Set[[#This Row],[Play Singles CardMarket Profit MTG Stocks]]/tbl_MTG_Set[[#This Row],[Play Booster Cost]]</f>
        <v/>
      </c>
      <c r="BI756" s="11">
        <f>tbl_MTG_Set[[#This Row],[Play Singles CardMarket Profit MTG Stocks]]&gt;0</f>
        <v/>
      </c>
      <c r="BM756" s="10">
        <f>tbl_MTG_Set[[#This Row],[Play Booster Sell Price CardMarket]]*tbl_MTG_Set[[#This Row],[Play Booster Expected Market Value BotBox]]/tbl_MTG_Set[[#This Row],[Play Booster Sealed Market Value BotBox]]</f>
        <v/>
      </c>
      <c r="BN7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6" s="10">
        <f>tbl_MTG_Set[[#This Row],[Play Singles CardMarket Profit BotBox]]/tbl_MTG_Set[[#This Row],[Play Booster Cost]]</f>
        <v/>
      </c>
      <c r="BP756" s="10">
        <f>tbl_MTG_Set[[#This Row],[Play Singles CardMarket Profit BotBox]]&gt;0</f>
        <v/>
      </c>
      <c r="BQ756" s="10" t="n"/>
      <c r="BR756" s="10" t="n"/>
      <c r="BS756" s="10" t="n"/>
      <c r="BT7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6" s="19">
        <f>tbl_MTG_Set[[#This Row],[Collector Singles CardMarket Profit MTG Stocks]]/tbl_MTG_Set[[#This Row],[Collector Booster Cost]]</f>
        <v/>
      </c>
      <c r="BW756" s="10">
        <f>tbl_MTG_Set[[#This Row],[Collector Singles CardMarket Profit MTG Stocks]]&gt;0</f>
        <v/>
      </c>
      <c r="BX756" s="10" t="n"/>
      <c r="BY756" s="10" t="n"/>
      <c r="BZ756" s="10">
        <f>tbl_MTG_Set[[#This Row],[Collector Booster Sell Price CardMarket]]*tbl_MTG_Set[[#This Row],[Collector Booster Expected Market Value BotBox]]/tbl_MTG_Set[[#This Row],[Collector Booster Sealed Market Value BotBox]]</f>
        <v/>
      </c>
      <c r="CA7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6" s="10">
        <f>tbl_MTG_Set[[#This Row],[Collector Singles CardMarket Profit BotBox]]/tbl_MTG_Set[[#This Row],[Collector Booster Cost]]</f>
        <v/>
      </c>
      <c r="CC756" s="10">
        <f>tbl_MTG_Set[[#This Row],[Collector Singles CardMarket Profit BotBox]]&gt;0</f>
        <v/>
      </c>
      <c r="CD7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7" hidden="1" s="6">
      <c r="A757" t="n">
        <v>789</v>
      </c>
      <c r="B757" t="inlineStr">
        <is>
          <t>Alara Reborn Tokens TARB</t>
        </is>
      </c>
      <c r="C757" t="n">
        <v>4</v>
      </c>
      <c r="D757" s="3" t="n">
        <v>39933</v>
      </c>
      <c r="F757" t="inlineStr">
        <is>
          <t>en es fr de it pt ja ko ru 汉语 漢語</t>
        </is>
      </c>
      <c r="G757" t="n">
        <v>1524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1">
        <f>tbl_MTG_Set[[#This Row],[Play Booster Sell Price CardMarket]]*tbl_MTG_Set[[#This Row],[Play Booster Expected Market Value MTG Stocks]]/tbl_MTG_Set[[#This Row],[Play Booster Sealed Market Value MTG Stocks]]</f>
        <v/>
      </c>
      <c r="BG7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7" s="11">
        <f>tbl_MTG_Set[[#This Row],[Play Singles CardMarket Profit MTG Stocks]]/tbl_MTG_Set[[#This Row],[Play Booster Cost]]</f>
        <v/>
      </c>
      <c r="BI757" s="11">
        <f>tbl_MTG_Set[[#This Row],[Play Singles CardMarket Profit MTG Stocks]]&gt;0</f>
        <v/>
      </c>
      <c r="BM757" s="10">
        <f>tbl_MTG_Set[[#This Row],[Play Booster Sell Price CardMarket]]*tbl_MTG_Set[[#This Row],[Play Booster Expected Market Value BotBox]]/tbl_MTG_Set[[#This Row],[Play Booster Sealed Market Value BotBox]]</f>
        <v/>
      </c>
      <c r="BN7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7" s="10">
        <f>tbl_MTG_Set[[#This Row],[Play Singles CardMarket Profit BotBox]]/tbl_MTG_Set[[#This Row],[Play Booster Cost]]</f>
        <v/>
      </c>
      <c r="BP757" s="10">
        <f>tbl_MTG_Set[[#This Row],[Play Singles CardMarket Profit BotBox]]&gt;0</f>
        <v/>
      </c>
      <c r="BQ757" s="10" t="n"/>
      <c r="BR757" s="10" t="n"/>
      <c r="BS757" s="10" t="n"/>
      <c r="BT7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7" s="19">
        <f>tbl_MTG_Set[[#This Row],[Collector Singles CardMarket Profit MTG Stocks]]/tbl_MTG_Set[[#This Row],[Collector Booster Cost]]</f>
        <v/>
      </c>
      <c r="BW757" s="10">
        <f>tbl_MTG_Set[[#This Row],[Collector Singles CardMarket Profit MTG Stocks]]&gt;0</f>
        <v/>
      </c>
      <c r="BX757" s="10" t="n"/>
      <c r="BY757" s="10" t="n"/>
      <c r="BZ757" s="10">
        <f>tbl_MTG_Set[[#This Row],[Collector Booster Sell Price CardMarket]]*tbl_MTG_Set[[#This Row],[Collector Booster Expected Market Value BotBox]]/tbl_MTG_Set[[#This Row],[Collector Booster Sealed Market Value BotBox]]</f>
        <v/>
      </c>
      <c r="CA7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7" s="10">
        <f>tbl_MTG_Set[[#This Row],[Collector Singles CardMarket Profit BotBox]]/tbl_MTG_Set[[#This Row],[Collector Booster Cost]]</f>
        <v/>
      </c>
      <c r="CC757" s="10">
        <f>tbl_MTG_Set[[#This Row],[Collector Singles CardMarket Profit BotBox]]&gt;0</f>
        <v/>
      </c>
      <c r="CD7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8" hidden="1" s="6">
      <c r="A758" t="n">
        <v>790</v>
      </c>
      <c r="B758" t="inlineStr">
        <is>
          <t>Duel Decks: Divine vs. Demonic DDC</t>
        </is>
      </c>
      <c r="C758" t="n">
        <v>62</v>
      </c>
      <c r="D758" s="3" t="n">
        <v>39913</v>
      </c>
      <c r="F758" t="inlineStr">
        <is>
          <t>en es fr de it pt ja ko ru 汉语 漢語</t>
        </is>
      </c>
      <c r="G758" t="n">
        <v>1526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1">
        <f>tbl_MTG_Set[[#This Row],[Play Booster Sell Price CardMarket]]*tbl_MTG_Set[[#This Row],[Play Booster Expected Market Value MTG Stocks]]/tbl_MTG_Set[[#This Row],[Play Booster Sealed Market Value MTG Stocks]]</f>
        <v/>
      </c>
      <c r="BG7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8" s="11">
        <f>tbl_MTG_Set[[#This Row],[Play Singles CardMarket Profit MTG Stocks]]/tbl_MTG_Set[[#This Row],[Play Booster Cost]]</f>
        <v/>
      </c>
      <c r="BI758" s="11">
        <f>tbl_MTG_Set[[#This Row],[Play Singles CardMarket Profit MTG Stocks]]&gt;0</f>
        <v/>
      </c>
      <c r="BM758" s="10">
        <f>tbl_MTG_Set[[#This Row],[Play Booster Sell Price CardMarket]]*tbl_MTG_Set[[#This Row],[Play Booster Expected Market Value BotBox]]/tbl_MTG_Set[[#This Row],[Play Booster Sealed Market Value BotBox]]</f>
        <v/>
      </c>
      <c r="BN7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8" s="10">
        <f>tbl_MTG_Set[[#This Row],[Play Singles CardMarket Profit BotBox]]/tbl_MTG_Set[[#This Row],[Play Booster Cost]]</f>
        <v/>
      </c>
      <c r="BP758" s="10">
        <f>tbl_MTG_Set[[#This Row],[Play Singles CardMarket Profit BotBox]]&gt;0</f>
        <v/>
      </c>
      <c r="BQ758" s="10" t="n"/>
      <c r="BR758" s="10" t="n"/>
      <c r="BS758" s="10" t="n"/>
      <c r="BT7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8" s="19">
        <f>tbl_MTG_Set[[#This Row],[Collector Singles CardMarket Profit MTG Stocks]]/tbl_MTG_Set[[#This Row],[Collector Booster Cost]]</f>
        <v/>
      </c>
      <c r="BW758" s="10">
        <f>tbl_MTG_Set[[#This Row],[Collector Singles CardMarket Profit MTG Stocks]]&gt;0</f>
        <v/>
      </c>
      <c r="BX758" s="10" t="n"/>
      <c r="BY758" s="10" t="n"/>
      <c r="BZ758" s="10">
        <f>tbl_MTG_Set[[#This Row],[Collector Booster Sell Price CardMarket]]*tbl_MTG_Set[[#This Row],[Collector Booster Expected Market Value BotBox]]/tbl_MTG_Set[[#This Row],[Collector Booster Sealed Market Value BotBox]]</f>
        <v/>
      </c>
      <c r="CA7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8" s="10">
        <f>tbl_MTG_Set[[#This Row],[Collector Singles CardMarket Profit BotBox]]/tbl_MTG_Set[[#This Row],[Collector Booster Cost]]</f>
        <v/>
      </c>
      <c r="CC758" s="10">
        <f>tbl_MTG_Set[[#This Row],[Collector Singles CardMarket Profit BotBox]]&gt;0</f>
        <v/>
      </c>
      <c r="CD7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9" hidden="1" s="6">
      <c r="A759" t="n">
        <v>791</v>
      </c>
      <c r="B759" t="inlineStr">
        <is>
          <t>Duel Decks: Divine vs. Demonic Tokens TDDC</t>
        </is>
      </c>
      <c r="C759" t="n">
        <v>3</v>
      </c>
      <c r="D759" s="3" t="n">
        <v>39913</v>
      </c>
      <c r="F759" t="inlineStr">
        <is>
          <t>en es fr de it pt ja ko ru 汉语 漢語</t>
        </is>
      </c>
      <c r="G759" t="n">
        <v>1528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1">
        <f>tbl_MTG_Set[[#This Row],[Play Booster Sell Price CardMarket]]*tbl_MTG_Set[[#This Row],[Play Booster Expected Market Value MTG Stocks]]/tbl_MTG_Set[[#This Row],[Play Booster Sealed Market Value MTG Stocks]]</f>
        <v/>
      </c>
      <c r="BG7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9" s="11">
        <f>tbl_MTG_Set[[#This Row],[Play Singles CardMarket Profit MTG Stocks]]/tbl_MTG_Set[[#This Row],[Play Booster Cost]]</f>
        <v/>
      </c>
      <c r="BI759" s="11">
        <f>tbl_MTG_Set[[#This Row],[Play Singles CardMarket Profit MTG Stocks]]&gt;0</f>
        <v/>
      </c>
      <c r="BM759" s="10">
        <f>tbl_MTG_Set[[#This Row],[Play Booster Sell Price CardMarket]]*tbl_MTG_Set[[#This Row],[Play Booster Expected Market Value BotBox]]/tbl_MTG_Set[[#This Row],[Play Booster Sealed Market Value BotBox]]</f>
        <v/>
      </c>
      <c r="BN7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9" s="10">
        <f>tbl_MTG_Set[[#This Row],[Play Singles CardMarket Profit BotBox]]/tbl_MTG_Set[[#This Row],[Play Booster Cost]]</f>
        <v/>
      </c>
      <c r="BP759" s="10">
        <f>tbl_MTG_Set[[#This Row],[Play Singles CardMarket Profit BotBox]]&gt;0</f>
        <v/>
      </c>
      <c r="BQ759" s="10" t="n"/>
      <c r="BR759" s="10" t="n"/>
      <c r="BS759" s="10" t="n"/>
      <c r="BT7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9" s="19">
        <f>tbl_MTG_Set[[#This Row],[Collector Singles CardMarket Profit MTG Stocks]]/tbl_MTG_Set[[#This Row],[Collector Booster Cost]]</f>
        <v/>
      </c>
      <c r="BW759" s="10">
        <f>tbl_MTG_Set[[#This Row],[Collector Singles CardMarket Profit MTG Stocks]]&gt;0</f>
        <v/>
      </c>
      <c r="BX759" s="10" t="n"/>
      <c r="BY759" s="10" t="n"/>
      <c r="BZ759" s="10">
        <f>tbl_MTG_Set[[#This Row],[Collector Booster Sell Price CardMarket]]*tbl_MTG_Set[[#This Row],[Collector Booster Expected Market Value BotBox]]/tbl_MTG_Set[[#This Row],[Collector Booster Sealed Market Value BotBox]]</f>
        <v/>
      </c>
      <c r="CA7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9" s="10">
        <f>tbl_MTG_Set[[#This Row],[Collector Singles CardMarket Profit BotBox]]/tbl_MTG_Set[[#This Row],[Collector Booster Cost]]</f>
        <v/>
      </c>
      <c r="CC759" s="10">
        <f>tbl_MTG_Set[[#This Row],[Collector Singles CardMarket Profit BotBox]]&gt;0</f>
        <v/>
      </c>
      <c r="CD7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0" hidden="1" s="6">
      <c r="A760" t="n">
        <v>792</v>
      </c>
      <c r="B760" t="inlineStr">
        <is>
          <t>URL/Convention Promos PURL</t>
        </is>
      </c>
      <c r="C760" t="n">
        <v>15</v>
      </c>
      <c r="D760" s="3" t="n">
        <v>39852</v>
      </c>
      <c r="F760" t="inlineStr">
        <is>
          <t>en es fr de it pt ja ko ru 汉语 漢語</t>
        </is>
      </c>
      <c r="G760" t="n">
        <v>1530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1">
        <f>tbl_MTG_Set[[#This Row],[Play Booster Sell Price CardMarket]]*tbl_MTG_Set[[#This Row],[Play Booster Expected Market Value MTG Stocks]]/tbl_MTG_Set[[#This Row],[Play Booster Sealed Market Value MTG Stocks]]</f>
        <v/>
      </c>
      <c r="BG7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0" s="11">
        <f>tbl_MTG_Set[[#This Row],[Play Singles CardMarket Profit MTG Stocks]]/tbl_MTG_Set[[#This Row],[Play Booster Cost]]</f>
        <v/>
      </c>
      <c r="BI760" s="11">
        <f>tbl_MTG_Set[[#This Row],[Play Singles CardMarket Profit MTG Stocks]]&gt;0</f>
        <v/>
      </c>
      <c r="BM760" s="10">
        <f>tbl_MTG_Set[[#This Row],[Play Booster Sell Price CardMarket]]*tbl_MTG_Set[[#This Row],[Play Booster Expected Market Value BotBox]]/tbl_MTG_Set[[#This Row],[Play Booster Sealed Market Value BotBox]]</f>
        <v/>
      </c>
      <c r="BN7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0" s="10">
        <f>tbl_MTG_Set[[#This Row],[Play Singles CardMarket Profit BotBox]]/tbl_MTG_Set[[#This Row],[Play Booster Cost]]</f>
        <v/>
      </c>
      <c r="BP760" s="10">
        <f>tbl_MTG_Set[[#This Row],[Play Singles CardMarket Profit BotBox]]&gt;0</f>
        <v/>
      </c>
      <c r="BQ760" s="10" t="n"/>
      <c r="BR760" s="10" t="n"/>
      <c r="BS760" s="10" t="n"/>
      <c r="BT7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0" s="19">
        <f>tbl_MTG_Set[[#This Row],[Collector Singles CardMarket Profit MTG Stocks]]/tbl_MTG_Set[[#This Row],[Collector Booster Cost]]</f>
        <v/>
      </c>
      <c r="BW760" s="10">
        <f>tbl_MTG_Set[[#This Row],[Collector Singles CardMarket Profit MTG Stocks]]&gt;0</f>
        <v/>
      </c>
      <c r="BX760" s="10" t="n"/>
      <c r="BY760" s="10" t="n"/>
      <c r="BZ760" s="10">
        <f>tbl_MTG_Set[[#This Row],[Collector Booster Sell Price CardMarket]]*tbl_MTG_Set[[#This Row],[Collector Booster Expected Market Value BotBox]]/tbl_MTG_Set[[#This Row],[Collector Booster Sealed Market Value BotBox]]</f>
        <v/>
      </c>
      <c r="CA7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0" s="10">
        <f>tbl_MTG_Set[[#This Row],[Collector Singles CardMarket Profit BotBox]]/tbl_MTG_Set[[#This Row],[Collector Booster Cost]]</f>
        <v/>
      </c>
      <c r="CC760" s="10">
        <f>tbl_MTG_Set[[#This Row],[Collector Singles CardMarket Profit BotBox]]&gt;0</f>
        <v/>
      </c>
      <c r="CD7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1" hidden="1" s="6">
      <c r="A761" t="n">
        <v>793</v>
      </c>
      <c r="B761" t="inlineStr">
        <is>
          <t>Conflux CON</t>
        </is>
      </c>
      <c r="C761" t="n">
        <v>145</v>
      </c>
      <c r="D761" s="3" t="n">
        <v>39850</v>
      </c>
      <c r="F761" t="inlineStr">
        <is>
          <t>en es fr de it pt ja ko ru 汉语 漢語</t>
        </is>
      </c>
      <c r="G761" t="n">
        <v>1532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1">
        <f>tbl_MTG_Set[[#This Row],[Play Booster Sell Price CardMarket]]*tbl_MTG_Set[[#This Row],[Play Booster Expected Market Value MTG Stocks]]/tbl_MTG_Set[[#This Row],[Play Booster Sealed Market Value MTG Stocks]]</f>
        <v/>
      </c>
      <c r="BG7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1" s="11">
        <f>tbl_MTG_Set[[#This Row],[Play Singles CardMarket Profit MTG Stocks]]/tbl_MTG_Set[[#This Row],[Play Booster Cost]]</f>
        <v/>
      </c>
      <c r="BI761" s="11">
        <f>tbl_MTG_Set[[#This Row],[Play Singles CardMarket Profit MTG Stocks]]&gt;0</f>
        <v/>
      </c>
      <c r="BM761" s="10">
        <f>tbl_MTG_Set[[#This Row],[Play Booster Sell Price CardMarket]]*tbl_MTG_Set[[#This Row],[Play Booster Expected Market Value BotBox]]/tbl_MTG_Set[[#This Row],[Play Booster Sealed Market Value BotBox]]</f>
        <v/>
      </c>
      <c r="BN7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1" s="10">
        <f>tbl_MTG_Set[[#This Row],[Play Singles CardMarket Profit BotBox]]/tbl_MTG_Set[[#This Row],[Play Booster Cost]]</f>
        <v/>
      </c>
      <c r="BP761" s="10">
        <f>tbl_MTG_Set[[#This Row],[Play Singles CardMarket Profit BotBox]]&gt;0</f>
        <v/>
      </c>
      <c r="BQ761" s="10" t="n"/>
      <c r="BR761" s="10" t="n"/>
      <c r="BS761" s="10" t="n"/>
      <c r="BT7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1" s="19">
        <f>tbl_MTG_Set[[#This Row],[Collector Singles CardMarket Profit MTG Stocks]]/tbl_MTG_Set[[#This Row],[Collector Booster Cost]]</f>
        <v/>
      </c>
      <c r="BW761" s="10">
        <f>tbl_MTG_Set[[#This Row],[Collector Singles CardMarket Profit MTG Stocks]]&gt;0</f>
        <v/>
      </c>
      <c r="BX761" s="10" t="n"/>
      <c r="BY761" s="10" t="n"/>
      <c r="BZ761" s="10">
        <f>tbl_MTG_Set[[#This Row],[Collector Booster Sell Price CardMarket]]*tbl_MTG_Set[[#This Row],[Collector Booster Expected Market Value BotBox]]/tbl_MTG_Set[[#This Row],[Collector Booster Sealed Market Value BotBox]]</f>
        <v/>
      </c>
      <c r="CA7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1" s="10">
        <f>tbl_MTG_Set[[#This Row],[Collector Singles CardMarket Profit BotBox]]/tbl_MTG_Set[[#This Row],[Collector Booster Cost]]</f>
        <v/>
      </c>
      <c r="CC761" s="10">
        <f>tbl_MTG_Set[[#This Row],[Collector Singles CardMarket Profit BotBox]]&gt;0</f>
        <v/>
      </c>
      <c r="CD7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2" hidden="1" s="6">
      <c r="A762" t="n">
        <v>794</v>
      </c>
      <c r="B762" t="inlineStr">
        <is>
          <t>Conflux Promos PCON</t>
        </is>
      </c>
      <c r="C762" t="n">
        <v>2</v>
      </c>
      <c r="D762" s="3" t="n">
        <v>39850</v>
      </c>
      <c r="F762" t="inlineStr">
        <is>
          <t>en es fr de it pt ja ko ru 汉语 漢語</t>
        </is>
      </c>
      <c r="G762" t="n">
        <v>1534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1">
        <f>tbl_MTG_Set[[#This Row],[Play Booster Sell Price CardMarket]]*tbl_MTG_Set[[#This Row],[Play Booster Expected Market Value MTG Stocks]]/tbl_MTG_Set[[#This Row],[Play Booster Sealed Market Value MTG Stocks]]</f>
        <v/>
      </c>
      <c r="BG7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2" s="11">
        <f>tbl_MTG_Set[[#This Row],[Play Singles CardMarket Profit MTG Stocks]]/tbl_MTG_Set[[#This Row],[Play Booster Cost]]</f>
        <v/>
      </c>
      <c r="BI762" s="11">
        <f>tbl_MTG_Set[[#This Row],[Play Singles CardMarket Profit MTG Stocks]]&gt;0</f>
        <v/>
      </c>
      <c r="BM762" s="10">
        <f>tbl_MTG_Set[[#This Row],[Play Booster Sell Price CardMarket]]*tbl_MTG_Set[[#This Row],[Play Booster Expected Market Value BotBox]]/tbl_MTG_Set[[#This Row],[Play Booster Sealed Market Value BotBox]]</f>
        <v/>
      </c>
      <c r="BN7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2" s="10">
        <f>tbl_MTG_Set[[#This Row],[Play Singles CardMarket Profit BotBox]]/tbl_MTG_Set[[#This Row],[Play Booster Cost]]</f>
        <v/>
      </c>
      <c r="BP762" s="10">
        <f>tbl_MTG_Set[[#This Row],[Play Singles CardMarket Profit BotBox]]&gt;0</f>
        <v/>
      </c>
      <c r="BQ762" s="10" t="n"/>
      <c r="BR762" s="10" t="n"/>
      <c r="BS762" s="10" t="n"/>
      <c r="BT7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2" s="19">
        <f>tbl_MTG_Set[[#This Row],[Collector Singles CardMarket Profit MTG Stocks]]/tbl_MTG_Set[[#This Row],[Collector Booster Cost]]</f>
        <v/>
      </c>
      <c r="BW762" s="10">
        <f>tbl_MTG_Set[[#This Row],[Collector Singles CardMarket Profit MTG Stocks]]&gt;0</f>
        <v/>
      </c>
      <c r="BX762" s="10" t="n"/>
      <c r="BY762" s="10" t="n"/>
      <c r="BZ762" s="10">
        <f>tbl_MTG_Set[[#This Row],[Collector Booster Sell Price CardMarket]]*tbl_MTG_Set[[#This Row],[Collector Booster Expected Market Value BotBox]]/tbl_MTG_Set[[#This Row],[Collector Booster Sealed Market Value BotBox]]</f>
        <v/>
      </c>
      <c r="CA7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2" s="10">
        <f>tbl_MTG_Set[[#This Row],[Collector Singles CardMarket Profit BotBox]]/tbl_MTG_Set[[#This Row],[Collector Booster Cost]]</f>
        <v/>
      </c>
      <c r="CC762" s="10">
        <f>tbl_MTG_Set[[#This Row],[Collector Singles CardMarket Profit BotBox]]&gt;0</f>
        <v/>
      </c>
      <c r="CD7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3" hidden="1" s="6">
      <c r="A763" t="n">
        <v>795</v>
      </c>
      <c r="B763" t="inlineStr">
        <is>
          <t>Conflux Tokens TCON</t>
        </is>
      </c>
      <c r="C763" t="n">
        <v>2</v>
      </c>
      <c r="D763" s="3" t="n">
        <v>39850</v>
      </c>
      <c r="F763" t="inlineStr">
        <is>
          <t>en es fr de it pt ja ko ru 汉语 漢語</t>
        </is>
      </c>
      <c r="G763" t="n">
        <v>1536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1">
        <f>tbl_MTG_Set[[#This Row],[Play Booster Sell Price CardMarket]]*tbl_MTG_Set[[#This Row],[Play Booster Expected Market Value MTG Stocks]]/tbl_MTG_Set[[#This Row],[Play Booster Sealed Market Value MTG Stocks]]</f>
        <v/>
      </c>
      <c r="BG7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3" s="11">
        <f>tbl_MTG_Set[[#This Row],[Play Singles CardMarket Profit MTG Stocks]]/tbl_MTG_Set[[#This Row],[Play Booster Cost]]</f>
        <v/>
      </c>
      <c r="BI763" s="11">
        <f>tbl_MTG_Set[[#This Row],[Play Singles CardMarket Profit MTG Stocks]]&gt;0</f>
        <v/>
      </c>
      <c r="BM763" s="10">
        <f>tbl_MTG_Set[[#This Row],[Play Booster Sell Price CardMarket]]*tbl_MTG_Set[[#This Row],[Play Booster Expected Market Value BotBox]]/tbl_MTG_Set[[#This Row],[Play Booster Sealed Market Value BotBox]]</f>
        <v/>
      </c>
      <c r="BN7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3" s="10">
        <f>tbl_MTG_Set[[#This Row],[Play Singles CardMarket Profit BotBox]]/tbl_MTG_Set[[#This Row],[Play Booster Cost]]</f>
        <v/>
      </c>
      <c r="BP763" s="10">
        <f>tbl_MTG_Set[[#This Row],[Play Singles CardMarket Profit BotBox]]&gt;0</f>
        <v/>
      </c>
      <c r="BQ763" s="10" t="n"/>
      <c r="BR763" s="10" t="n"/>
      <c r="BS763" s="10" t="n"/>
      <c r="BT7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3" s="19">
        <f>tbl_MTG_Set[[#This Row],[Collector Singles CardMarket Profit MTG Stocks]]/tbl_MTG_Set[[#This Row],[Collector Booster Cost]]</f>
        <v/>
      </c>
      <c r="BW763" s="10">
        <f>tbl_MTG_Set[[#This Row],[Collector Singles CardMarket Profit MTG Stocks]]&gt;0</f>
        <v/>
      </c>
      <c r="BX763" s="10" t="n"/>
      <c r="BY763" s="10" t="n"/>
      <c r="BZ763" s="10">
        <f>tbl_MTG_Set[[#This Row],[Collector Booster Sell Price CardMarket]]*tbl_MTG_Set[[#This Row],[Collector Booster Expected Market Value BotBox]]/tbl_MTG_Set[[#This Row],[Collector Booster Sealed Market Value BotBox]]</f>
        <v/>
      </c>
      <c r="CA7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3" s="10">
        <f>tbl_MTG_Set[[#This Row],[Collector Singles CardMarket Profit BotBox]]/tbl_MTG_Set[[#This Row],[Collector Booster Cost]]</f>
        <v/>
      </c>
      <c r="CC763" s="10">
        <f>tbl_MTG_Set[[#This Row],[Collector Singles CardMarket Profit BotBox]]&gt;0</f>
        <v/>
      </c>
      <c r="CD7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4" hidden="1" s="6">
      <c r="A764" t="n">
        <v>796</v>
      </c>
      <c r="B764" t="inlineStr">
        <is>
          <t>Duels of the Planeswalkers 2009 Promos PDTP</t>
        </is>
      </c>
      <c r="C764" t="n">
        <v>1</v>
      </c>
      <c r="D764" s="3" t="n">
        <v>39814</v>
      </c>
      <c r="F764" t="inlineStr">
        <is>
          <t>en es fr de it pt ja ko ru 汉语 漢語</t>
        </is>
      </c>
      <c r="G764" t="n">
        <v>1538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1">
        <f>tbl_MTG_Set[[#This Row],[Play Booster Sell Price CardMarket]]*tbl_MTG_Set[[#This Row],[Play Booster Expected Market Value MTG Stocks]]/tbl_MTG_Set[[#This Row],[Play Booster Sealed Market Value MTG Stocks]]</f>
        <v/>
      </c>
      <c r="BG7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4" s="11">
        <f>tbl_MTG_Set[[#This Row],[Play Singles CardMarket Profit MTG Stocks]]/tbl_MTG_Set[[#This Row],[Play Booster Cost]]</f>
        <v/>
      </c>
      <c r="BI764" s="11">
        <f>tbl_MTG_Set[[#This Row],[Play Singles CardMarket Profit MTG Stocks]]&gt;0</f>
        <v/>
      </c>
      <c r="BM764" s="10">
        <f>tbl_MTG_Set[[#This Row],[Play Booster Sell Price CardMarket]]*tbl_MTG_Set[[#This Row],[Play Booster Expected Market Value BotBox]]/tbl_MTG_Set[[#This Row],[Play Booster Sealed Market Value BotBox]]</f>
        <v/>
      </c>
      <c r="BN7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4" s="10">
        <f>tbl_MTG_Set[[#This Row],[Play Singles CardMarket Profit BotBox]]/tbl_MTG_Set[[#This Row],[Play Booster Cost]]</f>
        <v/>
      </c>
      <c r="BP764" s="10">
        <f>tbl_MTG_Set[[#This Row],[Play Singles CardMarket Profit BotBox]]&gt;0</f>
        <v/>
      </c>
      <c r="BQ764" s="10" t="n"/>
      <c r="BR764" s="10" t="n"/>
      <c r="BS764" s="10" t="n"/>
      <c r="BT7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4" s="19">
        <f>tbl_MTG_Set[[#This Row],[Collector Singles CardMarket Profit MTG Stocks]]/tbl_MTG_Set[[#This Row],[Collector Booster Cost]]</f>
        <v/>
      </c>
      <c r="BW764" s="10">
        <f>tbl_MTG_Set[[#This Row],[Collector Singles CardMarket Profit MTG Stocks]]&gt;0</f>
        <v/>
      </c>
      <c r="BX764" s="10" t="n"/>
      <c r="BY764" s="10" t="n"/>
      <c r="BZ764" s="10">
        <f>tbl_MTG_Set[[#This Row],[Collector Booster Sell Price CardMarket]]*tbl_MTG_Set[[#This Row],[Collector Booster Expected Market Value BotBox]]/tbl_MTG_Set[[#This Row],[Collector Booster Sealed Market Value BotBox]]</f>
        <v/>
      </c>
      <c r="CA7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4" s="10">
        <f>tbl_MTG_Set[[#This Row],[Collector Singles CardMarket Profit BotBox]]/tbl_MTG_Set[[#This Row],[Collector Booster Cost]]</f>
        <v/>
      </c>
      <c r="CC764" s="10">
        <f>tbl_MTG_Set[[#This Row],[Collector Singles CardMarket Profit BotBox]]&gt;0</f>
        <v/>
      </c>
      <c r="CD7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5" hidden="1" s="6">
      <c r="A765" t="n">
        <v>797</v>
      </c>
      <c r="B765" t="inlineStr">
        <is>
          <t>Magic Premiere Shop 2009 PMPS09</t>
        </is>
      </c>
      <c r="C765" t="n">
        <v>5</v>
      </c>
      <c r="D765" s="3" t="n">
        <v>39814</v>
      </c>
      <c r="F765" t="inlineStr">
        <is>
          <t>en es fr de it pt ja ko ru 汉语 漢語</t>
        </is>
      </c>
      <c r="G765" t="n">
        <v>1540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1">
        <f>tbl_MTG_Set[[#This Row],[Play Booster Sell Price CardMarket]]*tbl_MTG_Set[[#This Row],[Play Booster Expected Market Value MTG Stocks]]/tbl_MTG_Set[[#This Row],[Play Booster Sealed Market Value MTG Stocks]]</f>
        <v/>
      </c>
      <c r="BG7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5" s="11">
        <f>tbl_MTG_Set[[#This Row],[Play Singles CardMarket Profit MTG Stocks]]/tbl_MTG_Set[[#This Row],[Play Booster Cost]]</f>
        <v/>
      </c>
      <c r="BI765" s="11">
        <f>tbl_MTG_Set[[#This Row],[Play Singles CardMarket Profit MTG Stocks]]&gt;0</f>
        <v/>
      </c>
      <c r="BM765" s="10">
        <f>tbl_MTG_Set[[#This Row],[Play Booster Sell Price CardMarket]]*tbl_MTG_Set[[#This Row],[Play Booster Expected Market Value BotBox]]/tbl_MTG_Set[[#This Row],[Play Booster Sealed Market Value BotBox]]</f>
        <v/>
      </c>
      <c r="BN7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5" s="10">
        <f>tbl_MTG_Set[[#This Row],[Play Singles CardMarket Profit BotBox]]/tbl_MTG_Set[[#This Row],[Play Booster Cost]]</f>
        <v/>
      </c>
      <c r="BP765" s="10">
        <f>tbl_MTG_Set[[#This Row],[Play Singles CardMarket Profit BotBox]]&gt;0</f>
        <v/>
      </c>
      <c r="BQ765" s="10" t="n"/>
      <c r="BR765" s="10" t="n"/>
      <c r="BS765" s="10" t="n"/>
      <c r="BT7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5" s="19">
        <f>tbl_MTG_Set[[#This Row],[Collector Singles CardMarket Profit MTG Stocks]]/tbl_MTG_Set[[#This Row],[Collector Booster Cost]]</f>
        <v/>
      </c>
      <c r="BW765" s="10">
        <f>tbl_MTG_Set[[#This Row],[Collector Singles CardMarket Profit MTG Stocks]]&gt;0</f>
        <v/>
      </c>
      <c r="BX765" s="10" t="n"/>
      <c r="BY765" s="10" t="n"/>
      <c r="BZ765" s="10">
        <f>tbl_MTG_Set[[#This Row],[Collector Booster Sell Price CardMarket]]*tbl_MTG_Set[[#This Row],[Collector Booster Expected Market Value BotBox]]/tbl_MTG_Set[[#This Row],[Collector Booster Sealed Market Value BotBox]]</f>
        <v/>
      </c>
      <c r="CA7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5" s="10">
        <f>tbl_MTG_Set[[#This Row],[Collector Singles CardMarket Profit BotBox]]/tbl_MTG_Set[[#This Row],[Collector Booster Cost]]</f>
        <v/>
      </c>
      <c r="CC765" s="10">
        <f>tbl_MTG_Set[[#This Row],[Collector Singles CardMarket Profit BotBox]]&gt;0</f>
        <v/>
      </c>
      <c r="CD7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6" hidden="1" s="6">
      <c r="A766" t="n">
        <v>798</v>
      </c>
      <c r="B766" t="inlineStr">
        <is>
          <t>Friday Night Magic 2009 F09</t>
        </is>
      </c>
      <c r="C766" t="n">
        <v>12</v>
      </c>
      <c r="D766" s="3" t="n">
        <v>39814</v>
      </c>
      <c r="F766" t="inlineStr">
        <is>
          <t>en es fr de it pt ja ko ru 汉语 漢語</t>
        </is>
      </c>
      <c r="G766" t="n">
        <v>1542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1">
        <f>tbl_MTG_Set[[#This Row],[Play Booster Sell Price CardMarket]]*tbl_MTG_Set[[#This Row],[Play Booster Expected Market Value MTG Stocks]]/tbl_MTG_Set[[#This Row],[Play Booster Sealed Market Value MTG Stocks]]</f>
        <v/>
      </c>
      <c r="BG7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6" s="11">
        <f>tbl_MTG_Set[[#This Row],[Play Singles CardMarket Profit MTG Stocks]]/tbl_MTG_Set[[#This Row],[Play Booster Cost]]</f>
        <v/>
      </c>
      <c r="BI766" s="11">
        <f>tbl_MTG_Set[[#This Row],[Play Singles CardMarket Profit MTG Stocks]]&gt;0</f>
        <v/>
      </c>
      <c r="BM766" s="10">
        <f>tbl_MTG_Set[[#This Row],[Play Booster Sell Price CardMarket]]*tbl_MTG_Set[[#This Row],[Play Booster Expected Market Value BotBox]]/tbl_MTG_Set[[#This Row],[Play Booster Sealed Market Value BotBox]]</f>
        <v/>
      </c>
      <c r="BN7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6" s="10">
        <f>tbl_MTG_Set[[#This Row],[Play Singles CardMarket Profit BotBox]]/tbl_MTG_Set[[#This Row],[Play Booster Cost]]</f>
        <v/>
      </c>
      <c r="BP766" s="10">
        <f>tbl_MTG_Set[[#This Row],[Play Singles CardMarket Profit BotBox]]&gt;0</f>
        <v/>
      </c>
      <c r="BQ766" s="10" t="n"/>
      <c r="BR766" s="10" t="n"/>
      <c r="BS766" s="10" t="n"/>
      <c r="BT7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6" s="19">
        <f>tbl_MTG_Set[[#This Row],[Collector Singles CardMarket Profit MTG Stocks]]/tbl_MTG_Set[[#This Row],[Collector Booster Cost]]</f>
        <v/>
      </c>
      <c r="BW766" s="10">
        <f>tbl_MTG_Set[[#This Row],[Collector Singles CardMarket Profit MTG Stocks]]&gt;0</f>
        <v/>
      </c>
      <c r="BX766" s="10" t="n"/>
      <c r="BY766" s="10" t="n"/>
      <c r="BZ766" s="10">
        <f>tbl_MTG_Set[[#This Row],[Collector Booster Sell Price CardMarket]]*tbl_MTG_Set[[#This Row],[Collector Booster Expected Market Value BotBox]]/tbl_MTG_Set[[#This Row],[Collector Booster Sealed Market Value BotBox]]</f>
        <v/>
      </c>
      <c r="CA7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6" s="10">
        <f>tbl_MTG_Set[[#This Row],[Collector Singles CardMarket Profit BotBox]]/tbl_MTG_Set[[#This Row],[Collector Booster Cost]]</f>
        <v/>
      </c>
      <c r="CC766" s="10">
        <f>tbl_MTG_Set[[#This Row],[Collector Singles CardMarket Profit BotBox]]&gt;0</f>
        <v/>
      </c>
      <c r="CD7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7" hidden="1" s="6">
      <c r="A767" t="n">
        <v>799</v>
      </c>
      <c r="B767" t="inlineStr">
        <is>
          <t>Magic Player Rewards 2009 P09</t>
        </is>
      </c>
      <c r="C767" t="n">
        <v>13</v>
      </c>
      <c r="D767" s="3" t="n">
        <v>39814</v>
      </c>
      <c r="F767" t="inlineStr">
        <is>
          <t>en es fr de it pt ja ko ru 汉语 漢語</t>
        </is>
      </c>
      <c r="G767" t="n">
        <v>1544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1">
        <f>tbl_MTG_Set[[#This Row],[Play Booster Sell Price CardMarket]]*tbl_MTG_Set[[#This Row],[Play Booster Expected Market Value MTG Stocks]]/tbl_MTG_Set[[#This Row],[Play Booster Sealed Market Value MTG Stocks]]</f>
        <v/>
      </c>
      <c r="BG7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7" s="11">
        <f>tbl_MTG_Set[[#This Row],[Play Singles CardMarket Profit MTG Stocks]]/tbl_MTG_Set[[#This Row],[Play Booster Cost]]</f>
        <v/>
      </c>
      <c r="BI767" s="11">
        <f>tbl_MTG_Set[[#This Row],[Play Singles CardMarket Profit MTG Stocks]]&gt;0</f>
        <v/>
      </c>
      <c r="BM767" s="10">
        <f>tbl_MTG_Set[[#This Row],[Play Booster Sell Price CardMarket]]*tbl_MTG_Set[[#This Row],[Play Booster Expected Market Value BotBox]]/tbl_MTG_Set[[#This Row],[Play Booster Sealed Market Value BotBox]]</f>
        <v/>
      </c>
      <c r="BN7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7" s="10">
        <f>tbl_MTG_Set[[#This Row],[Play Singles CardMarket Profit BotBox]]/tbl_MTG_Set[[#This Row],[Play Booster Cost]]</f>
        <v/>
      </c>
      <c r="BP767" s="10">
        <f>tbl_MTG_Set[[#This Row],[Play Singles CardMarket Profit BotBox]]&gt;0</f>
        <v/>
      </c>
      <c r="BQ767" s="10" t="n"/>
      <c r="BR767" s="10" t="n"/>
      <c r="BS767" s="10" t="n"/>
      <c r="BT7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7" s="19">
        <f>tbl_MTG_Set[[#This Row],[Collector Singles CardMarket Profit MTG Stocks]]/tbl_MTG_Set[[#This Row],[Collector Booster Cost]]</f>
        <v/>
      </c>
      <c r="BW767" s="10">
        <f>tbl_MTG_Set[[#This Row],[Collector Singles CardMarket Profit MTG Stocks]]&gt;0</f>
        <v/>
      </c>
      <c r="BX767" s="10" t="n"/>
      <c r="BY767" s="10" t="n"/>
      <c r="BZ767" s="10">
        <f>tbl_MTG_Set[[#This Row],[Collector Booster Sell Price CardMarket]]*tbl_MTG_Set[[#This Row],[Collector Booster Expected Market Value BotBox]]/tbl_MTG_Set[[#This Row],[Collector Booster Sealed Market Value BotBox]]</f>
        <v/>
      </c>
      <c r="CA7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7" s="10">
        <f>tbl_MTG_Set[[#This Row],[Collector Singles CardMarket Profit BotBox]]/tbl_MTG_Set[[#This Row],[Collector Booster Cost]]</f>
        <v/>
      </c>
      <c r="CC767" s="10">
        <f>tbl_MTG_Set[[#This Row],[Collector Singles CardMarket Profit BotBox]]&gt;0</f>
        <v/>
      </c>
      <c r="CD7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8" hidden="1" s="6">
      <c r="A768" t="n">
        <v>800</v>
      </c>
      <c r="B768" t="inlineStr">
        <is>
          <t>Judge Gift Cards 2009 G09</t>
        </is>
      </c>
      <c r="C768" t="n">
        <v>10</v>
      </c>
      <c r="D768" s="3" t="n">
        <v>39814</v>
      </c>
      <c r="F768" t="inlineStr">
        <is>
          <t>en es fr de it pt ja ko ru 汉语 漢語</t>
        </is>
      </c>
      <c r="G768" t="n">
        <v>1546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1">
        <f>tbl_MTG_Set[[#This Row],[Play Booster Sell Price CardMarket]]*tbl_MTG_Set[[#This Row],[Play Booster Expected Market Value MTG Stocks]]/tbl_MTG_Set[[#This Row],[Play Booster Sealed Market Value MTG Stocks]]</f>
        <v/>
      </c>
      <c r="BG7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8" s="11">
        <f>tbl_MTG_Set[[#This Row],[Play Singles CardMarket Profit MTG Stocks]]/tbl_MTG_Set[[#This Row],[Play Booster Cost]]</f>
        <v/>
      </c>
      <c r="BI768" s="11">
        <f>tbl_MTG_Set[[#This Row],[Play Singles CardMarket Profit MTG Stocks]]&gt;0</f>
        <v/>
      </c>
      <c r="BM768" s="10">
        <f>tbl_MTG_Set[[#This Row],[Play Booster Sell Price CardMarket]]*tbl_MTG_Set[[#This Row],[Play Booster Expected Market Value BotBox]]/tbl_MTG_Set[[#This Row],[Play Booster Sealed Market Value BotBox]]</f>
        <v/>
      </c>
      <c r="BN7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8" s="10">
        <f>tbl_MTG_Set[[#This Row],[Play Singles CardMarket Profit BotBox]]/tbl_MTG_Set[[#This Row],[Play Booster Cost]]</f>
        <v/>
      </c>
      <c r="BP768" s="10">
        <f>tbl_MTG_Set[[#This Row],[Play Singles CardMarket Profit BotBox]]&gt;0</f>
        <v/>
      </c>
      <c r="BQ768" s="10" t="n"/>
      <c r="BR768" s="10" t="n"/>
      <c r="BS768" s="10" t="n"/>
      <c r="BT7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8" s="19">
        <f>tbl_MTG_Set[[#This Row],[Collector Singles CardMarket Profit MTG Stocks]]/tbl_MTG_Set[[#This Row],[Collector Booster Cost]]</f>
        <v/>
      </c>
      <c r="BW768" s="10">
        <f>tbl_MTG_Set[[#This Row],[Collector Singles CardMarket Profit MTG Stocks]]&gt;0</f>
        <v/>
      </c>
      <c r="BX768" s="10" t="n"/>
      <c r="BY768" s="10" t="n"/>
      <c r="BZ768" s="10">
        <f>tbl_MTG_Set[[#This Row],[Collector Booster Sell Price CardMarket]]*tbl_MTG_Set[[#This Row],[Collector Booster Expected Market Value BotBox]]/tbl_MTG_Set[[#This Row],[Collector Booster Sealed Market Value BotBox]]</f>
        <v/>
      </c>
      <c r="CA7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8" s="10">
        <f>tbl_MTG_Set[[#This Row],[Collector Singles CardMarket Profit BotBox]]/tbl_MTG_Set[[#This Row],[Collector Booster Cost]]</f>
        <v/>
      </c>
      <c r="CC768" s="10">
        <f>tbl_MTG_Set[[#This Row],[Collector Singles CardMarket Profit BotBox]]&gt;0</f>
        <v/>
      </c>
      <c r="CD7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9" hidden="1" s="6">
      <c r="A769" t="n">
        <v>801</v>
      </c>
      <c r="B769" t="inlineStr">
        <is>
          <t>Duel Decks: Jace vs. Chandra DD2</t>
        </is>
      </c>
      <c r="C769" t="n">
        <v>64</v>
      </c>
      <c r="D769" s="3" t="n">
        <v>39759</v>
      </c>
      <c r="F769" t="inlineStr">
        <is>
          <t>en es fr de it pt ja ko ru 汉语 漢語</t>
        </is>
      </c>
      <c r="G769" t="n">
        <v>1548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1">
        <f>tbl_MTG_Set[[#This Row],[Play Booster Sell Price CardMarket]]*tbl_MTG_Set[[#This Row],[Play Booster Expected Market Value MTG Stocks]]/tbl_MTG_Set[[#This Row],[Play Booster Sealed Market Value MTG Stocks]]</f>
        <v/>
      </c>
      <c r="BG7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9" s="11">
        <f>tbl_MTG_Set[[#This Row],[Play Singles CardMarket Profit MTG Stocks]]/tbl_MTG_Set[[#This Row],[Play Booster Cost]]</f>
        <v/>
      </c>
      <c r="BI769" s="11">
        <f>tbl_MTG_Set[[#This Row],[Play Singles CardMarket Profit MTG Stocks]]&gt;0</f>
        <v/>
      </c>
      <c r="BM769" s="10">
        <f>tbl_MTG_Set[[#This Row],[Play Booster Sell Price CardMarket]]*tbl_MTG_Set[[#This Row],[Play Booster Expected Market Value BotBox]]/tbl_MTG_Set[[#This Row],[Play Booster Sealed Market Value BotBox]]</f>
        <v/>
      </c>
      <c r="BN7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9" s="10">
        <f>tbl_MTG_Set[[#This Row],[Play Singles CardMarket Profit BotBox]]/tbl_MTG_Set[[#This Row],[Play Booster Cost]]</f>
        <v/>
      </c>
      <c r="BP769" s="10">
        <f>tbl_MTG_Set[[#This Row],[Play Singles CardMarket Profit BotBox]]&gt;0</f>
        <v/>
      </c>
      <c r="BQ769" s="10" t="n"/>
      <c r="BR769" s="10" t="n"/>
      <c r="BS769" s="10" t="n"/>
      <c r="BT7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9" s="19">
        <f>tbl_MTG_Set[[#This Row],[Collector Singles CardMarket Profit MTG Stocks]]/tbl_MTG_Set[[#This Row],[Collector Booster Cost]]</f>
        <v/>
      </c>
      <c r="BW769" s="10">
        <f>tbl_MTG_Set[[#This Row],[Collector Singles CardMarket Profit MTG Stocks]]&gt;0</f>
        <v/>
      </c>
      <c r="BX769" s="10" t="n"/>
      <c r="BY769" s="10" t="n"/>
      <c r="BZ769" s="10">
        <f>tbl_MTG_Set[[#This Row],[Collector Booster Sell Price CardMarket]]*tbl_MTG_Set[[#This Row],[Collector Booster Expected Market Value BotBox]]/tbl_MTG_Set[[#This Row],[Collector Booster Sealed Market Value BotBox]]</f>
        <v/>
      </c>
      <c r="CA7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9" s="10">
        <f>tbl_MTG_Set[[#This Row],[Collector Singles CardMarket Profit BotBox]]/tbl_MTG_Set[[#This Row],[Collector Booster Cost]]</f>
        <v/>
      </c>
      <c r="CC769" s="10">
        <f>tbl_MTG_Set[[#This Row],[Collector Singles CardMarket Profit BotBox]]&gt;0</f>
        <v/>
      </c>
      <c r="CD7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0" hidden="1" s="6">
      <c r="A770" t="n">
        <v>802</v>
      </c>
      <c r="B770" t="inlineStr">
        <is>
          <t>Duel Decks: Jace vs. Chandra Tokens TDD2</t>
        </is>
      </c>
      <c r="C770" t="n">
        <v>1</v>
      </c>
      <c r="D770" s="3" t="n">
        <v>39759</v>
      </c>
      <c r="F770" t="inlineStr">
        <is>
          <t>en es fr de it pt ja ko ru 汉语 漢語</t>
        </is>
      </c>
      <c r="G770" t="n">
        <v>1550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1">
        <f>tbl_MTG_Set[[#This Row],[Play Booster Sell Price CardMarket]]*tbl_MTG_Set[[#This Row],[Play Booster Expected Market Value MTG Stocks]]/tbl_MTG_Set[[#This Row],[Play Booster Sealed Market Value MTG Stocks]]</f>
        <v/>
      </c>
      <c r="BG7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0" s="11">
        <f>tbl_MTG_Set[[#This Row],[Play Singles CardMarket Profit MTG Stocks]]/tbl_MTG_Set[[#This Row],[Play Booster Cost]]</f>
        <v/>
      </c>
      <c r="BI770" s="11">
        <f>tbl_MTG_Set[[#This Row],[Play Singles CardMarket Profit MTG Stocks]]&gt;0</f>
        <v/>
      </c>
      <c r="BM770" s="10">
        <f>tbl_MTG_Set[[#This Row],[Play Booster Sell Price CardMarket]]*tbl_MTG_Set[[#This Row],[Play Booster Expected Market Value BotBox]]/tbl_MTG_Set[[#This Row],[Play Booster Sealed Market Value BotBox]]</f>
        <v/>
      </c>
      <c r="BN7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0" s="10">
        <f>tbl_MTG_Set[[#This Row],[Play Singles CardMarket Profit BotBox]]/tbl_MTG_Set[[#This Row],[Play Booster Cost]]</f>
        <v/>
      </c>
      <c r="BP770" s="10">
        <f>tbl_MTG_Set[[#This Row],[Play Singles CardMarket Profit BotBox]]&gt;0</f>
        <v/>
      </c>
      <c r="BQ770" s="10" t="n"/>
      <c r="BR770" s="10" t="n"/>
      <c r="BS770" s="10" t="n"/>
      <c r="BT7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0" s="19">
        <f>tbl_MTG_Set[[#This Row],[Collector Singles CardMarket Profit MTG Stocks]]/tbl_MTG_Set[[#This Row],[Collector Booster Cost]]</f>
        <v/>
      </c>
      <c r="BW770" s="10">
        <f>tbl_MTG_Set[[#This Row],[Collector Singles CardMarket Profit MTG Stocks]]&gt;0</f>
        <v/>
      </c>
      <c r="BX770" s="10" t="n"/>
      <c r="BY770" s="10" t="n"/>
      <c r="BZ770" s="10">
        <f>tbl_MTG_Set[[#This Row],[Collector Booster Sell Price CardMarket]]*tbl_MTG_Set[[#This Row],[Collector Booster Expected Market Value BotBox]]/tbl_MTG_Set[[#This Row],[Collector Booster Sealed Market Value BotBox]]</f>
        <v/>
      </c>
      <c r="CA7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0" s="10">
        <f>tbl_MTG_Set[[#This Row],[Collector Singles CardMarket Profit BotBox]]/tbl_MTG_Set[[#This Row],[Collector Booster Cost]]</f>
        <v/>
      </c>
      <c r="CC770" s="10">
        <f>tbl_MTG_Set[[#This Row],[Collector Singles CardMarket Profit BotBox]]&gt;0</f>
        <v/>
      </c>
      <c r="CD7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1" hidden="1" s="6">
      <c r="A771" t="n">
        <v>803</v>
      </c>
      <c r="B771" t="inlineStr">
        <is>
          <t>Shards of Alara ALA</t>
        </is>
      </c>
      <c r="C771" t="n">
        <v>250</v>
      </c>
      <c r="D771" s="3" t="n">
        <v>39724</v>
      </c>
      <c r="F771" t="inlineStr">
        <is>
          <t>en es fr de it pt ja ko ru 汉语 漢語</t>
        </is>
      </c>
      <c r="G771" t="n">
        <v>1552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1">
        <f>tbl_MTG_Set[[#This Row],[Play Booster Sell Price CardMarket]]*tbl_MTG_Set[[#This Row],[Play Booster Expected Market Value MTG Stocks]]/tbl_MTG_Set[[#This Row],[Play Booster Sealed Market Value MTG Stocks]]</f>
        <v/>
      </c>
      <c r="BG7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1" s="11">
        <f>tbl_MTG_Set[[#This Row],[Play Singles CardMarket Profit MTG Stocks]]/tbl_MTG_Set[[#This Row],[Play Booster Cost]]</f>
        <v/>
      </c>
      <c r="BI771" s="11">
        <f>tbl_MTG_Set[[#This Row],[Play Singles CardMarket Profit MTG Stocks]]&gt;0</f>
        <v/>
      </c>
      <c r="BM771" s="10">
        <f>tbl_MTG_Set[[#This Row],[Play Booster Sell Price CardMarket]]*tbl_MTG_Set[[#This Row],[Play Booster Expected Market Value BotBox]]/tbl_MTG_Set[[#This Row],[Play Booster Sealed Market Value BotBox]]</f>
        <v/>
      </c>
      <c r="BN7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1" s="10">
        <f>tbl_MTG_Set[[#This Row],[Play Singles CardMarket Profit BotBox]]/tbl_MTG_Set[[#This Row],[Play Booster Cost]]</f>
        <v/>
      </c>
      <c r="BP771" s="10">
        <f>tbl_MTG_Set[[#This Row],[Play Singles CardMarket Profit BotBox]]&gt;0</f>
        <v/>
      </c>
      <c r="BQ771" s="10" t="n"/>
      <c r="BR771" s="10" t="n"/>
      <c r="BS771" s="10" t="n"/>
      <c r="BT7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1" s="19">
        <f>tbl_MTG_Set[[#This Row],[Collector Singles CardMarket Profit MTG Stocks]]/tbl_MTG_Set[[#This Row],[Collector Booster Cost]]</f>
        <v/>
      </c>
      <c r="BW771" s="10">
        <f>tbl_MTG_Set[[#This Row],[Collector Singles CardMarket Profit MTG Stocks]]&gt;0</f>
        <v/>
      </c>
      <c r="BX771" s="10" t="n"/>
      <c r="BY771" s="10" t="n"/>
      <c r="BZ771" s="10">
        <f>tbl_MTG_Set[[#This Row],[Collector Booster Sell Price CardMarket]]*tbl_MTG_Set[[#This Row],[Collector Booster Expected Market Value BotBox]]/tbl_MTG_Set[[#This Row],[Collector Booster Sealed Market Value BotBox]]</f>
        <v/>
      </c>
      <c r="CA7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1" s="10">
        <f>tbl_MTG_Set[[#This Row],[Collector Singles CardMarket Profit BotBox]]/tbl_MTG_Set[[#This Row],[Collector Booster Cost]]</f>
        <v/>
      </c>
      <c r="CC771" s="10">
        <f>tbl_MTG_Set[[#This Row],[Collector Singles CardMarket Profit BotBox]]&gt;0</f>
        <v/>
      </c>
      <c r="CD7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2" hidden="1" s="6">
      <c r="A772" t="n">
        <v>804</v>
      </c>
      <c r="B772" t="inlineStr">
        <is>
          <t>Shards of Alara Promos PALA</t>
        </is>
      </c>
      <c r="C772" t="n">
        <v>2</v>
      </c>
      <c r="D772" s="3" t="n">
        <v>39724</v>
      </c>
      <c r="F772" t="inlineStr">
        <is>
          <t>en es fr de it pt ja ko ru 汉语 漢語</t>
        </is>
      </c>
      <c r="G772" t="n">
        <v>1554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1">
        <f>tbl_MTG_Set[[#This Row],[Play Booster Sell Price CardMarket]]*tbl_MTG_Set[[#This Row],[Play Booster Expected Market Value MTG Stocks]]/tbl_MTG_Set[[#This Row],[Play Booster Sealed Market Value MTG Stocks]]</f>
        <v/>
      </c>
      <c r="BG7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2" s="11">
        <f>tbl_MTG_Set[[#This Row],[Play Singles CardMarket Profit MTG Stocks]]/tbl_MTG_Set[[#This Row],[Play Booster Cost]]</f>
        <v/>
      </c>
      <c r="BI772" s="11">
        <f>tbl_MTG_Set[[#This Row],[Play Singles CardMarket Profit MTG Stocks]]&gt;0</f>
        <v/>
      </c>
      <c r="BM772" s="10">
        <f>tbl_MTG_Set[[#This Row],[Play Booster Sell Price CardMarket]]*tbl_MTG_Set[[#This Row],[Play Booster Expected Market Value BotBox]]/tbl_MTG_Set[[#This Row],[Play Booster Sealed Market Value BotBox]]</f>
        <v/>
      </c>
      <c r="BN7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2" s="10">
        <f>tbl_MTG_Set[[#This Row],[Play Singles CardMarket Profit BotBox]]/tbl_MTG_Set[[#This Row],[Play Booster Cost]]</f>
        <v/>
      </c>
      <c r="BP772" s="10">
        <f>tbl_MTG_Set[[#This Row],[Play Singles CardMarket Profit BotBox]]&gt;0</f>
        <v/>
      </c>
      <c r="BQ772" s="10" t="n"/>
      <c r="BR772" s="10" t="n"/>
      <c r="BS772" s="10" t="n"/>
      <c r="BT7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2" s="19">
        <f>tbl_MTG_Set[[#This Row],[Collector Singles CardMarket Profit MTG Stocks]]/tbl_MTG_Set[[#This Row],[Collector Booster Cost]]</f>
        <v/>
      </c>
      <c r="BW772" s="10">
        <f>tbl_MTG_Set[[#This Row],[Collector Singles CardMarket Profit MTG Stocks]]&gt;0</f>
        <v/>
      </c>
      <c r="BX772" s="10" t="n"/>
      <c r="BY772" s="10" t="n"/>
      <c r="BZ772" s="10">
        <f>tbl_MTG_Set[[#This Row],[Collector Booster Sell Price CardMarket]]*tbl_MTG_Set[[#This Row],[Collector Booster Expected Market Value BotBox]]/tbl_MTG_Set[[#This Row],[Collector Booster Sealed Market Value BotBox]]</f>
        <v/>
      </c>
      <c r="CA7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2" s="10">
        <f>tbl_MTG_Set[[#This Row],[Collector Singles CardMarket Profit BotBox]]/tbl_MTG_Set[[#This Row],[Collector Booster Cost]]</f>
        <v/>
      </c>
      <c r="CC772" s="10">
        <f>tbl_MTG_Set[[#This Row],[Collector Singles CardMarket Profit BotBox]]&gt;0</f>
        <v/>
      </c>
      <c r="CD7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3" hidden="1" s="6">
      <c r="A773" t="n">
        <v>805</v>
      </c>
      <c r="B773" t="inlineStr">
        <is>
          <t>Shards of Alara Tokens TALA</t>
        </is>
      </c>
      <c r="C773" t="n">
        <v>10</v>
      </c>
      <c r="D773" s="3" t="n">
        <v>39724</v>
      </c>
      <c r="F773" t="inlineStr">
        <is>
          <t>en es fr de it pt ja ko ru 汉语 漢語</t>
        </is>
      </c>
      <c r="G773" t="n">
        <v>1556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1">
        <f>tbl_MTG_Set[[#This Row],[Play Booster Sell Price CardMarket]]*tbl_MTG_Set[[#This Row],[Play Booster Expected Market Value MTG Stocks]]/tbl_MTG_Set[[#This Row],[Play Booster Sealed Market Value MTG Stocks]]</f>
        <v/>
      </c>
      <c r="BG7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3" s="11">
        <f>tbl_MTG_Set[[#This Row],[Play Singles CardMarket Profit MTG Stocks]]/tbl_MTG_Set[[#This Row],[Play Booster Cost]]</f>
        <v/>
      </c>
      <c r="BI773" s="11">
        <f>tbl_MTG_Set[[#This Row],[Play Singles CardMarket Profit MTG Stocks]]&gt;0</f>
        <v/>
      </c>
      <c r="BM773" s="10">
        <f>tbl_MTG_Set[[#This Row],[Play Booster Sell Price CardMarket]]*tbl_MTG_Set[[#This Row],[Play Booster Expected Market Value BotBox]]/tbl_MTG_Set[[#This Row],[Play Booster Sealed Market Value BotBox]]</f>
        <v/>
      </c>
      <c r="BN7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3" s="10">
        <f>tbl_MTG_Set[[#This Row],[Play Singles CardMarket Profit BotBox]]/tbl_MTG_Set[[#This Row],[Play Booster Cost]]</f>
        <v/>
      </c>
      <c r="BP773" s="10">
        <f>tbl_MTG_Set[[#This Row],[Play Singles CardMarket Profit BotBox]]&gt;0</f>
        <v/>
      </c>
      <c r="BQ773" s="10" t="n"/>
      <c r="BR773" s="10" t="n"/>
      <c r="BS773" s="10" t="n"/>
      <c r="BT7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3" s="19">
        <f>tbl_MTG_Set[[#This Row],[Collector Singles CardMarket Profit MTG Stocks]]/tbl_MTG_Set[[#This Row],[Collector Booster Cost]]</f>
        <v/>
      </c>
      <c r="BW773" s="10">
        <f>tbl_MTG_Set[[#This Row],[Collector Singles CardMarket Profit MTG Stocks]]&gt;0</f>
        <v/>
      </c>
      <c r="BX773" s="10" t="n"/>
      <c r="BY773" s="10" t="n"/>
      <c r="BZ773" s="10">
        <f>tbl_MTG_Set[[#This Row],[Collector Booster Sell Price CardMarket]]*tbl_MTG_Set[[#This Row],[Collector Booster Expected Market Value BotBox]]/tbl_MTG_Set[[#This Row],[Collector Booster Sealed Market Value BotBox]]</f>
        <v/>
      </c>
      <c r="CA7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3" s="10">
        <f>tbl_MTG_Set[[#This Row],[Collector Singles CardMarket Profit BotBox]]/tbl_MTG_Set[[#This Row],[Collector Booster Cost]]</f>
        <v/>
      </c>
      <c r="CC773" s="10">
        <f>tbl_MTG_Set[[#This Row],[Collector Singles CardMarket Profit BotBox]]&gt;0</f>
        <v/>
      </c>
      <c r="CD7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4" hidden="1" s="6">
      <c r="A774" t="n">
        <v>806</v>
      </c>
      <c r="B774" t="inlineStr">
        <is>
          <t>Masters Edition II ME2</t>
        </is>
      </c>
      <c r="C774" t="n">
        <v>245</v>
      </c>
      <c r="D774" s="3" t="n">
        <v>39713</v>
      </c>
      <c r="F774" t="inlineStr">
        <is>
          <t>en es fr de it pt ja ko ru 汉语 漢語</t>
        </is>
      </c>
      <c r="G774" t="n">
        <v>1558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1">
        <f>tbl_MTG_Set[[#This Row],[Play Booster Sell Price CardMarket]]*tbl_MTG_Set[[#This Row],[Play Booster Expected Market Value MTG Stocks]]/tbl_MTG_Set[[#This Row],[Play Booster Sealed Market Value MTG Stocks]]</f>
        <v/>
      </c>
      <c r="BG7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4" s="11">
        <f>tbl_MTG_Set[[#This Row],[Play Singles CardMarket Profit MTG Stocks]]/tbl_MTG_Set[[#This Row],[Play Booster Cost]]</f>
        <v/>
      </c>
      <c r="BI774" s="11">
        <f>tbl_MTG_Set[[#This Row],[Play Singles CardMarket Profit MTG Stocks]]&gt;0</f>
        <v/>
      </c>
      <c r="BM774" s="10">
        <f>tbl_MTG_Set[[#This Row],[Play Booster Sell Price CardMarket]]*tbl_MTG_Set[[#This Row],[Play Booster Expected Market Value BotBox]]/tbl_MTG_Set[[#This Row],[Play Booster Sealed Market Value BotBox]]</f>
        <v/>
      </c>
      <c r="BN7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4" s="10">
        <f>tbl_MTG_Set[[#This Row],[Play Singles CardMarket Profit BotBox]]/tbl_MTG_Set[[#This Row],[Play Booster Cost]]</f>
        <v/>
      </c>
      <c r="BP774" s="10">
        <f>tbl_MTG_Set[[#This Row],[Play Singles CardMarket Profit BotBox]]&gt;0</f>
        <v/>
      </c>
      <c r="BQ774" s="10" t="n"/>
      <c r="BR774" s="10" t="n"/>
      <c r="BS774" s="10" t="n"/>
      <c r="BT7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4" s="19">
        <f>tbl_MTG_Set[[#This Row],[Collector Singles CardMarket Profit MTG Stocks]]/tbl_MTG_Set[[#This Row],[Collector Booster Cost]]</f>
        <v/>
      </c>
      <c r="BW774" s="10">
        <f>tbl_MTG_Set[[#This Row],[Collector Singles CardMarket Profit MTG Stocks]]&gt;0</f>
        <v/>
      </c>
      <c r="BX774" s="10" t="n"/>
      <c r="BY774" s="10" t="n"/>
      <c r="BZ774" s="10">
        <f>tbl_MTG_Set[[#This Row],[Collector Booster Sell Price CardMarket]]*tbl_MTG_Set[[#This Row],[Collector Booster Expected Market Value BotBox]]/tbl_MTG_Set[[#This Row],[Collector Booster Sealed Market Value BotBox]]</f>
        <v/>
      </c>
      <c r="CA7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4" s="10">
        <f>tbl_MTG_Set[[#This Row],[Collector Singles CardMarket Profit BotBox]]/tbl_MTG_Set[[#This Row],[Collector Booster Cost]]</f>
        <v/>
      </c>
      <c r="CC774" s="10">
        <f>tbl_MTG_Set[[#This Row],[Collector Singles CardMarket Profit BotBox]]&gt;0</f>
        <v/>
      </c>
      <c r="CD7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5" hidden="1" s="6">
      <c r="A775" t="n">
        <v>807</v>
      </c>
      <c r="B775" t="inlineStr">
        <is>
          <t>From the Vault: Dragons DRB</t>
        </is>
      </c>
      <c r="C775" t="n">
        <v>15</v>
      </c>
      <c r="D775" s="3" t="n">
        <v>39689</v>
      </c>
      <c r="F775" t="inlineStr">
        <is>
          <t>en es fr de it pt ja ko ru 汉语 漢語</t>
        </is>
      </c>
      <c r="G775" t="n">
        <v>1560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1">
        <f>tbl_MTG_Set[[#This Row],[Play Booster Sell Price CardMarket]]*tbl_MTG_Set[[#This Row],[Play Booster Expected Market Value MTG Stocks]]/tbl_MTG_Set[[#This Row],[Play Booster Sealed Market Value MTG Stocks]]</f>
        <v/>
      </c>
      <c r="BG7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5" s="11">
        <f>tbl_MTG_Set[[#This Row],[Play Singles CardMarket Profit MTG Stocks]]/tbl_MTG_Set[[#This Row],[Play Booster Cost]]</f>
        <v/>
      </c>
      <c r="BI775" s="11">
        <f>tbl_MTG_Set[[#This Row],[Play Singles CardMarket Profit MTG Stocks]]&gt;0</f>
        <v/>
      </c>
      <c r="BM775" s="10">
        <f>tbl_MTG_Set[[#This Row],[Play Booster Sell Price CardMarket]]*tbl_MTG_Set[[#This Row],[Play Booster Expected Market Value BotBox]]/tbl_MTG_Set[[#This Row],[Play Booster Sealed Market Value BotBox]]</f>
        <v/>
      </c>
      <c r="BN7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5" s="10">
        <f>tbl_MTG_Set[[#This Row],[Play Singles CardMarket Profit BotBox]]/tbl_MTG_Set[[#This Row],[Play Booster Cost]]</f>
        <v/>
      </c>
      <c r="BP775" s="10">
        <f>tbl_MTG_Set[[#This Row],[Play Singles CardMarket Profit BotBox]]&gt;0</f>
        <v/>
      </c>
      <c r="BQ775" s="10" t="n"/>
      <c r="BR775" s="10" t="n"/>
      <c r="BS775" s="10" t="n"/>
      <c r="BT7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5" s="19">
        <f>tbl_MTG_Set[[#This Row],[Collector Singles CardMarket Profit MTG Stocks]]/tbl_MTG_Set[[#This Row],[Collector Booster Cost]]</f>
        <v/>
      </c>
      <c r="BW775" s="10">
        <f>tbl_MTG_Set[[#This Row],[Collector Singles CardMarket Profit MTG Stocks]]&gt;0</f>
        <v/>
      </c>
      <c r="BX775" s="10" t="n"/>
      <c r="BY775" s="10" t="n"/>
      <c r="BZ775" s="10">
        <f>tbl_MTG_Set[[#This Row],[Collector Booster Sell Price CardMarket]]*tbl_MTG_Set[[#This Row],[Collector Booster Expected Market Value BotBox]]/tbl_MTG_Set[[#This Row],[Collector Booster Sealed Market Value BotBox]]</f>
        <v/>
      </c>
      <c r="CA7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5" s="10">
        <f>tbl_MTG_Set[[#This Row],[Collector Singles CardMarket Profit BotBox]]/tbl_MTG_Set[[#This Row],[Collector Booster Cost]]</f>
        <v/>
      </c>
      <c r="CC775" s="10">
        <f>tbl_MTG_Set[[#This Row],[Collector Singles CardMarket Profit BotBox]]&gt;0</f>
        <v/>
      </c>
      <c r="CD7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6" hidden="1" s="6">
      <c r="A776" t="n">
        <v>808</v>
      </c>
      <c r="B776" t="inlineStr">
        <is>
          <t>Eventide EVE</t>
        </is>
      </c>
      <c r="C776" t="n">
        <v>180</v>
      </c>
      <c r="D776" s="3" t="n">
        <v>39654</v>
      </c>
      <c r="F776" t="inlineStr">
        <is>
          <t>en es fr de it pt ja ko ru 汉语 漢語</t>
        </is>
      </c>
      <c r="G776" t="n">
        <v>1562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1">
        <f>tbl_MTG_Set[[#This Row],[Play Booster Sell Price CardMarket]]*tbl_MTG_Set[[#This Row],[Play Booster Expected Market Value MTG Stocks]]/tbl_MTG_Set[[#This Row],[Play Booster Sealed Market Value MTG Stocks]]</f>
        <v/>
      </c>
      <c r="BG7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6" s="11">
        <f>tbl_MTG_Set[[#This Row],[Play Singles CardMarket Profit MTG Stocks]]/tbl_MTG_Set[[#This Row],[Play Booster Cost]]</f>
        <v/>
      </c>
      <c r="BI776" s="11">
        <f>tbl_MTG_Set[[#This Row],[Play Singles CardMarket Profit MTG Stocks]]&gt;0</f>
        <v/>
      </c>
      <c r="BM776" s="10">
        <f>tbl_MTG_Set[[#This Row],[Play Booster Sell Price CardMarket]]*tbl_MTG_Set[[#This Row],[Play Booster Expected Market Value BotBox]]/tbl_MTG_Set[[#This Row],[Play Booster Sealed Market Value BotBox]]</f>
        <v/>
      </c>
      <c r="BN7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6" s="10">
        <f>tbl_MTG_Set[[#This Row],[Play Singles CardMarket Profit BotBox]]/tbl_MTG_Set[[#This Row],[Play Booster Cost]]</f>
        <v/>
      </c>
      <c r="BP776" s="10">
        <f>tbl_MTG_Set[[#This Row],[Play Singles CardMarket Profit BotBox]]&gt;0</f>
        <v/>
      </c>
      <c r="BQ776" s="10" t="n"/>
      <c r="BR776" s="10" t="n"/>
      <c r="BS776" s="10" t="n"/>
      <c r="BT7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6" s="19">
        <f>tbl_MTG_Set[[#This Row],[Collector Singles CardMarket Profit MTG Stocks]]/tbl_MTG_Set[[#This Row],[Collector Booster Cost]]</f>
        <v/>
      </c>
      <c r="BW776" s="10">
        <f>tbl_MTG_Set[[#This Row],[Collector Singles CardMarket Profit MTG Stocks]]&gt;0</f>
        <v/>
      </c>
      <c r="BX776" s="10" t="n"/>
      <c r="BY776" s="10" t="n"/>
      <c r="BZ776" s="10">
        <f>tbl_MTG_Set[[#This Row],[Collector Booster Sell Price CardMarket]]*tbl_MTG_Set[[#This Row],[Collector Booster Expected Market Value BotBox]]/tbl_MTG_Set[[#This Row],[Collector Booster Sealed Market Value BotBox]]</f>
        <v/>
      </c>
      <c r="CA7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6" s="10">
        <f>tbl_MTG_Set[[#This Row],[Collector Singles CardMarket Profit BotBox]]/tbl_MTG_Set[[#This Row],[Collector Booster Cost]]</f>
        <v/>
      </c>
      <c r="CC776" s="10">
        <f>tbl_MTG_Set[[#This Row],[Collector Singles CardMarket Profit BotBox]]&gt;0</f>
        <v/>
      </c>
      <c r="CD7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7" hidden="1" s="6">
      <c r="A777" t="n">
        <v>809</v>
      </c>
      <c r="B777" t="inlineStr">
        <is>
          <t>Eventide Promos PEVE</t>
        </is>
      </c>
      <c r="C777" t="n">
        <v>2</v>
      </c>
      <c r="D777" s="3" t="n">
        <v>39654</v>
      </c>
      <c r="F777" t="inlineStr">
        <is>
          <t>en es fr de it pt ja ko ru 汉语 漢語</t>
        </is>
      </c>
      <c r="G777" t="n">
        <v>1564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1">
        <f>tbl_MTG_Set[[#This Row],[Play Booster Sell Price CardMarket]]*tbl_MTG_Set[[#This Row],[Play Booster Expected Market Value MTG Stocks]]/tbl_MTG_Set[[#This Row],[Play Booster Sealed Market Value MTG Stocks]]</f>
        <v/>
      </c>
      <c r="BG7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7" s="11">
        <f>tbl_MTG_Set[[#This Row],[Play Singles CardMarket Profit MTG Stocks]]/tbl_MTG_Set[[#This Row],[Play Booster Cost]]</f>
        <v/>
      </c>
      <c r="BI777" s="11">
        <f>tbl_MTG_Set[[#This Row],[Play Singles CardMarket Profit MTG Stocks]]&gt;0</f>
        <v/>
      </c>
      <c r="BM777" s="10">
        <f>tbl_MTG_Set[[#This Row],[Play Booster Sell Price CardMarket]]*tbl_MTG_Set[[#This Row],[Play Booster Expected Market Value BotBox]]/tbl_MTG_Set[[#This Row],[Play Booster Sealed Market Value BotBox]]</f>
        <v/>
      </c>
      <c r="BN7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7" s="10">
        <f>tbl_MTG_Set[[#This Row],[Play Singles CardMarket Profit BotBox]]/tbl_MTG_Set[[#This Row],[Play Booster Cost]]</f>
        <v/>
      </c>
      <c r="BP777" s="10">
        <f>tbl_MTG_Set[[#This Row],[Play Singles CardMarket Profit BotBox]]&gt;0</f>
        <v/>
      </c>
      <c r="BQ777" s="10" t="n"/>
      <c r="BR777" s="10" t="n"/>
      <c r="BS777" s="10" t="n"/>
      <c r="BT7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7" s="19">
        <f>tbl_MTG_Set[[#This Row],[Collector Singles CardMarket Profit MTG Stocks]]/tbl_MTG_Set[[#This Row],[Collector Booster Cost]]</f>
        <v/>
      </c>
      <c r="BW777" s="10">
        <f>tbl_MTG_Set[[#This Row],[Collector Singles CardMarket Profit MTG Stocks]]&gt;0</f>
        <v/>
      </c>
      <c r="BX777" s="10" t="n"/>
      <c r="BY777" s="10" t="n"/>
      <c r="BZ7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7" s="10">
        <f>tbl_MTG_Set[[#This Row],[Collector Singles CardMarket Profit BotBox]]/tbl_MTG_Set[[#This Row],[Collector Booster Cost]]</f>
        <v/>
      </c>
      <c r="CC777" s="10">
        <f>tbl_MTG_Set[[#This Row],[Collector Singles CardMarket Profit BotBox]]&gt;0</f>
        <v/>
      </c>
      <c r="CD7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8" hidden="1" s="6">
      <c r="A778" t="n">
        <v>810</v>
      </c>
      <c r="B778" t="inlineStr">
        <is>
          <t>Eventide Tokens TEVE</t>
        </is>
      </c>
      <c r="C778" t="n">
        <v>7</v>
      </c>
      <c r="D778" s="3" t="n">
        <v>39654</v>
      </c>
      <c r="F778" t="inlineStr">
        <is>
          <t>en es fr de it pt ja ko ru 汉语 漢語</t>
        </is>
      </c>
      <c r="G778" t="n">
        <v>1566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1">
        <f>tbl_MTG_Set[[#This Row],[Play Booster Sell Price CardMarket]]*tbl_MTG_Set[[#This Row],[Play Booster Expected Market Value MTG Stocks]]/tbl_MTG_Set[[#This Row],[Play Booster Sealed Market Value MTG Stocks]]</f>
        <v/>
      </c>
      <c r="BG7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8" s="11">
        <f>tbl_MTG_Set[[#This Row],[Play Singles CardMarket Profit MTG Stocks]]/tbl_MTG_Set[[#This Row],[Play Booster Cost]]</f>
        <v/>
      </c>
      <c r="BI778" s="11">
        <f>tbl_MTG_Set[[#This Row],[Play Singles CardMarket Profit MTG Stocks]]&gt;0</f>
        <v/>
      </c>
      <c r="BM778" s="10">
        <f>tbl_MTG_Set[[#This Row],[Play Booster Sell Price CardMarket]]*tbl_MTG_Set[[#This Row],[Play Booster Expected Market Value BotBox]]/tbl_MTG_Set[[#This Row],[Play Booster Sealed Market Value BotBox]]</f>
        <v/>
      </c>
      <c r="BN7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8" s="10">
        <f>tbl_MTG_Set[[#This Row],[Play Singles CardMarket Profit BotBox]]/tbl_MTG_Set[[#This Row],[Play Booster Cost]]</f>
        <v/>
      </c>
      <c r="BP778" s="10">
        <f>tbl_MTG_Set[[#This Row],[Play Singles CardMarket Profit BotBox]]&gt;0</f>
        <v/>
      </c>
      <c r="BQ778" s="10" t="n"/>
      <c r="BR778" s="10" t="n"/>
      <c r="BS778" s="10" t="n"/>
      <c r="BT7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8" s="19">
        <f>tbl_MTG_Set[[#This Row],[Collector Singles CardMarket Profit MTG Stocks]]/tbl_MTG_Set[[#This Row],[Collector Booster Cost]]</f>
        <v/>
      </c>
      <c r="BW778" s="10">
        <f>tbl_MTG_Set[[#This Row],[Collector Singles CardMarket Profit MTG Stocks]]&gt;0</f>
        <v/>
      </c>
      <c r="BX778" s="10" t="n"/>
      <c r="BY778" s="10" t="n"/>
      <c r="BZ778" s="10">
        <f>tbl_MTG_Set[[#This Row],[Collector Booster Sell Price CardMarket]]*tbl_MTG_Set[[#This Row],[Collector Booster Expected Market Value BotBox]]/tbl_MTG_Set[[#This Row],[Collector Booster Sealed Market Value BotBox]]</f>
        <v/>
      </c>
      <c r="CA7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8" s="10">
        <f>tbl_MTG_Set[[#This Row],[Collector Singles CardMarket Profit BotBox]]/tbl_MTG_Set[[#This Row],[Collector Booster Cost]]</f>
        <v/>
      </c>
      <c r="CC778" s="10">
        <f>tbl_MTG_Set[[#This Row],[Collector Singles CardMarket Profit BotBox]]&gt;0</f>
        <v/>
      </c>
      <c r="CD7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9" hidden="1" s="6">
      <c r="A779" t="n">
        <v>811</v>
      </c>
      <c r="B779" t="inlineStr">
        <is>
          <t>Shadowmoor SHM</t>
        </is>
      </c>
      <c r="C779" t="n">
        <v>302</v>
      </c>
      <c r="D779" s="3" t="n">
        <v>39570</v>
      </c>
      <c r="F779" t="inlineStr">
        <is>
          <t>en es fr de it pt ja ko ru 汉语 漢語</t>
        </is>
      </c>
      <c r="G779" t="n">
        <v>1568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1">
        <f>tbl_MTG_Set[[#This Row],[Play Booster Sell Price CardMarket]]*tbl_MTG_Set[[#This Row],[Play Booster Expected Market Value MTG Stocks]]/tbl_MTG_Set[[#This Row],[Play Booster Sealed Market Value MTG Stocks]]</f>
        <v/>
      </c>
      <c r="BG7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9" s="11">
        <f>tbl_MTG_Set[[#This Row],[Play Singles CardMarket Profit MTG Stocks]]/tbl_MTG_Set[[#This Row],[Play Booster Cost]]</f>
        <v/>
      </c>
      <c r="BI779" s="11">
        <f>tbl_MTG_Set[[#This Row],[Play Singles CardMarket Profit MTG Stocks]]&gt;0</f>
        <v/>
      </c>
      <c r="BM779" s="10">
        <f>tbl_MTG_Set[[#This Row],[Play Booster Sell Price CardMarket]]*tbl_MTG_Set[[#This Row],[Play Booster Expected Market Value BotBox]]/tbl_MTG_Set[[#This Row],[Play Booster Sealed Market Value BotBox]]</f>
        <v/>
      </c>
      <c r="BN7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9" s="10">
        <f>tbl_MTG_Set[[#This Row],[Play Singles CardMarket Profit BotBox]]/tbl_MTG_Set[[#This Row],[Play Booster Cost]]</f>
        <v/>
      </c>
      <c r="BP779" s="10">
        <f>tbl_MTG_Set[[#This Row],[Play Singles CardMarket Profit BotBox]]&gt;0</f>
        <v/>
      </c>
      <c r="BQ779" s="10" t="n"/>
      <c r="BR779" s="10" t="n"/>
      <c r="BS779" s="10" t="n"/>
      <c r="BT7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9" s="19">
        <f>tbl_MTG_Set[[#This Row],[Collector Singles CardMarket Profit MTG Stocks]]/tbl_MTG_Set[[#This Row],[Collector Booster Cost]]</f>
        <v/>
      </c>
      <c r="BW779" s="10">
        <f>tbl_MTG_Set[[#This Row],[Collector Singles CardMarket Profit MTG Stocks]]&gt;0</f>
        <v/>
      </c>
      <c r="BX779" s="10" t="n"/>
      <c r="BY779" s="10" t="n"/>
      <c r="BZ779" s="10">
        <f>tbl_MTG_Set[[#This Row],[Collector Booster Sell Price CardMarket]]*tbl_MTG_Set[[#This Row],[Collector Booster Expected Market Value BotBox]]/tbl_MTG_Set[[#This Row],[Collector Booster Sealed Market Value BotBox]]</f>
        <v/>
      </c>
      <c r="CA7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9" s="10">
        <f>tbl_MTG_Set[[#This Row],[Collector Singles CardMarket Profit BotBox]]/tbl_MTG_Set[[#This Row],[Collector Booster Cost]]</f>
        <v/>
      </c>
      <c r="CC779" s="10">
        <f>tbl_MTG_Set[[#This Row],[Collector Singles CardMarket Profit BotBox]]&gt;0</f>
        <v/>
      </c>
      <c r="CD7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0" hidden="1" s="6">
      <c r="A780" t="n">
        <v>812</v>
      </c>
      <c r="B780" t="inlineStr">
        <is>
          <t>Shadowmoor Promos PSHM</t>
        </is>
      </c>
      <c r="C780" t="n">
        <v>2</v>
      </c>
      <c r="D780" s="3" t="n">
        <v>39570</v>
      </c>
      <c r="F780" t="inlineStr">
        <is>
          <t>en es fr de it pt ja ko ru 汉语 漢語</t>
        </is>
      </c>
      <c r="G780" t="n">
        <v>1570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1">
        <f>tbl_MTG_Set[[#This Row],[Play Booster Sell Price CardMarket]]*tbl_MTG_Set[[#This Row],[Play Booster Expected Market Value MTG Stocks]]/tbl_MTG_Set[[#This Row],[Play Booster Sealed Market Value MTG Stocks]]</f>
        <v/>
      </c>
      <c r="BG7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0" s="11">
        <f>tbl_MTG_Set[[#This Row],[Play Singles CardMarket Profit MTG Stocks]]/tbl_MTG_Set[[#This Row],[Play Booster Cost]]</f>
        <v/>
      </c>
      <c r="BI780" s="11">
        <f>tbl_MTG_Set[[#This Row],[Play Singles CardMarket Profit MTG Stocks]]&gt;0</f>
        <v/>
      </c>
      <c r="BM780" s="10">
        <f>tbl_MTG_Set[[#This Row],[Play Booster Sell Price CardMarket]]*tbl_MTG_Set[[#This Row],[Play Booster Expected Market Value BotBox]]/tbl_MTG_Set[[#This Row],[Play Booster Sealed Market Value BotBox]]</f>
        <v/>
      </c>
      <c r="BN7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0" s="10">
        <f>tbl_MTG_Set[[#This Row],[Play Singles CardMarket Profit BotBox]]/tbl_MTG_Set[[#This Row],[Play Booster Cost]]</f>
        <v/>
      </c>
      <c r="BP780" s="10">
        <f>tbl_MTG_Set[[#This Row],[Play Singles CardMarket Profit BotBox]]&gt;0</f>
        <v/>
      </c>
      <c r="BQ780" s="10" t="n"/>
      <c r="BR780" s="10" t="n"/>
      <c r="BS780" s="10" t="n"/>
      <c r="BT7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0" s="19">
        <f>tbl_MTG_Set[[#This Row],[Collector Singles CardMarket Profit MTG Stocks]]/tbl_MTG_Set[[#This Row],[Collector Booster Cost]]</f>
        <v/>
      </c>
      <c r="BW780" s="10">
        <f>tbl_MTG_Set[[#This Row],[Collector Singles CardMarket Profit MTG Stocks]]&gt;0</f>
        <v/>
      </c>
      <c r="BX780" s="10" t="n"/>
      <c r="BY780" s="10" t="n"/>
      <c r="BZ780" s="10">
        <f>tbl_MTG_Set[[#This Row],[Collector Booster Sell Price CardMarket]]*tbl_MTG_Set[[#This Row],[Collector Booster Expected Market Value BotBox]]/tbl_MTG_Set[[#This Row],[Collector Booster Sealed Market Value BotBox]]</f>
        <v/>
      </c>
      <c r="CA7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0" s="10">
        <f>tbl_MTG_Set[[#This Row],[Collector Singles CardMarket Profit BotBox]]/tbl_MTG_Set[[#This Row],[Collector Booster Cost]]</f>
        <v/>
      </c>
      <c r="CC780" s="10">
        <f>tbl_MTG_Set[[#This Row],[Collector Singles CardMarket Profit BotBox]]&gt;0</f>
        <v/>
      </c>
      <c r="CD7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1" hidden="1" s="6">
      <c r="A781" t="n">
        <v>813</v>
      </c>
      <c r="B781" t="inlineStr">
        <is>
          <t>Shadowmoor Tokens TSHM</t>
        </is>
      </c>
      <c r="C781" t="n">
        <v>12</v>
      </c>
      <c r="D781" s="3" t="n">
        <v>39570</v>
      </c>
      <c r="F781" t="inlineStr">
        <is>
          <t>en es fr de it pt ja ko ru 汉语 漢語</t>
        </is>
      </c>
      <c r="G781" t="n">
        <v>1572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1">
        <f>tbl_MTG_Set[[#This Row],[Play Booster Sell Price CardMarket]]*tbl_MTG_Set[[#This Row],[Play Booster Expected Market Value MTG Stocks]]/tbl_MTG_Set[[#This Row],[Play Booster Sealed Market Value MTG Stocks]]</f>
        <v/>
      </c>
      <c r="BG7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1" s="11">
        <f>tbl_MTG_Set[[#This Row],[Play Singles CardMarket Profit MTG Stocks]]/tbl_MTG_Set[[#This Row],[Play Booster Cost]]</f>
        <v/>
      </c>
      <c r="BI781" s="11">
        <f>tbl_MTG_Set[[#This Row],[Play Singles CardMarket Profit MTG Stocks]]&gt;0</f>
        <v/>
      </c>
      <c r="BM781" s="10">
        <f>tbl_MTG_Set[[#This Row],[Play Booster Sell Price CardMarket]]*tbl_MTG_Set[[#This Row],[Play Booster Expected Market Value BotBox]]/tbl_MTG_Set[[#This Row],[Play Booster Sealed Market Value BotBox]]</f>
        <v/>
      </c>
      <c r="BN7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1" s="10">
        <f>tbl_MTG_Set[[#This Row],[Play Singles CardMarket Profit BotBox]]/tbl_MTG_Set[[#This Row],[Play Booster Cost]]</f>
        <v/>
      </c>
      <c r="BP781" s="10">
        <f>tbl_MTG_Set[[#This Row],[Play Singles CardMarket Profit BotBox]]&gt;0</f>
        <v/>
      </c>
      <c r="BQ781" s="10" t="n"/>
      <c r="BR781" s="10" t="n"/>
      <c r="BS781" s="10" t="n"/>
      <c r="BT7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1" s="19">
        <f>tbl_MTG_Set[[#This Row],[Collector Singles CardMarket Profit MTG Stocks]]/tbl_MTG_Set[[#This Row],[Collector Booster Cost]]</f>
        <v/>
      </c>
      <c r="BW781" s="10">
        <f>tbl_MTG_Set[[#This Row],[Collector Singles CardMarket Profit MTG Stocks]]&gt;0</f>
        <v/>
      </c>
      <c r="BX781" s="10" t="n"/>
      <c r="BY781" s="10" t="n"/>
      <c r="BZ781" s="10">
        <f>tbl_MTG_Set[[#This Row],[Collector Booster Sell Price CardMarket]]*tbl_MTG_Set[[#This Row],[Collector Booster Expected Market Value BotBox]]/tbl_MTG_Set[[#This Row],[Collector Booster Sealed Market Value BotBox]]</f>
        <v/>
      </c>
      <c r="CA7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1" s="10">
        <f>tbl_MTG_Set[[#This Row],[Collector Singles CardMarket Profit BotBox]]/tbl_MTG_Set[[#This Row],[Collector Booster Cost]]</f>
        <v/>
      </c>
      <c r="CC781" s="10">
        <f>tbl_MTG_Set[[#This Row],[Collector Singles CardMarket Profit BotBox]]&gt;0</f>
        <v/>
      </c>
      <c r="CD7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2" hidden="1" s="6">
      <c r="A782" t="n">
        <v>814</v>
      </c>
      <c r="B782" t="inlineStr">
        <is>
          <t>15th Anniversary Cards P15A</t>
        </is>
      </c>
      <c r="C782" t="n">
        <v>2</v>
      </c>
      <c r="D782" s="3" t="n">
        <v>39539</v>
      </c>
      <c r="F782" t="inlineStr">
        <is>
          <t>en es fr de it pt ja ko ru 汉语 漢語</t>
        </is>
      </c>
      <c r="G782" t="n">
        <v>1574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1">
        <f>tbl_MTG_Set[[#This Row],[Play Booster Sell Price CardMarket]]*tbl_MTG_Set[[#This Row],[Play Booster Expected Market Value MTG Stocks]]/tbl_MTG_Set[[#This Row],[Play Booster Sealed Market Value MTG Stocks]]</f>
        <v/>
      </c>
      <c r="BG7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2" s="11">
        <f>tbl_MTG_Set[[#This Row],[Play Singles CardMarket Profit MTG Stocks]]/tbl_MTG_Set[[#This Row],[Play Booster Cost]]</f>
        <v/>
      </c>
      <c r="BI782" s="11">
        <f>tbl_MTG_Set[[#This Row],[Play Singles CardMarket Profit MTG Stocks]]&gt;0</f>
        <v/>
      </c>
      <c r="BM782" s="10">
        <f>tbl_MTG_Set[[#This Row],[Play Booster Sell Price CardMarket]]*tbl_MTG_Set[[#This Row],[Play Booster Expected Market Value BotBox]]/tbl_MTG_Set[[#This Row],[Play Booster Sealed Market Value BotBox]]</f>
        <v/>
      </c>
      <c r="BN7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2" s="10">
        <f>tbl_MTG_Set[[#This Row],[Play Singles CardMarket Profit BotBox]]/tbl_MTG_Set[[#This Row],[Play Booster Cost]]</f>
        <v/>
      </c>
      <c r="BP782" s="10">
        <f>tbl_MTG_Set[[#This Row],[Play Singles CardMarket Profit BotBox]]&gt;0</f>
        <v/>
      </c>
      <c r="BQ782" s="10" t="n"/>
      <c r="BR782" s="10" t="n"/>
      <c r="BS782" s="10" t="n"/>
      <c r="BT7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2" s="19">
        <f>tbl_MTG_Set[[#This Row],[Collector Singles CardMarket Profit MTG Stocks]]/tbl_MTG_Set[[#This Row],[Collector Booster Cost]]</f>
        <v/>
      </c>
      <c r="BW782" s="10">
        <f>tbl_MTG_Set[[#This Row],[Collector Singles CardMarket Profit MTG Stocks]]&gt;0</f>
        <v/>
      </c>
      <c r="BX782" s="10" t="n"/>
      <c r="BY782" s="10" t="n"/>
      <c r="BZ782" s="10">
        <f>tbl_MTG_Set[[#This Row],[Collector Booster Sell Price CardMarket]]*tbl_MTG_Set[[#This Row],[Collector Booster Expected Market Value BotBox]]/tbl_MTG_Set[[#This Row],[Collector Booster Sealed Market Value BotBox]]</f>
        <v/>
      </c>
      <c r="CA7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2" s="10">
        <f>tbl_MTG_Set[[#This Row],[Collector Singles CardMarket Profit BotBox]]/tbl_MTG_Set[[#This Row],[Collector Booster Cost]]</f>
        <v/>
      </c>
      <c r="CC782" s="10">
        <f>tbl_MTG_Set[[#This Row],[Collector Singles CardMarket Profit BotBox]]&gt;0</f>
        <v/>
      </c>
      <c r="CD7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3" hidden="1" s="6">
      <c r="A783" t="n">
        <v>815</v>
      </c>
      <c r="B783" t="inlineStr">
        <is>
          <t>Morningtide MOR</t>
        </is>
      </c>
      <c r="C783" t="n">
        <v>150</v>
      </c>
      <c r="D783" s="3" t="n">
        <v>39479</v>
      </c>
      <c r="F783" t="inlineStr">
        <is>
          <t>en es fr de it pt ja ko ru 汉语 漢語</t>
        </is>
      </c>
      <c r="G783" t="n">
        <v>1576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1">
        <f>tbl_MTG_Set[[#This Row],[Play Booster Sell Price CardMarket]]*tbl_MTG_Set[[#This Row],[Play Booster Expected Market Value MTG Stocks]]/tbl_MTG_Set[[#This Row],[Play Booster Sealed Market Value MTG Stocks]]</f>
        <v/>
      </c>
      <c r="BG7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3" s="11">
        <f>tbl_MTG_Set[[#This Row],[Play Singles CardMarket Profit MTG Stocks]]/tbl_MTG_Set[[#This Row],[Play Booster Cost]]</f>
        <v/>
      </c>
      <c r="BI783" s="11">
        <f>tbl_MTG_Set[[#This Row],[Play Singles CardMarket Profit MTG Stocks]]&gt;0</f>
        <v/>
      </c>
      <c r="BM783" s="10">
        <f>tbl_MTG_Set[[#This Row],[Play Booster Sell Price CardMarket]]*tbl_MTG_Set[[#This Row],[Play Booster Expected Market Value BotBox]]/tbl_MTG_Set[[#This Row],[Play Booster Sealed Market Value BotBox]]</f>
        <v/>
      </c>
      <c r="BN7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3" s="10">
        <f>tbl_MTG_Set[[#This Row],[Play Singles CardMarket Profit BotBox]]/tbl_MTG_Set[[#This Row],[Play Booster Cost]]</f>
        <v/>
      </c>
      <c r="BP783" s="10">
        <f>tbl_MTG_Set[[#This Row],[Play Singles CardMarket Profit BotBox]]&gt;0</f>
        <v/>
      </c>
      <c r="BQ783" s="10" t="n"/>
      <c r="BR783" s="10" t="n"/>
      <c r="BS783" s="10" t="n"/>
      <c r="BT7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3" s="19">
        <f>tbl_MTG_Set[[#This Row],[Collector Singles CardMarket Profit MTG Stocks]]/tbl_MTG_Set[[#This Row],[Collector Booster Cost]]</f>
        <v/>
      </c>
      <c r="BW783" s="10">
        <f>tbl_MTG_Set[[#This Row],[Collector Singles CardMarket Profit MTG Stocks]]&gt;0</f>
        <v/>
      </c>
      <c r="BX783" s="10" t="n"/>
      <c r="BY783" s="10" t="n"/>
      <c r="BZ783" s="10">
        <f>tbl_MTG_Set[[#This Row],[Collector Booster Sell Price CardMarket]]*tbl_MTG_Set[[#This Row],[Collector Booster Expected Market Value BotBox]]/tbl_MTG_Set[[#This Row],[Collector Booster Sealed Market Value BotBox]]</f>
        <v/>
      </c>
      <c r="CA7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3" s="10">
        <f>tbl_MTG_Set[[#This Row],[Collector Singles CardMarket Profit BotBox]]/tbl_MTG_Set[[#This Row],[Collector Booster Cost]]</f>
        <v/>
      </c>
      <c r="CC783" s="10">
        <f>tbl_MTG_Set[[#This Row],[Collector Singles CardMarket Profit BotBox]]&gt;0</f>
        <v/>
      </c>
      <c r="CD7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4" hidden="1" s="6">
      <c r="A784" t="n">
        <v>816</v>
      </c>
      <c r="B784" t="inlineStr">
        <is>
          <t>Morningtide Promos PMOR</t>
        </is>
      </c>
      <c r="C784" t="n">
        <v>2</v>
      </c>
      <c r="D784" s="3" t="n">
        <v>39479</v>
      </c>
      <c r="F784" t="inlineStr">
        <is>
          <t>en es fr de it pt ja ko ru 汉语 漢語</t>
        </is>
      </c>
      <c r="G784" t="n">
        <v>1578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1">
        <f>tbl_MTG_Set[[#This Row],[Play Booster Sell Price CardMarket]]*tbl_MTG_Set[[#This Row],[Play Booster Expected Market Value MTG Stocks]]/tbl_MTG_Set[[#This Row],[Play Booster Sealed Market Value MTG Stocks]]</f>
        <v/>
      </c>
      <c r="BG7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4" s="11">
        <f>tbl_MTG_Set[[#This Row],[Play Singles CardMarket Profit MTG Stocks]]/tbl_MTG_Set[[#This Row],[Play Booster Cost]]</f>
        <v/>
      </c>
      <c r="BI784" s="11">
        <f>tbl_MTG_Set[[#This Row],[Play Singles CardMarket Profit MTG Stocks]]&gt;0</f>
        <v/>
      </c>
      <c r="BM784" s="10">
        <f>tbl_MTG_Set[[#This Row],[Play Booster Sell Price CardMarket]]*tbl_MTG_Set[[#This Row],[Play Booster Expected Market Value BotBox]]/tbl_MTG_Set[[#This Row],[Play Booster Sealed Market Value BotBox]]</f>
        <v/>
      </c>
      <c r="BN7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4" s="10">
        <f>tbl_MTG_Set[[#This Row],[Play Singles CardMarket Profit BotBox]]/tbl_MTG_Set[[#This Row],[Play Booster Cost]]</f>
        <v/>
      </c>
      <c r="BP784" s="10">
        <f>tbl_MTG_Set[[#This Row],[Play Singles CardMarket Profit BotBox]]&gt;0</f>
        <v/>
      </c>
      <c r="BQ784" s="10" t="n"/>
      <c r="BR784" s="10" t="n"/>
      <c r="BS784" s="10" t="n"/>
      <c r="BT7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4" s="19">
        <f>tbl_MTG_Set[[#This Row],[Collector Singles CardMarket Profit MTG Stocks]]/tbl_MTG_Set[[#This Row],[Collector Booster Cost]]</f>
        <v/>
      </c>
      <c r="BW784" s="10">
        <f>tbl_MTG_Set[[#This Row],[Collector Singles CardMarket Profit MTG Stocks]]&gt;0</f>
        <v/>
      </c>
      <c r="BX784" s="10" t="n"/>
      <c r="BY784" s="10" t="n"/>
      <c r="BZ784" s="10">
        <f>tbl_MTG_Set[[#This Row],[Collector Booster Sell Price CardMarket]]*tbl_MTG_Set[[#This Row],[Collector Booster Expected Market Value BotBox]]/tbl_MTG_Set[[#This Row],[Collector Booster Sealed Market Value BotBox]]</f>
        <v/>
      </c>
      <c r="CA7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4" s="10">
        <f>tbl_MTG_Set[[#This Row],[Collector Singles CardMarket Profit BotBox]]/tbl_MTG_Set[[#This Row],[Collector Booster Cost]]</f>
        <v/>
      </c>
      <c r="CC784" s="10">
        <f>tbl_MTG_Set[[#This Row],[Collector Singles CardMarket Profit BotBox]]&gt;0</f>
        <v/>
      </c>
      <c r="CD7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5" hidden="1" s="6">
      <c r="A785" t="n">
        <v>817</v>
      </c>
      <c r="B785" t="inlineStr">
        <is>
          <t>Morningtide Tokens TMOR</t>
        </is>
      </c>
      <c r="C785" t="n">
        <v>3</v>
      </c>
      <c r="D785" s="3" t="n">
        <v>39479</v>
      </c>
      <c r="F785" t="inlineStr">
        <is>
          <t>en es fr de it pt ja ko ru 汉语 漢語</t>
        </is>
      </c>
      <c r="G785" t="n">
        <v>1580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1">
        <f>tbl_MTG_Set[[#This Row],[Play Booster Sell Price CardMarket]]*tbl_MTG_Set[[#This Row],[Play Booster Expected Market Value MTG Stocks]]/tbl_MTG_Set[[#This Row],[Play Booster Sealed Market Value MTG Stocks]]</f>
        <v/>
      </c>
      <c r="BG7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5" s="11">
        <f>tbl_MTG_Set[[#This Row],[Play Singles CardMarket Profit MTG Stocks]]/tbl_MTG_Set[[#This Row],[Play Booster Cost]]</f>
        <v/>
      </c>
      <c r="BI785" s="11">
        <f>tbl_MTG_Set[[#This Row],[Play Singles CardMarket Profit MTG Stocks]]&gt;0</f>
        <v/>
      </c>
      <c r="BM785" s="10">
        <f>tbl_MTG_Set[[#This Row],[Play Booster Sell Price CardMarket]]*tbl_MTG_Set[[#This Row],[Play Booster Expected Market Value BotBox]]/tbl_MTG_Set[[#This Row],[Play Booster Sealed Market Value BotBox]]</f>
        <v/>
      </c>
      <c r="BN7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5" s="10">
        <f>tbl_MTG_Set[[#This Row],[Play Singles CardMarket Profit BotBox]]/tbl_MTG_Set[[#This Row],[Play Booster Cost]]</f>
        <v/>
      </c>
      <c r="BP785" s="10">
        <f>tbl_MTG_Set[[#This Row],[Play Singles CardMarket Profit BotBox]]&gt;0</f>
        <v/>
      </c>
      <c r="BQ785" s="10" t="n"/>
      <c r="BR785" s="10" t="n"/>
      <c r="BS785" s="10" t="n"/>
      <c r="BT7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5" s="19">
        <f>tbl_MTG_Set[[#This Row],[Collector Singles CardMarket Profit MTG Stocks]]/tbl_MTG_Set[[#This Row],[Collector Booster Cost]]</f>
        <v/>
      </c>
      <c r="BW785" s="10">
        <f>tbl_MTG_Set[[#This Row],[Collector Singles CardMarket Profit MTG Stocks]]&gt;0</f>
        <v/>
      </c>
      <c r="BX785" s="10" t="n"/>
      <c r="BY785" s="10" t="n"/>
      <c r="BZ785" s="10">
        <f>tbl_MTG_Set[[#This Row],[Collector Booster Sell Price CardMarket]]*tbl_MTG_Set[[#This Row],[Collector Booster Expected Market Value BotBox]]/tbl_MTG_Set[[#This Row],[Collector Booster Sealed Market Value BotBox]]</f>
        <v/>
      </c>
      <c r="CA7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5" s="10">
        <f>tbl_MTG_Set[[#This Row],[Collector Singles CardMarket Profit BotBox]]/tbl_MTG_Set[[#This Row],[Collector Booster Cost]]</f>
        <v/>
      </c>
      <c r="CC785" s="10">
        <f>tbl_MTG_Set[[#This Row],[Collector Singles CardMarket Profit BotBox]]&gt;0</f>
        <v/>
      </c>
      <c r="CD7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6" hidden="1" s="6">
      <c r="A786" t="n">
        <v>818</v>
      </c>
      <c r="B786" t="inlineStr">
        <is>
          <t>Magic Premiere Shop 2008 PMPS08</t>
        </is>
      </c>
      <c r="C786" t="n">
        <v>6</v>
      </c>
      <c r="D786" s="3" t="n">
        <v>39448</v>
      </c>
      <c r="F786" t="inlineStr">
        <is>
          <t>en es fr de it pt ja ko ru 汉语 漢語</t>
        </is>
      </c>
      <c r="G786" t="n">
        <v>1582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1">
        <f>tbl_MTG_Set[[#This Row],[Play Booster Sell Price CardMarket]]*tbl_MTG_Set[[#This Row],[Play Booster Expected Market Value MTG Stocks]]/tbl_MTG_Set[[#This Row],[Play Booster Sealed Market Value MTG Stocks]]</f>
        <v/>
      </c>
      <c r="BG7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6" s="11">
        <f>tbl_MTG_Set[[#This Row],[Play Singles CardMarket Profit MTG Stocks]]/tbl_MTG_Set[[#This Row],[Play Booster Cost]]</f>
        <v/>
      </c>
      <c r="BI786" s="11">
        <f>tbl_MTG_Set[[#This Row],[Play Singles CardMarket Profit MTG Stocks]]&gt;0</f>
        <v/>
      </c>
      <c r="BM786" s="10">
        <f>tbl_MTG_Set[[#This Row],[Play Booster Sell Price CardMarket]]*tbl_MTG_Set[[#This Row],[Play Booster Expected Market Value BotBox]]/tbl_MTG_Set[[#This Row],[Play Booster Sealed Market Value BotBox]]</f>
        <v/>
      </c>
      <c r="BN7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6" s="10">
        <f>tbl_MTG_Set[[#This Row],[Play Singles CardMarket Profit BotBox]]/tbl_MTG_Set[[#This Row],[Play Booster Cost]]</f>
        <v/>
      </c>
      <c r="BP786" s="10">
        <f>tbl_MTG_Set[[#This Row],[Play Singles CardMarket Profit BotBox]]&gt;0</f>
        <v/>
      </c>
      <c r="BQ786" s="10" t="n"/>
      <c r="BR786" s="10" t="n"/>
      <c r="BS786" s="10" t="n"/>
      <c r="BT7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6" s="19">
        <f>tbl_MTG_Set[[#This Row],[Collector Singles CardMarket Profit MTG Stocks]]/tbl_MTG_Set[[#This Row],[Collector Booster Cost]]</f>
        <v/>
      </c>
      <c r="BW786" s="10">
        <f>tbl_MTG_Set[[#This Row],[Collector Singles CardMarket Profit MTG Stocks]]&gt;0</f>
        <v/>
      </c>
      <c r="BX786" s="10" t="n"/>
      <c r="BY786" s="10" t="n"/>
      <c r="BZ786" s="10">
        <f>tbl_MTG_Set[[#This Row],[Collector Booster Sell Price CardMarket]]*tbl_MTG_Set[[#This Row],[Collector Booster Expected Market Value BotBox]]/tbl_MTG_Set[[#This Row],[Collector Booster Sealed Market Value BotBox]]</f>
        <v/>
      </c>
      <c r="CA7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6" s="10">
        <f>tbl_MTG_Set[[#This Row],[Collector Singles CardMarket Profit BotBox]]/tbl_MTG_Set[[#This Row],[Collector Booster Cost]]</f>
        <v/>
      </c>
      <c r="CC786" s="10">
        <f>tbl_MTG_Set[[#This Row],[Collector Singles CardMarket Profit BotBox]]&gt;0</f>
        <v/>
      </c>
      <c r="CD7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7" hidden="1" s="6">
      <c r="A787" t="n">
        <v>819</v>
      </c>
      <c r="B787" t="inlineStr">
        <is>
          <t>Magic Player Rewards 2008 P08</t>
        </is>
      </c>
      <c r="C787" t="n">
        <v>7</v>
      </c>
      <c r="D787" s="3" t="n">
        <v>39448</v>
      </c>
      <c r="F787" t="inlineStr">
        <is>
          <t>en es fr de it pt ja ko ru 汉语 漢語</t>
        </is>
      </c>
      <c r="G787" t="n">
        <v>1584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1">
        <f>tbl_MTG_Set[[#This Row],[Play Booster Sell Price CardMarket]]*tbl_MTG_Set[[#This Row],[Play Booster Expected Market Value MTG Stocks]]/tbl_MTG_Set[[#This Row],[Play Booster Sealed Market Value MTG Stocks]]</f>
        <v/>
      </c>
      <c r="BG7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7" s="11">
        <f>tbl_MTG_Set[[#This Row],[Play Singles CardMarket Profit MTG Stocks]]/tbl_MTG_Set[[#This Row],[Play Booster Cost]]</f>
        <v/>
      </c>
      <c r="BI787" s="11">
        <f>tbl_MTG_Set[[#This Row],[Play Singles CardMarket Profit MTG Stocks]]&gt;0</f>
        <v/>
      </c>
      <c r="BM787" s="10">
        <f>tbl_MTG_Set[[#This Row],[Play Booster Sell Price CardMarket]]*tbl_MTG_Set[[#This Row],[Play Booster Expected Market Value BotBox]]/tbl_MTG_Set[[#This Row],[Play Booster Sealed Market Value BotBox]]</f>
        <v/>
      </c>
      <c r="BN7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7" s="10">
        <f>tbl_MTG_Set[[#This Row],[Play Singles CardMarket Profit BotBox]]/tbl_MTG_Set[[#This Row],[Play Booster Cost]]</f>
        <v/>
      </c>
      <c r="BP787" s="10">
        <f>tbl_MTG_Set[[#This Row],[Play Singles CardMarket Profit BotBox]]&gt;0</f>
        <v/>
      </c>
      <c r="BQ787" s="10" t="n"/>
      <c r="BR787" s="10" t="n"/>
      <c r="BS787" s="10" t="n"/>
      <c r="BT7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7" s="19">
        <f>tbl_MTG_Set[[#This Row],[Collector Singles CardMarket Profit MTG Stocks]]/tbl_MTG_Set[[#This Row],[Collector Booster Cost]]</f>
        <v/>
      </c>
      <c r="BW787" s="10">
        <f>tbl_MTG_Set[[#This Row],[Collector Singles CardMarket Profit MTG Stocks]]&gt;0</f>
        <v/>
      </c>
      <c r="BX787" s="10" t="n"/>
      <c r="BY787" s="10" t="n"/>
      <c r="BZ787" s="10">
        <f>tbl_MTG_Set[[#This Row],[Collector Booster Sell Price CardMarket]]*tbl_MTG_Set[[#This Row],[Collector Booster Expected Market Value BotBox]]/tbl_MTG_Set[[#This Row],[Collector Booster Sealed Market Value BotBox]]</f>
        <v/>
      </c>
      <c r="CA7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7" s="10">
        <f>tbl_MTG_Set[[#This Row],[Collector Singles CardMarket Profit BotBox]]/tbl_MTG_Set[[#This Row],[Collector Booster Cost]]</f>
        <v/>
      </c>
      <c r="CC787" s="10">
        <f>tbl_MTG_Set[[#This Row],[Collector Singles CardMarket Profit BotBox]]&gt;0</f>
        <v/>
      </c>
      <c r="CD7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8" hidden="1" s="6">
      <c r="A788" t="n">
        <v>820</v>
      </c>
      <c r="B788" t="inlineStr">
        <is>
          <t>Friday Night Magic 2008 F08</t>
        </is>
      </c>
      <c r="C788" t="n">
        <v>12</v>
      </c>
      <c r="D788" s="3" t="n">
        <v>39448</v>
      </c>
      <c r="F788" t="inlineStr">
        <is>
          <t>en es fr de it pt ja ko ru 汉语 漢語</t>
        </is>
      </c>
      <c r="G788" t="n">
        <v>1586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1">
        <f>tbl_MTG_Set[[#This Row],[Play Booster Sell Price CardMarket]]*tbl_MTG_Set[[#This Row],[Play Booster Expected Market Value MTG Stocks]]/tbl_MTG_Set[[#This Row],[Play Booster Sealed Market Value MTG Stocks]]</f>
        <v/>
      </c>
      <c r="BG7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8" s="11">
        <f>tbl_MTG_Set[[#This Row],[Play Singles CardMarket Profit MTG Stocks]]/tbl_MTG_Set[[#This Row],[Play Booster Cost]]</f>
        <v/>
      </c>
      <c r="BI788" s="11">
        <f>tbl_MTG_Set[[#This Row],[Play Singles CardMarket Profit MTG Stocks]]&gt;0</f>
        <v/>
      </c>
      <c r="BM788" s="10">
        <f>tbl_MTG_Set[[#This Row],[Play Booster Sell Price CardMarket]]*tbl_MTG_Set[[#This Row],[Play Booster Expected Market Value BotBox]]/tbl_MTG_Set[[#This Row],[Play Booster Sealed Market Value BotBox]]</f>
        <v/>
      </c>
      <c r="BN7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8" s="10">
        <f>tbl_MTG_Set[[#This Row],[Play Singles CardMarket Profit BotBox]]/tbl_MTG_Set[[#This Row],[Play Booster Cost]]</f>
        <v/>
      </c>
      <c r="BP788" s="10">
        <f>tbl_MTG_Set[[#This Row],[Play Singles CardMarket Profit BotBox]]&gt;0</f>
        <v/>
      </c>
      <c r="BQ788" s="10" t="n"/>
      <c r="BR788" s="10" t="n"/>
      <c r="BS788" s="10" t="n"/>
      <c r="BT7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8" s="19">
        <f>tbl_MTG_Set[[#This Row],[Collector Singles CardMarket Profit MTG Stocks]]/tbl_MTG_Set[[#This Row],[Collector Booster Cost]]</f>
        <v/>
      </c>
      <c r="BW788" s="10">
        <f>tbl_MTG_Set[[#This Row],[Collector Singles CardMarket Profit MTG Stocks]]&gt;0</f>
        <v/>
      </c>
      <c r="BX788" s="10" t="n"/>
      <c r="BY788" s="10" t="n"/>
      <c r="BZ788" s="10">
        <f>tbl_MTG_Set[[#This Row],[Collector Booster Sell Price CardMarket]]*tbl_MTG_Set[[#This Row],[Collector Booster Expected Market Value BotBox]]/tbl_MTG_Set[[#This Row],[Collector Booster Sealed Market Value BotBox]]</f>
        <v/>
      </c>
      <c r="CA7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8" s="10">
        <f>tbl_MTG_Set[[#This Row],[Collector Singles CardMarket Profit BotBox]]/tbl_MTG_Set[[#This Row],[Collector Booster Cost]]</f>
        <v/>
      </c>
      <c r="CC788" s="10">
        <f>tbl_MTG_Set[[#This Row],[Collector Singles CardMarket Profit BotBox]]&gt;0</f>
        <v/>
      </c>
      <c r="CD7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9" hidden="1" s="6">
      <c r="A789" t="n">
        <v>821</v>
      </c>
      <c r="B789" t="inlineStr">
        <is>
          <t>Judge Gift Cards 2008 G08</t>
        </is>
      </c>
      <c r="C789" t="n">
        <v>5</v>
      </c>
      <c r="D789" s="3" t="n">
        <v>39448</v>
      </c>
      <c r="F789" t="inlineStr">
        <is>
          <t>en es fr de it pt ja ko ru 汉语 漢語</t>
        </is>
      </c>
      <c r="G789" t="n">
        <v>1588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1">
        <f>tbl_MTG_Set[[#This Row],[Play Booster Sell Price CardMarket]]*tbl_MTG_Set[[#This Row],[Play Booster Expected Market Value MTG Stocks]]/tbl_MTG_Set[[#This Row],[Play Booster Sealed Market Value MTG Stocks]]</f>
        <v/>
      </c>
      <c r="BG7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9" s="11">
        <f>tbl_MTG_Set[[#This Row],[Play Singles CardMarket Profit MTG Stocks]]/tbl_MTG_Set[[#This Row],[Play Booster Cost]]</f>
        <v/>
      </c>
      <c r="BI789" s="11">
        <f>tbl_MTG_Set[[#This Row],[Play Singles CardMarket Profit MTG Stocks]]&gt;0</f>
        <v/>
      </c>
      <c r="BM789" s="10">
        <f>tbl_MTG_Set[[#This Row],[Play Booster Sell Price CardMarket]]*tbl_MTG_Set[[#This Row],[Play Booster Expected Market Value BotBox]]/tbl_MTG_Set[[#This Row],[Play Booster Sealed Market Value BotBox]]</f>
        <v/>
      </c>
      <c r="BN7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9" s="10">
        <f>tbl_MTG_Set[[#This Row],[Play Singles CardMarket Profit BotBox]]/tbl_MTG_Set[[#This Row],[Play Booster Cost]]</f>
        <v/>
      </c>
      <c r="BP789" s="10">
        <f>tbl_MTG_Set[[#This Row],[Play Singles CardMarket Profit BotBox]]&gt;0</f>
        <v/>
      </c>
      <c r="BQ789" s="10" t="n"/>
      <c r="BR789" s="10" t="n"/>
      <c r="BS789" s="10" t="n"/>
      <c r="BT7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9" s="19">
        <f>tbl_MTG_Set[[#This Row],[Collector Singles CardMarket Profit MTG Stocks]]/tbl_MTG_Set[[#This Row],[Collector Booster Cost]]</f>
        <v/>
      </c>
      <c r="BW789" s="10">
        <f>tbl_MTG_Set[[#This Row],[Collector Singles CardMarket Profit MTG Stocks]]&gt;0</f>
        <v/>
      </c>
      <c r="BX789" s="10" t="n"/>
      <c r="BY789" s="10" t="n"/>
      <c r="BZ789" s="10">
        <f>tbl_MTG_Set[[#This Row],[Collector Booster Sell Price CardMarket]]*tbl_MTG_Set[[#This Row],[Collector Booster Expected Market Value BotBox]]/tbl_MTG_Set[[#This Row],[Collector Booster Sealed Market Value BotBox]]</f>
        <v/>
      </c>
      <c r="CA7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9" s="10">
        <f>tbl_MTG_Set[[#This Row],[Collector Singles CardMarket Profit BotBox]]/tbl_MTG_Set[[#This Row],[Collector Booster Cost]]</f>
        <v/>
      </c>
      <c r="CC789" s="10">
        <f>tbl_MTG_Set[[#This Row],[Collector Singles CardMarket Profit BotBox]]&gt;0</f>
        <v/>
      </c>
      <c r="CD7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0" hidden="1" s="6">
      <c r="A790" t="n">
        <v>822</v>
      </c>
      <c r="B790" t="inlineStr">
        <is>
          <t>Duel Decks: Elves vs. Goblins DD1</t>
        </is>
      </c>
      <c r="C790" t="n">
        <v>62</v>
      </c>
      <c r="D790" s="3" t="n">
        <v>39402</v>
      </c>
      <c r="F790" t="inlineStr">
        <is>
          <t>en es fr de it pt ja ko ru 汉语 漢語</t>
        </is>
      </c>
      <c r="G790" t="n">
        <v>1590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1">
        <f>tbl_MTG_Set[[#This Row],[Play Booster Sell Price CardMarket]]*tbl_MTG_Set[[#This Row],[Play Booster Expected Market Value MTG Stocks]]/tbl_MTG_Set[[#This Row],[Play Booster Sealed Market Value MTG Stocks]]</f>
        <v/>
      </c>
      <c r="BG7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0" s="11">
        <f>tbl_MTG_Set[[#This Row],[Play Singles CardMarket Profit MTG Stocks]]/tbl_MTG_Set[[#This Row],[Play Booster Cost]]</f>
        <v/>
      </c>
      <c r="BI790" s="11">
        <f>tbl_MTG_Set[[#This Row],[Play Singles CardMarket Profit MTG Stocks]]&gt;0</f>
        <v/>
      </c>
      <c r="BM790" s="10">
        <f>tbl_MTG_Set[[#This Row],[Play Booster Sell Price CardMarket]]*tbl_MTG_Set[[#This Row],[Play Booster Expected Market Value BotBox]]/tbl_MTG_Set[[#This Row],[Play Booster Sealed Market Value BotBox]]</f>
        <v/>
      </c>
      <c r="BN7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0" s="10">
        <f>tbl_MTG_Set[[#This Row],[Play Singles CardMarket Profit BotBox]]/tbl_MTG_Set[[#This Row],[Play Booster Cost]]</f>
        <v/>
      </c>
      <c r="BP790" s="10">
        <f>tbl_MTG_Set[[#This Row],[Play Singles CardMarket Profit BotBox]]&gt;0</f>
        <v/>
      </c>
      <c r="BQ790" s="10" t="n"/>
      <c r="BR790" s="10" t="n"/>
      <c r="BS790" s="10" t="n"/>
      <c r="BT7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0" s="19">
        <f>tbl_MTG_Set[[#This Row],[Collector Singles CardMarket Profit MTG Stocks]]/tbl_MTG_Set[[#This Row],[Collector Booster Cost]]</f>
        <v/>
      </c>
      <c r="BW790" s="10">
        <f>tbl_MTG_Set[[#This Row],[Collector Singles CardMarket Profit MTG Stocks]]&gt;0</f>
        <v/>
      </c>
      <c r="BX790" s="10" t="n"/>
      <c r="BY790" s="10" t="n"/>
      <c r="BZ790" s="10">
        <f>tbl_MTG_Set[[#This Row],[Collector Booster Sell Price CardMarket]]*tbl_MTG_Set[[#This Row],[Collector Booster Expected Market Value BotBox]]/tbl_MTG_Set[[#This Row],[Collector Booster Sealed Market Value BotBox]]</f>
        <v/>
      </c>
      <c r="CA7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0" s="10">
        <f>tbl_MTG_Set[[#This Row],[Collector Singles CardMarket Profit BotBox]]/tbl_MTG_Set[[#This Row],[Collector Booster Cost]]</f>
        <v/>
      </c>
      <c r="CC790" s="10">
        <f>tbl_MTG_Set[[#This Row],[Collector Singles CardMarket Profit BotBox]]&gt;0</f>
        <v/>
      </c>
      <c r="CD7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1" hidden="1" s="6">
      <c r="A791" t="n">
        <v>823</v>
      </c>
      <c r="B791" t="inlineStr">
        <is>
          <t>Duel Decks: Elves vs. Goblins Tokens TDD1</t>
        </is>
      </c>
      <c r="C791" t="n">
        <v>3</v>
      </c>
      <c r="D791" s="3" t="n">
        <v>39402</v>
      </c>
      <c r="F791" t="inlineStr">
        <is>
          <t>en es fr de it pt ja ko ru 汉语 漢語</t>
        </is>
      </c>
      <c r="G791" t="n">
        <v>1592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1">
        <f>tbl_MTG_Set[[#This Row],[Play Booster Sell Price CardMarket]]*tbl_MTG_Set[[#This Row],[Play Booster Expected Market Value MTG Stocks]]/tbl_MTG_Set[[#This Row],[Play Booster Sealed Market Value MTG Stocks]]</f>
        <v/>
      </c>
      <c r="BG7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1" s="11">
        <f>tbl_MTG_Set[[#This Row],[Play Singles CardMarket Profit MTG Stocks]]/tbl_MTG_Set[[#This Row],[Play Booster Cost]]</f>
        <v/>
      </c>
      <c r="BI791" s="11">
        <f>tbl_MTG_Set[[#This Row],[Play Singles CardMarket Profit MTG Stocks]]&gt;0</f>
        <v/>
      </c>
      <c r="BM791" s="10">
        <f>tbl_MTG_Set[[#This Row],[Play Booster Sell Price CardMarket]]*tbl_MTG_Set[[#This Row],[Play Booster Expected Market Value BotBox]]/tbl_MTG_Set[[#This Row],[Play Booster Sealed Market Value BotBox]]</f>
        <v/>
      </c>
      <c r="BN7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1" s="10">
        <f>tbl_MTG_Set[[#This Row],[Play Singles CardMarket Profit BotBox]]/tbl_MTG_Set[[#This Row],[Play Booster Cost]]</f>
        <v/>
      </c>
      <c r="BP791" s="10">
        <f>tbl_MTG_Set[[#This Row],[Play Singles CardMarket Profit BotBox]]&gt;0</f>
        <v/>
      </c>
      <c r="BQ791" s="10" t="n"/>
      <c r="BR791" s="10" t="n"/>
      <c r="BS791" s="10" t="n"/>
      <c r="BT7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1" s="19">
        <f>tbl_MTG_Set[[#This Row],[Collector Singles CardMarket Profit MTG Stocks]]/tbl_MTG_Set[[#This Row],[Collector Booster Cost]]</f>
        <v/>
      </c>
      <c r="BW791" s="10">
        <f>tbl_MTG_Set[[#This Row],[Collector Singles CardMarket Profit MTG Stocks]]&gt;0</f>
        <v/>
      </c>
      <c r="BX791" s="10" t="n"/>
      <c r="BY791" s="10" t="n"/>
      <c r="BZ791" s="10">
        <f>tbl_MTG_Set[[#This Row],[Collector Booster Sell Price CardMarket]]*tbl_MTG_Set[[#This Row],[Collector Booster Expected Market Value BotBox]]/tbl_MTG_Set[[#This Row],[Collector Booster Sealed Market Value BotBox]]</f>
        <v/>
      </c>
      <c r="CA7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1" s="10">
        <f>tbl_MTG_Set[[#This Row],[Collector Singles CardMarket Profit BotBox]]/tbl_MTG_Set[[#This Row],[Collector Booster Cost]]</f>
        <v/>
      </c>
      <c r="CC791" s="10">
        <f>tbl_MTG_Set[[#This Row],[Collector Singles CardMarket Profit BotBox]]&gt;0</f>
        <v/>
      </c>
      <c r="CD7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2" hidden="1" s="6">
      <c r="A792" t="n">
        <v>824</v>
      </c>
      <c r="B792" t="inlineStr">
        <is>
          <t>Lorwyn LRW</t>
        </is>
      </c>
      <c r="C792" t="n">
        <v>301</v>
      </c>
      <c r="D792" s="3" t="n">
        <v>39367</v>
      </c>
      <c r="F792" t="inlineStr">
        <is>
          <t>en es fr de it pt ja ko ru 汉语 漢語</t>
        </is>
      </c>
      <c r="G792" t="n">
        <v>1594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1">
        <f>tbl_MTG_Set[[#This Row],[Play Booster Sell Price CardMarket]]*tbl_MTG_Set[[#This Row],[Play Booster Expected Market Value MTG Stocks]]/tbl_MTG_Set[[#This Row],[Play Booster Sealed Market Value MTG Stocks]]</f>
        <v/>
      </c>
      <c r="BG7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2" s="11">
        <f>tbl_MTG_Set[[#This Row],[Play Singles CardMarket Profit MTG Stocks]]/tbl_MTG_Set[[#This Row],[Play Booster Cost]]</f>
        <v/>
      </c>
      <c r="BI792" s="11">
        <f>tbl_MTG_Set[[#This Row],[Play Singles CardMarket Profit MTG Stocks]]&gt;0</f>
        <v/>
      </c>
      <c r="BM792" s="10">
        <f>tbl_MTG_Set[[#This Row],[Play Booster Sell Price CardMarket]]*tbl_MTG_Set[[#This Row],[Play Booster Expected Market Value BotBox]]/tbl_MTG_Set[[#This Row],[Play Booster Sealed Market Value BotBox]]</f>
        <v/>
      </c>
      <c r="BN7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2" s="10">
        <f>tbl_MTG_Set[[#This Row],[Play Singles CardMarket Profit BotBox]]/tbl_MTG_Set[[#This Row],[Play Booster Cost]]</f>
        <v/>
      </c>
      <c r="BP792" s="10">
        <f>tbl_MTG_Set[[#This Row],[Play Singles CardMarket Profit BotBox]]&gt;0</f>
        <v/>
      </c>
      <c r="BQ792" s="10" t="n"/>
      <c r="BR792" s="10" t="n"/>
      <c r="BS792" s="10" t="n"/>
      <c r="BT7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2" s="19">
        <f>tbl_MTG_Set[[#This Row],[Collector Singles CardMarket Profit MTG Stocks]]/tbl_MTG_Set[[#This Row],[Collector Booster Cost]]</f>
        <v/>
      </c>
      <c r="BW792" s="10">
        <f>tbl_MTG_Set[[#This Row],[Collector Singles CardMarket Profit MTG Stocks]]&gt;0</f>
        <v/>
      </c>
      <c r="BX792" s="10" t="n"/>
      <c r="BY792" s="10" t="n"/>
      <c r="BZ792" s="10">
        <f>tbl_MTG_Set[[#This Row],[Collector Booster Sell Price CardMarket]]*tbl_MTG_Set[[#This Row],[Collector Booster Expected Market Value BotBox]]/tbl_MTG_Set[[#This Row],[Collector Booster Sealed Market Value BotBox]]</f>
        <v/>
      </c>
      <c r="CA7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2" s="10">
        <f>tbl_MTG_Set[[#This Row],[Collector Singles CardMarket Profit BotBox]]/tbl_MTG_Set[[#This Row],[Collector Booster Cost]]</f>
        <v/>
      </c>
      <c r="CC792" s="10">
        <f>tbl_MTG_Set[[#This Row],[Collector Singles CardMarket Profit BotBox]]&gt;0</f>
        <v/>
      </c>
      <c r="CD7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3" hidden="1" s="6">
      <c r="A793" t="n">
        <v>825</v>
      </c>
      <c r="B793" t="inlineStr">
        <is>
          <t>Lorwyn Promos PLRW</t>
        </is>
      </c>
      <c r="C793" t="n">
        <v>3</v>
      </c>
      <c r="D793" s="3" t="n">
        <v>39367</v>
      </c>
      <c r="F793" t="inlineStr">
        <is>
          <t>en es fr de it pt ja ko ru 汉语 漢語</t>
        </is>
      </c>
      <c r="G793" t="n">
        <v>1596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1">
        <f>tbl_MTG_Set[[#This Row],[Play Booster Sell Price CardMarket]]*tbl_MTG_Set[[#This Row],[Play Booster Expected Market Value MTG Stocks]]/tbl_MTG_Set[[#This Row],[Play Booster Sealed Market Value MTG Stocks]]</f>
        <v/>
      </c>
      <c r="BG7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3" s="11">
        <f>tbl_MTG_Set[[#This Row],[Play Singles CardMarket Profit MTG Stocks]]/tbl_MTG_Set[[#This Row],[Play Booster Cost]]</f>
        <v/>
      </c>
      <c r="BI793" s="11">
        <f>tbl_MTG_Set[[#This Row],[Play Singles CardMarket Profit MTG Stocks]]&gt;0</f>
        <v/>
      </c>
      <c r="BM793" s="10">
        <f>tbl_MTG_Set[[#This Row],[Play Booster Sell Price CardMarket]]*tbl_MTG_Set[[#This Row],[Play Booster Expected Market Value BotBox]]/tbl_MTG_Set[[#This Row],[Play Booster Sealed Market Value BotBox]]</f>
        <v/>
      </c>
      <c r="BN7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3" s="10">
        <f>tbl_MTG_Set[[#This Row],[Play Singles CardMarket Profit BotBox]]/tbl_MTG_Set[[#This Row],[Play Booster Cost]]</f>
        <v/>
      </c>
      <c r="BP793" s="10">
        <f>tbl_MTG_Set[[#This Row],[Play Singles CardMarket Profit BotBox]]&gt;0</f>
        <v/>
      </c>
      <c r="BQ793" s="10" t="n"/>
      <c r="BR793" s="10" t="n"/>
      <c r="BS793" s="10" t="n"/>
      <c r="BT7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3" s="19">
        <f>tbl_MTG_Set[[#This Row],[Collector Singles CardMarket Profit MTG Stocks]]/tbl_MTG_Set[[#This Row],[Collector Booster Cost]]</f>
        <v/>
      </c>
      <c r="BW793" s="10">
        <f>tbl_MTG_Set[[#This Row],[Collector Singles CardMarket Profit MTG Stocks]]&gt;0</f>
        <v/>
      </c>
      <c r="BX793" s="10" t="n"/>
      <c r="BY793" s="10" t="n"/>
      <c r="BZ793" s="10">
        <f>tbl_MTG_Set[[#This Row],[Collector Booster Sell Price CardMarket]]*tbl_MTG_Set[[#This Row],[Collector Booster Expected Market Value BotBox]]/tbl_MTG_Set[[#This Row],[Collector Booster Sealed Market Value BotBox]]</f>
        <v/>
      </c>
      <c r="CA7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3" s="10">
        <f>tbl_MTG_Set[[#This Row],[Collector Singles CardMarket Profit BotBox]]/tbl_MTG_Set[[#This Row],[Collector Booster Cost]]</f>
        <v/>
      </c>
      <c r="CC793" s="10">
        <f>tbl_MTG_Set[[#This Row],[Collector Singles CardMarket Profit BotBox]]&gt;0</f>
        <v/>
      </c>
      <c r="CD7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4" hidden="1" s="6">
      <c r="A794" t="n">
        <v>826</v>
      </c>
      <c r="B794" t="inlineStr">
        <is>
          <t>Lorwyn Tokens TLRW</t>
        </is>
      </c>
      <c r="C794" t="n">
        <v>11</v>
      </c>
      <c r="D794" s="3" t="n">
        <v>39367</v>
      </c>
      <c r="F794" t="inlineStr">
        <is>
          <t>en es fr de it pt ja ko ru 汉语 漢語</t>
        </is>
      </c>
      <c r="G794" t="n">
        <v>1598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1">
        <f>tbl_MTG_Set[[#This Row],[Play Booster Sell Price CardMarket]]*tbl_MTG_Set[[#This Row],[Play Booster Expected Market Value MTG Stocks]]/tbl_MTG_Set[[#This Row],[Play Booster Sealed Market Value MTG Stocks]]</f>
        <v/>
      </c>
      <c r="BG7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4" s="11">
        <f>tbl_MTG_Set[[#This Row],[Play Singles CardMarket Profit MTG Stocks]]/tbl_MTG_Set[[#This Row],[Play Booster Cost]]</f>
        <v/>
      </c>
      <c r="BI794" s="11">
        <f>tbl_MTG_Set[[#This Row],[Play Singles CardMarket Profit MTG Stocks]]&gt;0</f>
        <v/>
      </c>
      <c r="BM794" s="10">
        <f>tbl_MTG_Set[[#This Row],[Play Booster Sell Price CardMarket]]*tbl_MTG_Set[[#This Row],[Play Booster Expected Market Value BotBox]]/tbl_MTG_Set[[#This Row],[Play Booster Sealed Market Value BotBox]]</f>
        <v/>
      </c>
      <c r="BN7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4" s="10">
        <f>tbl_MTG_Set[[#This Row],[Play Singles CardMarket Profit BotBox]]/tbl_MTG_Set[[#This Row],[Play Booster Cost]]</f>
        <v/>
      </c>
      <c r="BP794" s="10">
        <f>tbl_MTG_Set[[#This Row],[Play Singles CardMarket Profit BotBox]]&gt;0</f>
        <v/>
      </c>
      <c r="BQ794" s="10" t="n"/>
      <c r="BR794" s="10" t="n"/>
      <c r="BS794" s="10" t="n"/>
      <c r="BT7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4" s="19">
        <f>tbl_MTG_Set[[#This Row],[Collector Singles CardMarket Profit MTG Stocks]]/tbl_MTG_Set[[#This Row],[Collector Booster Cost]]</f>
        <v/>
      </c>
      <c r="BW794" s="10">
        <f>tbl_MTG_Set[[#This Row],[Collector Singles CardMarket Profit MTG Stocks]]&gt;0</f>
        <v/>
      </c>
      <c r="BX794" s="10" t="n"/>
      <c r="BY794" s="10" t="n"/>
      <c r="BZ794" s="10">
        <f>tbl_MTG_Set[[#This Row],[Collector Booster Sell Price CardMarket]]*tbl_MTG_Set[[#This Row],[Collector Booster Expected Market Value BotBox]]/tbl_MTG_Set[[#This Row],[Collector Booster Sealed Market Value BotBox]]</f>
        <v/>
      </c>
      <c r="CA7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4" s="10">
        <f>tbl_MTG_Set[[#This Row],[Collector Singles CardMarket Profit BotBox]]/tbl_MTG_Set[[#This Row],[Collector Booster Cost]]</f>
        <v/>
      </c>
      <c r="CC794" s="10">
        <f>tbl_MTG_Set[[#This Row],[Collector Singles CardMarket Profit BotBox]]&gt;0</f>
        <v/>
      </c>
      <c r="CD7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5" hidden="1" s="6">
      <c r="A795" t="n">
        <v>827</v>
      </c>
      <c r="B795" t="inlineStr">
        <is>
          <t>Masters Edition ME1</t>
        </is>
      </c>
      <c r="C795" t="n">
        <v>195</v>
      </c>
      <c r="D795" s="3" t="n">
        <v>39335</v>
      </c>
      <c r="F795" t="inlineStr">
        <is>
          <t>en es fr de it pt ja ko ru 汉语 漢語</t>
        </is>
      </c>
      <c r="G795" t="n">
        <v>1600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1">
        <f>tbl_MTG_Set[[#This Row],[Play Booster Sell Price CardMarket]]*tbl_MTG_Set[[#This Row],[Play Booster Expected Market Value MTG Stocks]]/tbl_MTG_Set[[#This Row],[Play Booster Sealed Market Value MTG Stocks]]</f>
        <v/>
      </c>
      <c r="BG7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5" s="11">
        <f>tbl_MTG_Set[[#This Row],[Play Singles CardMarket Profit MTG Stocks]]/tbl_MTG_Set[[#This Row],[Play Booster Cost]]</f>
        <v/>
      </c>
      <c r="BI795" s="11">
        <f>tbl_MTG_Set[[#This Row],[Play Singles CardMarket Profit MTG Stocks]]&gt;0</f>
        <v/>
      </c>
      <c r="BM795" s="10">
        <f>tbl_MTG_Set[[#This Row],[Play Booster Sell Price CardMarket]]*tbl_MTG_Set[[#This Row],[Play Booster Expected Market Value BotBox]]/tbl_MTG_Set[[#This Row],[Play Booster Sealed Market Value BotBox]]</f>
        <v/>
      </c>
      <c r="BN7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5" s="10">
        <f>tbl_MTG_Set[[#This Row],[Play Singles CardMarket Profit BotBox]]/tbl_MTG_Set[[#This Row],[Play Booster Cost]]</f>
        <v/>
      </c>
      <c r="BP795" s="10">
        <f>tbl_MTG_Set[[#This Row],[Play Singles CardMarket Profit BotBox]]&gt;0</f>
        <v/>
      </c>
      <c r="BQ795" s="10" t="n"/>
      <c r="BR795" s="10" t="n"/>
      <c r="BS795" s="10" t="n"/>
      <c r="BT7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5" s="19">
        <f>tbl_MTG_Set[[#This Row],[Collector Singles CardMarket Profit MTG Stocks]]/tbl_MTG_Set[[#This Row],[Collector Booster Cost]]</f>
        <v/>
      </c>
      <c r="BW795" s="10">
        <f>tbl_MTG_Set[[#This Row],[Collector Singles CardMarket Profit MTG Stocks]]&gt;0</f>
        <v/>
      </c>
      <c r="BX795" s="10" t="n"/>
      <c r="BY795" s="10" t="n"/>
      <c r="BZ795" s="10">
        <f>tbl_MTG_Set[[#This Row],[Collector Booster Sell Price CardMarket]]*tbl_MTG_Set[[#This Row],[Collector Booster Expected Market Value BotBox]]/tbl_MTG_Set[[#This Row],[Collector Booster Sealed Market Value BotBox]]</f>
        <v/>
      </c>
      <c r="CA7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5" s="10">
        <f>tbl_MTG_Set[[#This Row],[Collector Singles CardMarket Profit BotBox]]/tbl_MTG_Set[[#This Row],[Collector Booster Cost]]</f>
        <v/>
      </c>
      <c r="CC795" s="10">
        <f>tbl_MTG_Set[[#This Row],[Collector Singles CardMarket Profit BotBox]]&gt;0</f>
        <v/>
      </c>
      <c r="CD7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6" hidden="1" s="6">
      <c r="A796" t="n">
        <v>828</v>
      </c>
      <c r="B796" t="inlineStr">
        <is>
          <t>Tenth Edition 10E</t>
        </is>
      </c>
      <c r="C796" t="n">
        <v>510</v>
      </c>
      <c r="D796" s="3" t="n">
        <v>39276</v>
      </c>
      <c r="F796" t="inlineStr">
        <is>
          <t>en es fr de it pt ja ko ru 汉语 漢語</t>
        </is>
      </c>
      <c r="G796" t="n">
        <v>1602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1">
        <f>tbl_MTG_Set[[#This Row],[Play Booster Sell Price CardMarket]]*tbl_MTG_Set[[#This Row],[Play Booster Expected Market Value MTG Stocks]]/tbl_MTG_Set[[#This Row],[Play Booster Sealed Market Value MTG Stocks]]</f>
        <v/>
      </c>
      <c r="BG7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6" s="11">
        <f>tbl_MTG_Set[[#This Row],[Play Singles CardMarket Profit MTG Stocks]]/tbl_MTG_Set[[#This Row],[Play Booster Cost]]</f>
        <v/>
      </c>
      <c r="BI796" s="11">
        <f>tbl_MTG_Set[[#This Row],[Play Singles CardMarket Profit MTG Stocks]]&gt;0</f>
        <v/>
      </c>
      <c r="BM796" s="10">
        <f>tbl_MTG_Set[[#This Row],[Play Booster Sell Price CardMarket]]*tbl_MTG_Set[[#This Row],[Play Booster Expected Market Value BotBox]]/tbl_MTG_Set[[#This Row],[Play Booster Sealed Market Value BotBox]]</f>
        <v/>
      </c>
      <c r="BN7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6" s="10">
        <f>tbl_MTG_Set[[#This Row],[Play Singles CardMarket Profit BotBox]]/tbl_MTG_Set[[#This Row],[Play Booster Cost]]</f>
        <v/>
      </c>
      <c r="BP796" s="10">
        <f>tbl_MTG_Set[[#This Row],[Play Singles CardMarket Profit BotBox]]&gt;0</f>
        <v/>
      </c>
      <c r="BQ796" s="10" t="n"/>
      <c r="BR796" s="10" t="n"/>
      <c r="BS796" s="10" t="n"/>
      <c r="BT7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6" s="19">
        <f>tbl_MTG_Set[[#This Row],[Collector Singles CardMarket Profit MTG Stocks]]/tbl_MTG_Set[[#This Row],[Collector Booster Cost]]</f>
        <v/>
      </c>
      <c r="BW796" s="10">
        <f>tbl_MTG_Set[[#This Row],[Collector Singles CardMarket Profit MTG Stocks]]&gt;0</f>
        <v/>
      </c>
      <c r="BX796" s="10" t="n"/>
      <c r="BY796" s="10" t="n"/>
      <c r="BZ796" s="10">
        <f>tbl_MTG_Set[[#This Row],[Collector Booster Sell Price CardMarket]]*tbl_MTG_Set[[#This Row],[Collector Booster Expected Market Value BotBox]]/tbl_MTG_Set[[#This Row],[Collector Booster Sealed Market Value BotBox]]</f>
        <v/>
      </c>
      <c r="CA7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6" s="10">
        <f>tbl_MTG_Set[[#This Row],[Collector Singles CardMarket Profit BotBox]]/tbl_MTG_Set[[#This Row],[Collector Booster Cost]]</f>
        <v/>
      </c>
      <c r="CC796" s="10">
        <f>tbl_MTG_Set[[#This Row],[Collector Singles CardMarket Profit BotBox]]&gt;0</f>
        <v/>
      </c>
      <c r="CD7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7" hidden="1" s="6">
      <c r="A797" t="n">
        <v>829</v>
      </c>
      <c r="B797" t="inlineStr">
        <is>
          <t>Tenth Edition Promos P10E</t>
        </is>
      </c>
      <c r="C797" t="n">
        <v>3</v>
      </c>
      <c r="D797" s="3" t="n">
        <v>39276</v>
      </c>
      <c r="F797" t="inlineStr">
        <is>
          <t>en es fr de it pt ja ko ru 汉语 漢語</t>
        </is>
      </c>
      <c r="G797" t="n">
        <v>1604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1">
        <f>tbl_MTG_Set[[#This Row],[Play Booster Sell Price CardMarket]]*tbl_MTG_Set[[#This Row],[Play Booster Expected Market Value MTG Stocks]]/tbl_MTG_Set[[#This Row],[Play Booster Sealed Market Value MTG Stocks]]</f>
        <v/>
      </c>
      <c r="BG7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7" s="11">
        <f>tbl_MTG_Set[[#This Row],[Play Singles CardMarket Profit MTG Stocks]]/tbl_MTG_Set[[#This Row],[Play Booster Cost]]</f>
        <v/>
      </c>
      <c r="BI797" s="11">
        <f>tbl_MTG_Set[[#This Row],[Play Singles CardMarket Profit MTG Stocks]]&gt;0</f>
        <v/>
      </c>
      <c r="BM797" s="10">
        <f>tbl_MTG_Set[[#This Row],[Play Booster Sell Price CardMarket]]*tbl_MTG_Set[[#This Row],[Play Booster Expected Market Value BotBox]]/tbl_MTG_Set[[#This Row],[Play Booster Sealed Market Value BotBox]]</f>
        <v/>
      </c>
      <c r="BN7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7" s="10">
        <f>tbl_MTG_Set[[#This Row],[Play Singles CardMarket Profit BotBox]]/tbl_MTG_Set[[#This Row],[Play Booster Cost]]</f>
        <v/>
      </c>
      <c r="BP797" s="10">
        <f>tbl_MTG_Set[[#This Row],[Play Singles CardMarket Profit BotBox]]&gt;0</f>
        <v/>
      </c>
      <c r="BQ797" s="10" t="n"/>
      <c r="BR797" s="10" t="n"/>
      <c r="BS797" s="10" t="n"/>
      <c r="BT7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7" s="19">
        <f>tbl_MTG_Set[[#This Row],[Collector Singles CardMarket Profit MTG Stocks]]/tbl_MTG_Set[[#This Row],[Collector Booster Cost]]</f>
        <v/>
      </c>
      <c r="BW797" s="10">
        <f>tbl_MTG_Set[[#This Row],[Collector Singles CardMarket Profit MTG Stocks]]&gt;0</f>
        <v/>
      </c>
      <c r="BX797" s="10" t="n"/>
      <c r="BY797" s="10" t="n"/>
      <c r="BZ797" s="10">
        <f>tbl_MTG_Set[[#This Row],[Collector Booster Sell Price CardMarket]]*tbl_MTG_Set[[#This Row],[Collector Booster Expected Market Value BotBox]]/tbl_MTG_Set[[#This Row],[Collector Booster Sealed Market Value BotBox]]</f>
        <v/>
      </c>
      <c r="CA7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7" s="10">
        <f>tbl_MTG_Set[[#This Row],[Collector Singles CardMarket Profit BotBox]]/tbl_MTG_Set[[#This Row],[Collector Booster Cost]]</f>
        <v/>
      </c>
      <c r="CC797" s="10">
        <f>tbl_MTG_Set[[#This Row],[Collector Singles CardMarket Profit BotBox]]&gt;0</f>
        <v/>
      </c>
      <c r="CD7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8" hidden="1" s="6">
      <c r="A798" t="n">
        <v>830</v>
      </c>
      <c r="B798" t="inlineStr">
        <is>
          <t>Tenth Edition Tokens T10E</t>
        </is>
      </c>
      <c r="C798" t="n">
        <v>6</v>
      </c>
      <c r="D798" s="3" t="n">
        <v>39276</v>
      </c>
      <c r="F798" t="inlineStr">
        <is>
          <t>en es fr de it pt ja ko ru 汉语 漢語</t>
        </is>
      </c>
      <c r="G798" t="n">
        <v>1606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1">
        <f>tbl_MTG_Set[[#This Row],[Play Booster Sell Price CardMarket]]*tbl_MTG_Set[[#This Row],[Play Booster Expected Market Value MTG Stocks]]/tbl_MTG_Set[[#This Row],[Play Booster Sealed Market Value MTG Stocks]]</f>
        <v/>
      </c>
      <c r="BG7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8" s="11">
        <f>tbl_MTG_Set[[#This Row],[Play Singles CardMarket Profit MTG Stocks]]/tbl_MTG_Set[[#This Row],[Play Booster Cost]]</f>
        <v/>
      </c>
      <c r="BI798" s="11">
        <f>tbl_MTG_Set[[#This Row],[Play Singles CardMarket Profit MTG Stocks]]&gt;0</f>
        <v/>
      </c>
      <c r="BM798" s="10">
        <f>tbl_MTG_Set[[#This Row],[Play Booster Sell Price CardMarket]]*tbl_MTG_Set[[#This Row],[Play Booster Expected Market Value BotBox]]/tbl_MTG_Set[[#This Row],[Play Booster Sealed Market Value BotBox]]</f>
        <v/>
      </c>
      <c r="BN7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8" s="10">
        <f>tbl_MTG_Set[[#This Row],[Play Singles CardMarket Profit BotBox]]/tbl_MTG_Set[[#This Row],[Play Booster Cost]]</f>
        <v/>
      </c>
      <c r="BP798" s="10">
        <f>tbl_MTG_Set[[#This Row],[Play Singles CardMarket Profit BotBox]]&gt;0</f>
        <v/>
      </c>
      <c r="BQ798" s="10" t="n"/>
      <c r="BR798" s="10" t="n"/>
      <c r="BS798" s="10" t="n"/>
      <c r="BT7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8" s="19">
        <f>tbl_MTG_Set[[#This Row],[Collector Singles CardMarket Profit MTG Stocks]]/tbl_MTG_Set[[#This Row],[Collector Booster Cost]]</f>
        <v/>
      </c>
      <c r="BW798" s="10">
        <f>tbl_MTG_Set[[#This Row],[Collector Singles CardMarket Profit MTG Stocks]]&gt;0</f>
        <v/>
      </c>
      <c r="BX798" s="10" t="n"/>
      <c r="BY798" s="10" t="n"/>
      <c r="BZ798" s="10">
        <f>tbl_MTG_Set[[#This Row],[Collector Booster Sell Price CardMarket]]*tbl_MTG_Set[[#This Row],[Collector Booster Expected Market Value BotBox]]/tbl_MTG_Set[[#This Row],[Collector Booster Sealed Market Value BotBox]]</f>
        <v/>
      </c>
      <c r="CA7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8" s="10">
        <f>tbl_MTG_Set[[#This Row],[Collector Singles CardMarket Profit BotBox]]/tbl_MTG_Set[[#This Row],[Collector Booster Cost]]</f>
        <v/>
      </c>
      <c r="CC798" s="10">
        <f>tbl_MTG_Set[[#This Row],[Collector Singles CardMarket Profit BotBox]]&gt;0</f>
        <v/>
      </c>
      <c r="CD7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9" hidden="1" s="6">
      <c r="A799" t="n">
        <v>831</v>
      </c>
      <c r="B799" t="inlineStr">
        <is>
          <t>Future Sight FUT</t>
        </is>
      </c>
      <c r="C799" t="n">
        <v>180</v>
      </c>
      <c r="D799" s="3" t="n">
        <v>39206</v>
      </c>
      <c r="F799" t="inlineStr">
        <is>
          <t>en es fr de it pt ja ko ru 汉语 漢語</t>
        </is>
      </c>
      <c r="G799" t="n">
        <v>1608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1">
        <f>tbl_MTG_Set[[#This Row],[Play Booster Sell Price CardMarket]]*tbl_MTG_Set[[#This Row],[Play Booster Expected Market Value MTG Stocks]]/tbl_MTG_Set[[#This Row],[Play Booster Sealed Market Value MTG Stocks]]</f>
        <v/>
      </c>
      <c r="BG7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9" s="11">
        <f>tbl_MTG_Set[[#This Row],[Play Singles CardMarket Profit MTG Stocks]]/tbl_MTG_Set[[#This Row],[Play Booster Cost]]</f>
        <v/>
      </c>
      <c r="BI799" s="11">
        <f>tbl_MTG_Set[[#This Row],[Play Singles CardMarket Profit MTG Stocks]]&gt;0</f>
        <v/>
      </c>
      <c r="BM799" s="10">
        <f>tbl_MTG_Set[[#This Row],[Play Booster Sell Price CardMarket]]*tbl_MTG_Set[[#This Row],[Play Booster Expected Market Value BotBox]]/tbl_MTG_Set[[#This Row],[Play Booster Sealed Market Value BotBox]]</f>
        <v/>
      </c>
      <c r="BN7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9" s="10">
        <f>tbl_MTG_Set[[#This Row],[Play Singles CardMarket Profit BotBox]]/tbl_MTG_Set[[#This Row],[Play Booster Cost]]</f>
        <v/>
      </c>
      <c r="BP799" s="10">
        <f>tbl_MTG_Set[[#This Row],[Play Singles CardMarket Profit BotBox]]&gt;0</f>
        <v/>
      </c>
      <c r="BQ799" s="10" t="n"/>
      <c r="BR799" s="10" t="n"/>
      <c r="BS799" s="10" t="n"/>
      <c r="BT7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9" s="19">
        <f>tbl_MTG_Set[[#This Row],[Collector Singles CardMarket Profit MTG Stocks]]/tbl_MTG_Set[[#This Row],[Collector Booster Cost]]</f>
        <v/>
      </c>
      <c r="BW799" s="10">
        <f>tbl_MTG_Set[[#This Row],[Collector Singles CardMarket Profit MTG Stocks]]&gt;0</f>
        <v/>
      </c>
      <c r="BX799" s="10" t="n"/>
      <c r="BY799" s="10" t="n"/>
      <c r="BZ799" s="10">
        <f>tbl_MTG_Set[[#This Row],[Collector Booster Sell Price CardMarket]]*tbl_MTG_Set[[#This Row],[Collector Booster Expected Market Value BotBox]]/tbl_MTG_Set[[#This Row],[Collector Booster Sealed Market Value BotBox]]</f>
        <v/>
      </c>
      <c r="CA7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9" s="10">
        <f>tbl_MTG_Set[[#This Row],[Collector Singles CardMarket Profit BotBox]]/tbl_MTG_Set[[#This Row],[Collector Booster Cost]]</f>
        <v/>
      </c>
      <c r="CC799" s="10">
        <f>tbl_MTG_Set[[#This Row],[Collector Singles CardMarket Profit BotBox]]&gt;0</f>
        <v/>
      </c>
      <c r="CD7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0" hidden="1" s="6">
      <c r="A800" t="n">
        <v>832</v>
      </c>
      <c r="B800" t="inlineStr">
        <is>
          <t>Future Sight Promos PFUT</t>
        </is>
      </c>
      <c r="C800" t="n">
        <v>2</v>
      </c>
      <c r="D800" s="3" t="n">
        <v>39206</v>
      </c>
      <c r="F800" t="inlineStr">
        <is>
          <t>en es fr de it pt ja ko ru 汉语 漢語</t>
        </is>
      </c>
      <c r="G800" t="n">
        <v>1610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1">
        <f>tbl_MTG_Set[[#This Row],[Play Booster Sell Price CardMarket]]*tbl_MTG_Set[[#This Row],[Play Booster Expected Market Value MTG Stocks]]/tbl_MTG_Set[[#This Row],[Play Booster Sealed Market Value MTG Stocks]]</f>
        <v/>
      </c>
      <c r="BG8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0" s="11">
        <f>tbl_MTG_Set[[#This Row],[Play Singles CardMarket Profit MTG Stocks]]/tbl_MTG_Set[[#This Row],[Play Booster Cost]]</f>
        <v/>
      </c>
      <c r="BI800" s="11">
        <f>tbl_MTG_Set[[#This Row],[Play Singles CardMarket Profit MTG Stocks]]&gt;0</f>
        <v/>
      </c>
      <c r="BM800" s="10">
        <f>tbl_MTG_Set[[#This Row],[Play Booster Sell Price CardMarket]]*tbl_MTG_Set[[#This Row],[Play Booster Expected Market Value BotBox]]/tbl_MTG_Set[[#This Row],[Play Booster Sealed Market Value BotBox]]</f>
        <v/>
      </c>
      <c r="BN8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0" s="10">
        <f>tbl_MTG_Set[[#This Row],[Play Singles CardMarket Profit BotBox]]/tbl_MTG_Set[[#This Row],[Play Booster Cost]]</f>
        <v/>
      </c>
      <c r="BP800" s="10">
        <f>tbl_MTG_Set[[#This Row],[Play Singles CardMarket Profit BotBox]]&gt;0</f>
        <v/>
      </c>
      <c r="BQ800" s="10" t="n"/>
      <c r="BR800" s="10" t="n"/>
      <c r="BS800" s="10" t="n"/>
      <c r="BT8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0" s="19">
        <f>tbl_MTG_Set[[#This Row],[Collector Singles CardMarket Profit MTG Stocks]]/tbl_MTG_Set[[#This Row],[Collector Booster Cost]]</f>
        <v/>
      </c>
      <c r="BW800" s="10">
        <f>tbl_MTG_Set[[#This Row],[Collector Singles CardMarket Profit MTG Stocks]]&gt;0</f>
        <v/>
      </c>
      <c r="BX800" s="10" t="n"/>
      <c r="BY800" s="10" t="n"/>
      <c r="BZ800" s="10">
        <f>tbl_MTG_Set[[#This Row],[Collector Booster Sell Price CardMarket]]*tbl_MTG_Set[[#This Row],[Collector Booster Expected Market Value BotBox]]/tbl_MTG_Set[[#This Row],[Collector Booster Sealed Market Value BotBox]]</f>
        <v/>
      </c>
      <c r="CA8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0" s="10">
        <f>tbl_MTG_Set[[#This Row],[Collector Singles CardMarket Profit BotBox]]/tbl_MTG_Set[[#This Row],[Collector Booster Cost]]</f>
        <v/>
      </c>
      <c r="CC800" s="10">
        <f>tbl_MTG_Set[[#This Row],[Collector Singles CardMarket Profit BotBox]]&gt;0</f>
        <v/>
      </c>
      <c r="CD8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1" hidden="1" s="6">
      <c r="A801" t="n">
        <v>833</v>
      </c>
      <c r="B801" t="inlineStr">
        <is>
          <t>Grand Prix Promos PGPX</t>
        </is>
      </c>
      <c r="C801" t="n">
        <v>20</v>
      </c>
      <c r="D801" s="3" t="n">
        <v>39137</v>
      </c>
      <c r="F801" t="inlineStr">
        <is>
          <t>en es fr de it pt ja ko ru 汉语 漢語</t>
        </is>
      </c>
      <c r="G801" t="n">
        <v>1612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1">
        <f>tbl_MTG_Set[[#This Row],[Play Booster Sell Price CardMarket]]*tbl_MTG_Set[[#This Row],[Play Booster Expected Market Value MTG Stocks]]/tbl_MTG_Set[[#This Row],[Play Booster Sealed Market Value MTG Stocks]]</f>
        <v/>
      </c>
      <c r="BG8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1" s="11">
        <f>tbl_MTG_Set[[#This Row],[Play Singles CardMarket Profit MTG Stocks]]/tbl_MTG_Set[[#This Row],[Play Booster Cost]]</f>
        <v/>
      </c>
      <c r="BI801" s="11">
        <f>tbl_MTG_Set[[#This Row],[Play Singles CardMarket Profit MTG Stocks]]&gt;0</f>
        <v/>
      </c>
      <c r="BM801" s="10">
        <f>tbl_MTG_Set[[#This Row],[Play Booster Sell Price CardMarket]]*tbl_MTG_Set[[#This Row],[Play Booster Expected Market Value BotBox]]/tbl_MTG_Set[[#This Row],[Play Booster Sealed Market Value BotBox]]</f>
        <v/>
      </c>
      <c r="BN8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1" s="10">
        <f>tbl_MTG_Set[[#This Row],[Play Singles CardMarket Profit BotBox]]/tbl_MTG_Set[[#This Row],[Play Booster Cost]]</f>
        <v/>
      </c>
      <c r="BP801" s="10">
        <f>tbl_MTG_Set[[#This Row],[Play Singles CardMarket Profit BotBox]]&gt;0</f>
        <v/>
      </c>
      <c r="BQ801" s="10" t="n"/>
      <c r="BR801" s="10" t="n"/>
      <c r="BS801" s="10" t="n"/>
      <c r="BT8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1" s="19">
        <f>tbl_MTG_Set[[#This Row],[Collector Singles CardMarket Profit MTG Stocks]]/tbl_MTG_Set[[#This Row],[Collector Booster Cost]]</f>
        <v/>
      </c>
      <c r="BW801" s="10">
        <f>tbl_MTG_Set[[#This Row],[Collector Singles CardMarket Profit MTG Stocks]]&gt;0</f>
        <v/>
      </c>
      <c r="BX801" s="10" t="n"/>
      <c r="BY801" s="10" t="n"/>
      <c r="BZ801" s="10">
        <f>tbl_MTG_Set[[#This Row],[Collector Booster Sell Price CardMarket]]*tbl_MTG_Set[[#This Row],[Collector Booster Expected Market Value BotBox]]/tbl_MTG_Set[[#This Row],[Collector Booster Sealed Market Value BotBox]]</f>
        <v/>
      </c>
      <c r="CA8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1" s="10">
        <f>tbl_MTG_Set[[#This Row],[Collector Singles CardMarket Profit BotBox]]/tbl_MTG_Set[[#This Row],[Collector Booster Cost]]</f>
        <v/>
      </c>
      <c r="CC801" s="10">
        <f>tbl_MTG_Set[[#This Row],[Collector Singles CardMarket Profit BotBox]]&gt;0</f>
        <v/>
      </c>
      <c r="CD8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2" hidden="1" s="6">
      <c r="A802" t="n">
        <v>834</v>
      </c>
      <c r="B802" t="inlineStr">
        <is>
          <t>Pro Tour Promos PPRO</t>
        </is>
      </c>
      <c r="C802" t="n">
        <v>17</v>
      </c>
      <c r="D802" s="3" t="n">
        <v>39122</v>
      </c>
      <c r="F802" t="inlineStr">
        <is>
          <t>en es fr de it pt ja ko ru 汉语 漢語</t>
        </is>
      </c>
      <c r="G802" t="n">
        <v>1614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1">
        <f>tbl_MTG_Set[[#This Row],[Play Booster Sell Price CardMarket]]*tbl_MTG_Set[[#This Row],[Play Booster Expected Market Value MTG Stocks]]/tbl_MTG_Set[[#This Row],[Play Booster Sealed Market Value MTG Stocks]]</f>
        <v/>
      </c>
      <c r="BG8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2" s="11">
        <f>tbl_MTG_Set[[#This Row],[Play Singles CardMarket Profit MTG Stocks]]/tbl_MTG_Set[[#This Row],[Play Booster Cost]]</f>
        <v/>
      </c>
      <c r="BI802" s="11">
        <f>tbl_MTG_Set[[#This Row],[Play Singles CardMarket Profit MTG Stocks]]&gt;0</f>
        <v/>
      </c>
      <c r="BM802" s="10">
        <f>tbl_MTG_Set[[#This Row],[Play Booster Sell Price CardMarket]]*tbl_MTG_Set[[#This Row],[Play Booster Expected Market Value BotBox]]/tbl_MTG_Set[[#This Row],[Play Booster Sealed Market Value BotBox]]</f>
        <v/>
      </c>
      <c r="BN8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2" s="10">
        <f>tbl_MTG_Set[[#This Row],[Play Singles CardMarket Profit BotBox]]/tbl_MTG_Set[[#This Row],[Play Booster Cost]]</f>
        <v/>
      </c>
      <c r="BP802" s="10">
        <f>tbl_MTG_Set[[#This Row],[Play Singles CardMarket Profit BotBox]]&gt;0</f>
        <v/>
      </c>
      <c r="BQ802" s="10" t="n"/>
      <c r="BR802" s="10" t="n"/>
      <c r="BS802" s="10" t="n"/>
      <c r="BT8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2" s="19">
        <f>tbl_MTG_Set[[#This Row],[Collector Singles CardMarket Profit MTG Stocks]]/tbl_MTG_Set[[#This Row],[Collector Booster Cost]]</f>
        <v/>
      </c>
      <c r="BW802" s="10">
        <f>tbl_MTG_Set[[#This Row],[Collector Singles CardMarket Profit MTG Stocks]]&gt;0</f>
        <v/>
      </c>
      <c r="BX802" s="10" t="n"/>
      <c r="BY802" s="10" t="n"/>
      <c r="BZ802" s="10">
        <f>tbl_MTG_Set[[#This Row],[Collector Booster Sell Price CardMarket]]*tbl_MTG_Set[[#This Row],[Collector Booster Expected Market Value BotBox]]/tbl_MTG_Set[[#This Row],[Collector Booster Sealed Market Value BotBox]]</f>
        <v/>
      </c>
      <c r="CA8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2" s="10">
        <f>tbl_MTG_Set[[#This Row],[Collector Singles CardMarket Profit BotBox]]/tbl_MTG_Set[[#This Row],[Collector Booster Cost]]</f>
        <v/>
      </c>
      <c r="CC802" s="10">
        <f>tbl_MTG_Set[[#This Row],[Collector Singles CardMarket Profit BotBox]]&gt;0</f>
        <v/>
      </c>
      <c r="CD8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3" hidden="1" s="6">
      <c r="A803" t="n">
        <v>835</v>
      </c>
      <c r="B803" t="inlineStr">
        <is>
          <t>Planar Chaos PLC</t>
        </is>
      </c>
      <c r="C803" t="n">
        <v>165</v>
      </c>
      <c r="D803" s="3" t="n">
        <v>39115</v>
      </c>
      <c r="F803" t="inlineStr">
        <is>
          <t>en es fr de it pt ja ko ru 汉语 漢語</t>
        </is>
      </c>
      <c r="G803" t="n">
        <v>1616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1">
        <f>tbl_MTG_Set[[#This Row],[Play Booster Sell Price CardMarket]]*tbl_MTG_Set[[#This Row],[Play Booster Expected Market Value MTG Stocks]]/tbl_MTG_Set[[#This Row],[Play Booster Sealed Market Value MTG Stocks]]</f>
        <v/>
      </c>
      <c r="BG8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3" s="11">
        <f>tbl_MTG_Set[[#This Row],[Play Singles CardMarket Profit MTG Stocks]]/tbl_MTG_Set[[#This Row],[Play Booster Cost]]</f>
        <v/>
      </c>
      <c r="BI803" s="11">
        <f>tbl_MTG_Set[[#This Row],[Play Singles CardMarket Profit MTG Stocks]]&gt;0</f>
        <v/>
      </c>
      <c r="BM803" s="10">
        <f>tbl_MTG_Set[[#This Row],[Play Booster Sell Price CardMarket]]*tbl_MTG_Set[[#This Row],[Play Booster Expected Market Value BotBox]]/tbl_MTG_Set[[#This Row],[Play Booster Sealed Market Value BotBox]]</f>
        <v/>
      </c>
      <c r="BN8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3" s="10">
        <f>tbl_MTG_Set[[#This Row],[Play Singles CardMarket Profit BotBox]]/tbl_MTG_Set[[#This Row],[Play Booster Cost]]</f>
        <v/>
      </c>
      <c r="BP803" s="10">
        <f>tbl_MTG_Set[[#This Row],[Play Singles CardMarket Profit BotBox]]&gt;0</f>
        <v/>
      </c>
      <c r="BQ803" s="10" t="n"/>
      <c r="BR803" s="10" t="n"/>
      <c r="BS803" s="10" t="n"/>
      <c r="BT8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3" s="19">
        <f>tbl_MTG_Set[[#This Row],[Collector Singles CardMarket Profit MTG Stocks]]/tbl_MTG_Set[[#This Row],[Collector Booster Cost]]</f>
        <v/>
      </c>
      <c r="BW803" s="10">
        <f>tbl_MTG_Set[[#This Row],[Collector Singles CardMarket Profit MTG Stocks]]&gt;0</f>
        <v/>
      </c>
      <c r="BX803" s="10" t="n"/>
      <c r="BY803" s="10" t="n"/>
      <c r="BZ803" s="10">
        <f>tbl_MTG_Set[[#This Row],[Collector Booster Sell Price CardMarket]]*tbl_MTG_Set[[#This Row],[Collector Booster Expected Market Value BotBox]]/tbl_MTG_Set[[#This Row],[Collector Booster Sealed Market Value BotBox]]</f>
        <v/>
      </c>
      <c r="CA8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3" s="10">
        <f>tbl_MTG_Set[[#This Row],[Collector Singles CardMarket Profit BotBox]]/tbl_MTG_Set[[#This Row],[Collector Booster Cost]]</f>
        <v/>
      </c>
      <c r="CC803" s="10">
        <f>tbl_MTG_Set[[#This Row],[Collector Singles CardMarket Profit BotBox]]&gt;0</f>
        <v/>
      </c>
      <c r="CD8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4" hidden="1" s="6">
      <c r="A804" t="n">
        <v>836</v>
      </c>
      <c r="B804" t="inlineStr">
        <is>
          <t>Planar Chaos Promos PPLC</t>
        </is>
      </c>
      <c r="C804" t="n">
        <v>2</v>
      </c>
      <c r="D804" s="3" t="n">
        <v>39115</v>
      </c>
      <c r="F804" t="inlineStr">
        <is>
          <t>en es fr de it pt ja ko ru 汉语 漢語</t>
        </is>
      </c>
      <c r="G804" t="n">
        <v>1618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1">
        <f>tbl_MTG_Set[[#This Row],[Play Booster Sell Price CardMarket]]*tbl_MTG_Set[[#This Row],[Play Booster Expected Market Value MTG Stocks]]/tbl_MTG_Set[[#This Row],[Play Booster Sealed Market Value MTG Stocks]]</f>
        <v/>
      </c>
      <c r="BG8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4" s="11">
        <f>tbl_MTG_Set[[#This Row],[Play Singles CardMarket Profit MTG Stocks]]/tbl_MTG_Set[[#This Row],[Play Booster Cost]]</f>
        <v/>
      </c>
      <c r="BI804" s="11">
        <f>tbl_MTG_Set[[#This Row],[Play Singles CardMarket Profit MTG Stocks]]&gt;0</f>
        <v/>
      </c>
      <c r="BM804" s="10">
        <f>tbl_MTG_Set[[#This Row],[Play Booster Sell Price CardMarket]]*tbl_MTG_Set[[#This Row],[Play Booster Expected Market Value BotBox]]/tbl_MTG_Set[[#This Row],[Play Booster Sealed Market Value BotBox]]</f>
        <v/>
      </c>
      <c r="BN8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4" s="10">
        <f>tbl_MTG_Set[[#This Row],[Play Singles CardMarket Profit BotBox]]/tbl_MTG_Set[[#This Row],[Play Booster Cost]]</f>
        <v/>
      </c>
      <c r="BP804" s="10">
        <f>tbl_MTG_Set[[#This Row],[Play Singles CardMarket Profit BotBox]]&gt;0</f>
        <v/>
      </c>
      <c r="BQ804" s="10" t="n"/>
      <c r="BR804" s="10" t="n"/>
      <c r="BS804" s="10" t="n"/>
      <c r="BT8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4" s="19">
        <f>tbl_MTG_Set[[#This Row],[Collector Singles CardMarket Profit MTG Stocks]]/tbl_MTG_Set[[#This Row],[Collector Booster Cost]]</f>
        <v/>
      </c>
      <c r="BW804" s="10">
        <f>tbl_MTG_Set[[#This Row],[Collector Singles CardMarket Profit MTG Stocks]]&gt;0</f>
        <v/>
      </c>
      <c r="BX804" s="10" t="n"/>
      <c r="BY804" s="10" t="n"/>
      <c r="BZ804" s="10">
        <f>tbl_MTG_Set[[#This Row],[Collector Booster Sell Price CardMarket]]*tbl_MTG_Set[[#This Row],[Collector Booster Expected Market Value BotBox]]/tbl_MTG_Set[[#This Row],[Collector Booster Sealed Market Value BotBox]]</f>
        <v/>
      </c>
      <c r="CA8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4" s="10">
        <f>tbl_MTG_Set[[#This Row],[Collector Singles CardMarket Profit BotBox]]/tbl_MTG_Set[[#This Row],[Collector Booster Cost]]</f>
        <v/>
      </c>
      <c r="CC804" s="10">
        <f>tbl_MTG_Set[[#This Row],[Collector Singles CardMarket Profit BotBox]]&gt;0</f>
        <v/>
      </c>
      <c r="CD8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5" hidden="1" s="6">
      <c r="A805" t="n">
        <v>837</v>
      </c>
      <c r="B805" t="inlineStr">
        <is>
          <t>Magic Premiere Shop 2007 PMPS07</t>
        </is>
      </c>
      <c r="C805" t="n">
        <v>5</v>
      </c>
      <c r="D805" s="3" t="n">
        <v>39083</v>
      </c>
      <c r="F805" t="inlineStr">
        <is>
          <t>en es fr de it pt ja ko ru 汉语 漢語</t>
        </is>
      </c>
      <c r="G805" t="n">
        <v>1620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1">
        <f>tbl_MTG_Set[[#This Row],[Play Booster Sell Price CardMarket]]*tbl_MTG_Set[[#This Row],[Play Booster Expected Market Value MTG Stocks]]/tbl_MTG_Set[[#This Row],[Play Booster Sealed Market Value MTG Stocks]]</f>
        <v/>
      </c>
      <c r="BG8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5" s="11">
        <f>tbl_MTG_Set[[#This Row],[Play Singles CardMarket Profit MTG Stocks]]/tbl_MTG_Set[[#This Row],[Play Booster Cost]]</f>
        <v/>
      </c>
      <c r="BI805" s="11">
        <f>tbl_MTG_Set[[#This Row],[Play Singles CardMarket Profit MTG Stocks]]&gt;0</f>
        <v/>
      </c>
      <c r="BM805" s="10">
        <f>tbl_MTG_Set[[#This Row],[Play Booster Sell Price CardMarket]]*tbl_MTG_Set[[#This Row],[Play Booster Expected Market Value BotBox]]/tbl_MTG_Set[[#This Row],[Play Booster Sealed Market Value BotBox]]</f>
        <v/>
      </c>
      <c r="BN8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5" s="10">
        <f>tbl_MTG_Set[[#This Row],[Play Singles CardMarket Profit BotBox]]/tbl_MTG_Set[[#This Row],[Play Booster Cost]]</f>
        <v/>
      </c>
      <c r="BP805" s="10">
        <f>tbl_MTG_Set[[#This Row],[Play Singles CardMarket Profit BotBox]]&gt;0</f>
        <v/>
      </c>
      <c r="BQ805" s="10" t="n"/>
      <c r="BR805" s="10" t="n"/>
      <c r="BS805" s="10" t="n"/>
      <c r="BT8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5" s="19">
        <f>tbl_MTG_Set[[#This Row],[Collector Singles CardMarket Profit MTG Stocks]]/tbl_MTG_Set[[#This Row],[Collector Booster Cost]]</f>
        <v/>
      </c>
      <c r="BW805" s="10">
        <f>tbl_MTG_Set[[#This Row],[Collector Singles CardMarket Profit MTG Stocks]]&gt;0</f>
        <v/>
      </c>
      <c r="BX805" s="10" t="n"/>
      <c r="BY805" s="10" t="n"/>
      <c r="BZ805" s="10">
        <f>tbl_MTG_Set[[#This Row],[Collector Booster Sell Price CardMarket]]*tbl_MTG_Set[[#This Row],[Collector Booster Expected Market Value BotBox]]/tbl_MTG_Set[[#This Row],[Collector Booster Sealed Market Value BotBox]]</f>
        <v/>
      </c>
      <c r="CA8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5" s="10">
        <f>tbl_MTG_Set[[#This Row],[Collector Singles CardMarket Profit BotBox]]/tbl_MTG_Set[[#This Row],[Collector Booster Cost]]</f>
        <v/>
      </c>
      <c r="CC805" s="10">
        <f>tbl_MTG_Set[[#This Row],[Collector Singles CardMarket Profit BotBox]]&gt;0</f>
        <v/>
      </c>
      <c r="CD8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6" hidden="1" s="6">
      <c r="A806" t="n">
        <v>838</v>
      </c>
      <c r="B806" t="inlineStr">
        <is>
          <t>Judge Gift Cards 2007 G07</t>
        </is>
      </c>
      <c r="C806" t="n">
        <v>5</v>
      </c>
      <c r="D806" s="3" t="n">
        <v>39083</v>
      </c>
      <c r="F806" t="inlineStr">
        <is>
          <t>en es fr de it pt ja ko ru 汉语 漢語</t>
        </is>
      </c>
      <c r="G806" t="n">
        <v>1622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1">
        <f>tbl_MTG_Set[[#This Row],[Play Booster Sell Price CardMarket]]*tbl_MTG_Set[[#This Row],[Play Booster Expected Market Value MTG Stocks]]/tbl_MTG_Set[[#This Row],[Play Booster Sealed Market Value MTG Stocks]]</f>
        <v/>
      </c>
      <c r="BG8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6" s="11">
        <f>tbl_MTG_Set[[#This Row],[Play Singles CardMarket Profit MTG Stocks]]/tbl_MTG_Set[[#This Row],[Play Booster Cost]]</f>
        <v/>
      </c>
      <c r="BI806" s="11">
        <f>tbl_MTG_Set[[#This Row],[Play Singles CardMarket Profit MTG Stocks]]&gt;0</f>
        <v/>
      </c>
      <c r="BM806" s="10">
        <f>tbl_MTG_Set[[#This Row],[Play Booster Sell Price CardMarket]]*tbl_MTG_Set[[#This Row],[Play Booster Expected Market Value BotBox]]/tbl_MTG_Set[[#This Row],[Play Booster Sealed Market Value BotBox]]</f>
        <v/>
      </c>
      <c r="BN8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6" s="10">
        <f>tbl_MTG_Set[[#This Row],[Play Singles CardMarket Profit BotBox]]/tbl_MTG_Set[[#This Row],[Play Booster Cost]]</f>
        <v/>
      </c>
      <c r="BP806" s="10">
        <f>tbl_MTG_Set[[#This Row],[Play Singles CardMarket Profit BotBox]]&gt;0</f>
        <v/>
      </c>
      <c r="BQ806" s="10" t="n"/>
      <c r="BR806" s="10" t="n"/>
      <c r="BS806" s="10" t="n"/>
      <c r="BT8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6" s="19">
        <f>tbl_MTG_Set[[#This Row],[Collector Singles CardMarket Profit MTG Stocks]]/tbl_MTG_Set[[#This Row],[Collector Booster Cost]]</f>
        <v/>
      </c>
      <c r="BW806" s="10">
        <f>tbl_MTG_Set[[#This Row],[Collector Singles CardMarket Profit MTG Stocks]]&gt;0</f>
        <v/>
      </c>
      <c r="BX806" s="10" t="n"/>
      <c r="BY806" s="10" t="n"/>
      <c r="BZ806" s="10">
        <f>tbl_MTG_Set[[#This Row],[Collector Booster Sell Price CardMarket]]*tbl_MTG_Set[[#This Row],[Collector Booster Expected Market Value BotBox]]/tbl_MTG_Set[[#This Row],[Collector Booster Sealed Market Value BotBox]]</f>
        <v/>
      </c>
      <c r="CA8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6" s="10">
        <f>tbl_MTG_Set[[#This Row],[Collector Singles CardMarket Profit BotBox]]/tbl_MTG_Set[[#This Row],[Collector Booster Cost]]</f>
        <v/>
      </c>
      <c r="CC806" s="10">
        <f>tbl_MTG_Set[[#This Row],[Collector Singles CardMarket Profit BotBox]]&gt;0</f>
        <v/>
      </c>
      <c r="CD8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7" hidden="1" s="6">
      <c r="A807" t="n">
        <v>839</v>
      </c>
      <c r="B807" t="inlineStr">
        <is>
          <t>Magic Player Rewards 2007 P07</t>
        </is>
      </c>
      <c r="C807" t="n">
        <v>7</v>
      </c>
      <c r="D807" s="3" t="n">
        <v>39083</v>
      </c>
      <c r="F807" t="inlineStr">
        <is>
          <t>en es fr de it pt ja ko ru 汉语 漢語</t>
        </is>
      </c>
      <c r="G807" t="n">
        <v>1624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1">
        <f>tbl_MTG_Set[[#This Row],[Play Booster Sell Price CardMarket]]*tbl_MTG_Set[[#This Row],[Play Booster Expected Market Value MTG Stocks]]/tbl_MTG_Set[[#This Row],[Play Booster Sealed Market Value MTG Stocks]]</f>
        <v/>
      </c>
      <c r="BG8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7" s="11">
        <f>tbl_MTG_Set[[#This Row],[Play Singles CardMarket Profit MTG Stocks]]/tbl_MTG_Set[[#This Row],[Play Booster Cost]]</f>
        <v/>
      </c>
      <c r="BI807" s="11">
        <f>tbl_MTG_Set[[#This Row],[Play Singles CardMarket Profit MTG Stocks]]&gt;0</f>
        <v/>
      </c>
      <c r="BM807" s="10">
        <f>tbl_MTG_Set[[#This Row],[Play Booster Sell Price CardMarket]]*tbl_MTG_Set[[#This Row],[Play Booster Expected Market Value BotBox]]/tbl_MTG_Set[[#This Row],[Play Booster Sealed Market Value BotBox]]</f>
        <v/>
      </c>
      <c r="BN8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7" s="10">
        <f>tbl_MTG_Set[[#This Row],[Play Singles CardMarket Profit BotBox]]/tbl_MTG_Set[[#This Row],[Play Booster Cost]]</f>
        <v/>
      </c>
      <c r="BP807" s="10">
        <f>tbl_MTG_Set[[#This Row],[Play Singles CardMarket Profit BotBox]]&gt;0</f>
        <v/>
      </c>
      <c r="BQ807" s="10" t="n"/>
      <c r="BR807" s="10" t="n"/>
      <c r="BS807" s="10" t="n"/>
      <c r="BT8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7" s="19">
        <f>tbl_MTG_Set[[#This Row],[Collector Singles CardMarket Profit MTG Stocks]]/tbl_MTG_Set[[#This Row],[Collector Booster Cost]]</f>
        <v/>
      </c>
      <c r="BW807" s="10">
        <f>tbl_MTG_Set[[#This Row],[Collector Singles CardMarket Profit MTG Stocks]]&gt;0</f>
        <v/>
      </c>
      <c r="BX807" s="10" t="n"/>
      <c r="BY807" s="10" t="n"/>
      <c r="BZ807" s="10">
        <f>tbl_MTG_Set[[#This Row],[Collector Booster Sell Price CardMarket]]*tbl_MTG_Set[[#This Row],[Collector Booster Expected Market Value BotBox]]/tbl_MTG_Set[[#This Row],[Collector Booster Sealed Market Value BotBox]]</f>
        <v/>
      </c>
      <c r="CA8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7" s="10">
        <f>tbl_MTG_Set[[#This Row],[Collector Singles CardMarket Profit BotBox]]/tbl_MTG_Set[[#This Row],[Collector Booster Cost]]</f>
        <v/>
      </c>
      <c r="CC807" s="10">
        <f>tbl_MTG_Set[[#This Row],[Collector Singles CardMarket Profit BotBox]]&gt;0</f>
        <v/>
      </c>
      <c r="CD8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8" hidden="1" s="6">
      <c r="A808" t="n">
        <v>840</v>
      </c>
      <c r="B808" t="inlineStr">
        <is>
          <t>Friday Night Magic 2007 F07</t>
        </is>
      </c>
      <c r="C808" t="n">
        <v>12</v>
      </c>
      <c r="D808" s="3" t="n">
        <v>39083</v>
      </c>
      <c r="F808" t="inlineStr">
        <is>
          <t>en es fr de it pt ja ko ru 汉语 漢語</t>
        </is>
      </c>
      <c r="G808" t="n">
        <v>1626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1">
        <f>tbl_MTG_Set[[#This Row],[Play Booster Sell Price CardMarket]]*tbl_MTG_Set[[#This Row],[Play Booster Expected Market Value MTG Stocks]]/tbl_MTG_Set[[#This Row],[Play Booster Sealed Market Value MTG Stocks]]</f>
        <v/>
      </c>
      <c r="BG8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8" s="11">
        <f>tbl_MTG_Set[[#This Row],[Play Singles CardMarket Profit MTG Stocks]]/tbl_MTG_Set[[#This Row],[Play Booster Cost]]</f>
        <v/>
      </c>
      <c r="BI808" s="11">
        <f>tbl_MTG_Set[[#This Row],[Play Singles CardMarket Profit MTG Stocks]]&gt;0</f>
        <v/>
      </c>
      <c r="BM808" s="10">
        <f>tbl_MTG_Set[[#This Row],[Play Booster Sell Price CardMarket]]*tbl_MTG_Set[[#This Row],[Play Booster Expected Market Value BotBox]]/tbl_MTG_Set[[#This Row],[Play Booster Sealed Market Value BotBox]]</f>
        <v/>
      </c>
      <c r="BN8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8" s="10">
        <f>tbl_MTG_Set[[#This Row],[Play Singles CardMarket Profit BotBox]]/tbl_MTG_Set[[#This Row],[Play Booster Cost]]</f>
        <v/>
      </c>
      <c r="BP808" s="10">
        <f>tbl_MTG_Set[[#This Row],[Play Singles CardMarket Profit BotBox]]&gt;0</f>
        <v/>
      </c>
      <c r="BQ808" s="10" t="n"/>
      <c r="BR808" s="10" t="n"/>
      <c r="BS808" s="10" t="n"/>
      <c r="BT8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8" s="19">
        <f>tbl_MTG_Set[[#This Row],[Collector Singles CardMarket Profit MTG Stocks]]/tbl_MTG_Set[[#This Row],[Collector Booster Cost]]</f>
        <v/>
      </c>
      <c r="BW808" s="10">
        <f>tbl_MTG_Set[[#This Row],[Collector Singles CardMarket Profit MTG Stocks]]&gt;0</f>
        <v/>
      </c>
      <c r="BX808" s="10" t="n"/>
      <c r="BY808" s="10" t="n"/>
      <c r="BZ808" s="10">
        <f>tbl_MTG_Set[[#This Row],[Collector Booster Sell Price CardMarket]]*tbl_MTG_Set[[#This Row],[Collector Booster Expected Market Value BotBox]]/tbl_MTG_Set[[#This Row],[Collector Booster Sealed Market Value BotBox]]</f>
        <v/>
      </c>
      <c r="CA8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8" s="10">
        <f>tbl_MTG_Set[[#This Row],[Collector Singles CardMarket Profit BotBox]]/tbl_MTG_Set[[#This Row],[Collector Booster Cost]]</f>
        <v/>
      </c>
      <c r="CC808" s="10">
        <f>tbl_MTG_Set[[#This Row],[Collector Singles CardMarket Profit BotBox]]&gt;0</f>
        <v/>
      </c>
      <c r="CD8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9" hidden="1" s="6">
      <c r="A809" t="n">
        <v>841</v>
      </c>
      <c r="B809" t="inlineStr">
        <is>
          <t>Happy Holidays HHO</t>
        </is>
      </c>
      <c r="C809" t="n">
        <v>23</v>
      </c>
      <c r="D809" s="3" t="n">
        <v>39082</v>
      </c>
      <c r="F809" t="inlineStr">
        <is>
          <t>en es fr de it pt ja ko ru 汉语 漢語</t>
        </is>
      </c>
      <c r="G809" t="n">
        <v>1628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1">
        <f>tbl_MTG_Set[[#This Row],[Play Booster Sell Price CardMarket]]*tbl_MTG_Set[[#This Row],[Play Booster Expected Market Value MTG Stocks]]/tbl_MTG_Set[[#This Row],[Play Booster Sealed Market Value MTG Stocks]]</f>
        <v/>
      </c>
      <c r="BG8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9" s="11">
        <f>tbl_MTG_Set[[#This Row],[Play Singles CardMarket Profit MTG Stocks]]/tbl_MTG_Set[[#This Row],[Play Booster Cost]]</f>
        <v/>
      </c>
      <c r="BI809" s="11">
        <f>tbl_MTG_Set[[#This Row],[Play Singles CardMarket Profit MTG Stocks]]&gt;0</f>
        <v/>
      </c>
      <c r="BM809" s="10">
        <f>tbl_MTG_Set[[#This Row],[Play Booster Sell Price CardMarket]]*tbl_MTG_Set[[#This Row],[Play Booster Expected Market Value BotBox]]/tbl_MTG_Set[[#This Row],[Play Booster Sealed Market Value BotBox]]</f>
        <v/>
      </c>
      <c r="BN8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9" s="10">
        <f>tbl_MTG_Set[[#This Row],[Play Singles CardMarket Profit BotBox]]/tbl_MTG_Set[[#This Row],[Play Booster Cost]]</f>
        <v/>
      </c>
      <c r="BP809" s="10">
        <f>tbl_MTG_Set[[#This Row],[Play Singles CardMarket Profit BotBox]]&gt;0</f>
        <v/>
      </c>
      <c r="BQ809" s="10" t="n"/>
      <c r="BR809" s="10" t="n"/>
      <c r="BS809" s="10" t="n"/>
      <c r="BT8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9" s="19">
        <f>tbl_MTG_Set[[#This Row],[Collector Singles CardMarket Profit MTG Stocks]]/tbl_MTG_Set[[#This Row],[Collector Booster Cost]]</f>
        <v/>
      </c>
      <c r="BW809" s="10">
        <f>tbl_MTG_Set[[#This Row],[Collector Singles CardMarket Profit MTG Stocks]]&gt;0</f>
        <v/>
      </c>
      <c r="BX809" s="10" t="n"/>
      <c r="BY809" s="10" t="n"/>
      <c r="BZ809" s="10">
        <f>tbl_MTG_Set[[#This Row],[Collector Booster Sell Price CardMarket]]*tbl_MTG_Set[[#This Row],[Collector Booster Expected Market Value BotBox]]/tbl_MTG_Set[[#This Row],[Collector Booster Sealed Market Value BotBox]]</f>
        <v/>
      </c>
      <c r="CA8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9" s="10">
        <f>tbl_MTG_Set[[#This Row],[Collector Singles CardMarket Profit BotBox]]/tbl_MTG_Set[[#This Row],[Collector Booster Cost]]</f>
        <v/>
      </c>
      <c r="CC809" s="10">
        <f>tbl_MTG_Set[[#This Row],[Collector Singles CardMarket Profit BotBox]]&gt;0</f>
        <v/>
      </c>
      <c r="CD8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0" hidden="1" s="6">
      <c r="A810" t="n">
        <v>842</v>
      </c>
      <c r="B810" t="inlineStr">
        <is>
          <t>Time Spiral TSP</t>
        </is>
      </c>
      <c r="C810" t="n">
        <v>301</v>
      </c>
      <c r="D810" s="3" t="n">
        <v>38996</v>
      </c>
      <c r="E810" t="inlineStr">
        <is>
          <t>Remastered</t>
        </is>
      </c>
      <c r="F810" t="inlineStr">
        <is>
          <t>en es fr de it pt ja ko ru 汉语 漢語</t>
        </is>
      </c>
      <c r="G810" t="n">
        <v>1630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1">
        <f>tbl_MTG_Set[[#This Row],[Play Booster Sell Price CardMarket]]*tbl_MTG_Set[[#This Row],[Play Booster Expected Market Value MTG Stocks]]/tbl_MTG_Set[[#This Row],[Play Booster Sealed Market Value MTG Stocks]]</f>
        <v/>
      </c>
      <c r="BG8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0" s="11">
        <f>tbl_MTG_Set[[#This Row],[Play Singles CardMarket Profit MTG Stocks]]/tbl_MTG_Set[[#This Row],[Play Booster Cost]]</f>
        <v/>
      </c>
      <c r="BI810" s="11">
        <f>tbl_MTG_Set[[#This Row],[Play Singles CardMarket Profit MTG Stocks]]&gt;0</f>
        <v/>
      </c>
      <c r="BM810" s="10">
        <f>tbl_MTG_Set[[#This Row],[Play Booster Sell Price CardMarket]]*tbl_MTG_Set[[#This Row],[Play Booster Expected Market Value BotBox]]/tbl_MTG_Set[[#This Row],[Play Booster Sealed Market Value BotBox]]</f>
        <v/>
      </c>
      <c r="BN8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0" s="10">
        <f>tbl_MTG_Set[[#This Row],[Play Singles CardMarket Profit BotBox]]/tbl_MTG_Set[[#This Row],[Play Booster Cost]]</f>
        <v/>
      </c>
      <c r="BP810" s="10">
        <f>tbl_MTG_Set[[#This Row],[Play Singles CardMarket Profit BotBox]]&gt;0</f>
        <v/>
      </c>
      <c r="BQ810" s="10" t="n"/>
      <c r="BR810" s="10" t="n"/>
      <c r="BS810" s="10" t="n"/>
      <c r="BT8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0" s="19">
        <f>tbl_MTG_Set[[#This Row],[Collector Singles CardMarket Profit MTG Stocks]]/tbl_MTG_Set[[#This Row],[Collector Booster Cost]]</f>
        <v/>
      </c>
      <c r="BW810" s="10">
        <f>tbl_MTG_Set[[#This Row],[Collector Singles CardMarket Profit MTG Stocks]]&gt;0</f>
        <v/>
      </c>
      <c r="BX810" s="10" t="n"/>
      <c r="BY810" s="10" t="n"/>
      <c r="BZ810" s="10">
        <f>tbl_MTG_Set[[#This Row],[Collector Booster Sell Price CardMarket]]*tbl_MTG_Set[[#This Row],[Collector Booster Expected Market Value BotBox]]/tbl_MTG_Set[[#This Row],[Collector Booster Sealed Market Value BotBox]]</f>
        <v/>
      </c>
      <c r="CA8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0" s="10">
        <f>tbl_MTG_Set[[#This Row],[Collector Singles CardMarket Profit BotBox]]/tbl_MTG_Set[[#This Row],[Collector Booster Cost]]</f>
        <v/>
      </c>
      <c r="CC810" s="10">
        <f>tbl_MTG_Set[[#This Row],[Collector Singles CardMarket Profit BotBox]]&gt;0</f>
        <v/>
      </c>
      <c r="CD8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1" hidden="1" s="6">
      <c r="A811" t="n">
        <v>843</v>
      </c>
      <c r="B811" t="inlineStr">
        <is>
          <t>Time Spiral Promos PTSP</t>
        </is>
      </c>
      <c r="C811" t="n">
        <v>3</v>
      </c>
      <c r="D811" s="3" t="n">
        <v>38996</v>
      </c>
      <c r="E811" t="inlineStr">
        <is>
          <t>Remastered</t>
        </is>
      </c>
      <c r="F811" t="inlineStr">
        <is>
          <t>en es fr de it pt ja ko ru 汉语 漢語</t>
        </is>
      </c>
      <c r="G811" t="n">
        <v>1632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1">
        <f>tbl_MTG_Set[[#This Row],[Play Booster Sell Price CardMarket]]*tbl_MTG_Set[[#This Row],[Play Booster Expected Market Value MTG Stocks]]/tbl_MTG_Set[[#This Row],[Play Booster Sealed Market Value MTG Stocks]]</f>
        <v/>
      </c>
      <c r="BG8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1" s="11">
        <f>tbl_MTG_Set[[#This Row],[Play Singles CardMarket Profit MTG Stocks]]/tbl_MTG_Set[[#This Row],[Play Booster Cost]]</f>
        <v/>
      </c>
      <c r="BI811" s="11">
        <f>tbl_MTG_Set[[#This Row],[Play Singles CardMarket Profit MTG Stocks]]&gt;0</f>
        <v/>
      </c>
      <c r="BM811" s="10">
        <f>tbl_MTG_Set[[#This Row],[Play Booster Sell Price CardMarket]]*tbl_MTG_Set[[#This Row],[Play Booster Expected Market Value BotBox]]/tbl_MTG_Set[[#This Row],[Play Booster Sealed Market Value BotBox]]</f>
        <v/>
      </c>
      <c r="BN8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1" s="10">
        <f>tbl_MTG_Set[[#This Row],[Play Singles CardMarket Profit BotBox]]/tbl_MTG_Set[[#This Row],[Play Booster Cost]]</f>
        <v/>
      </c>
      <c r="BP811" s="10">
        <f>tbl_MTG_Set[[#This Row],[Play Singles CardMarket Profit BotBox]]&gt;0</f>
        <v/>
      </c>
      <c r="BQ811" s="10" t="n"/>
      <c r="BR811" s="10" t="n"/>
      <c r="BS811" s="10" t="n"/>
      <c r="BT8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1" s="19">
        <f>tbl_MTG_Set[[#This Row],[Collector Singles CardMarket Profit MTG Stocks]]/tbl_MTG_Set[[#This Row],[Collector Booster Cost]]</f>
        <v/>
      </c>
      <c r="BW811" s="10">
        <f>tbl_MTG_Set[[#This Row],[Collector Singles CardMarket Profit MTG Stocks]]&gt;0</f>
        <v/>
      </c>
      <c r="BX811" s="10" t="n"/>
      <c r="BY811" s="10" t="n"/>
      <c r="BZ811" s="10">
        <f>tbl_MTG_Set[[#This Row],[Collector Booster Sell Price CardMarket]]*tbl_MTG_Set[[#This Row],[Collector Booster Expected Market Value BotBox]]/tbl_MTG_Set[[#This Row],[Collector Booster Sealed Market Value BotBox]]</f>
        <v/>
      </c>
      <c r="CA8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1" s="10">
        <f>tbl_MTG_Set[[#This Row],[Collector Singles CardMarket Profit BotBox]]/tbl_MTG_Set[[#This Row],[Collector Booster Cost]]</f>
        <v/>
      </c>
      <c r="CC811" s="10">
        <f>tbl_MTG_Set[[#This Row],[Collector Singles CardMarket Profit BotBox]]&gt;0</f>
        <v/>
      </c>
      <c r="CD8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2" hidden="1" s="6">
      <c r="A812" t="n">
        <v>844</v>
      </c>
      <c r="B812" t="inlineStr">
        <is>
          <t>Time Spiral Timeshifted TSB</t>
        </is>
      </c>
      <c r="C812" t="n">
        <v>121</v>
      </c>
      <c r="D812" s="3" t="n">
        <v>38996</v>
      </c>
      <c r="E812" t="inlineStr">
        <is>
          <t>Remastered</t>
        </is>
      </c>
      <c r="F812" t="inlineStr">
        <is>
          <t>en es fr de it pt ja ko ru 汉语 漢語</t>
        </is>
      </c>
      <c r="G812" t="n">
        <v>1634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1">
        <f>tbl_MTG_Set[[#This Row],[Play Booster Sell Price CardMarket]]*tbl_MTG_Set[[#This Row],[Play Booster Expected Market Value MTG Stocks]]/tbl_MTG_Set[[#This Row],[Play Booster Sealed Market Value MTG Stocks]]</f>
        <v/>
      </c>
      <c r="BG8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2" s="11">
        <f>tbl_MTG_Set[[#This Row],[Play Singles CardMarket Profit MTG Stocks]]/tbl_MTG_Set[[#This Row],[Play Booster Cost]]</f>
        <v/>
      </c>
      <c r="BI812" s="11">
        <f>tbl_MTG_Set[[#This Row],[Play Singles CardMarket Profit MTG Stocks]]&gt;0</f>
        <v/>
      </c>
      <c r="BM812" s="10">
        <f>tbl_MTG_Set[[#This Row],[Play Booster Sell Price CardMarket]]*tbl_MTG_Set[[#This Row],[Play Booster Expected Market Value BotBox]]/tbl_MTG_Set[[#This Row],[Play Booster Sealed Market Value BotBox]]</f>
        <v/>
      </c>
      <c r="BN8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2" s="10">
        <f>tbl_MTG_Set[[#This Row],[Play Singles CardMarket Profit BotBox]]/tbl_MTG_Set[[#This Row],[Play Booster Cost]]</f>
        <v/>
      </c>
      <c r="BP812" s="10">
        <f>tbl_MTG_Set[[#This Row],[Play Singles CardMarket Profit BotBox]]&gt;0</f>
        <v/>
      </c>
      <c r="BQ812" s="10" t="n"/>
      <c r="BR812" s="10" t="n"/>
      <c r="BS812" s="10" t="n"/>
      <c r="BT8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2" s="19">
        <f>tbl_MTG_Set[[#This Row],[Collector Singles CardMarket Profit MTG Stocks]]/tbl_MTG_Set[[#This Row],[Collector Booster Cost]]</f>
        <v/>
      </c>
      <c r="BW812" s="10">
        <f>tbl_MTG_Set[[#This Row],[Collector Singles CardMarket Profit MTG Stocks]]&gt;0</f>
        <v/>
      </c>
      <c r="BX812" s="10" t="n"/>
      <c r="BY812" s="10" t="n"/>
      <c r="BZ812" s="10">
        <f>tbl_MTG_Set[[#This Row],[Collector Booster Sell Price CardMarket]]*tbl_MTG_Set[[#This Row],[Collector Booster Expected Market Value BotBox]]/tbl_MTG_Set[[#This Row],[Collector Booster Sealed Market Value BotBox]]</f>
        <v/>
      </c>
      <c r="CA8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2" s="10">
        <f>tbl_MTG_Set[[#This Row],[Collector Singles CardMarket Profit BotBox]]/tbl_MTG_Set[[#This Row],[Collector Booster Cost]]</f>
        <v/>
      </c>
      <c r="CC812" s="10">
        <f>tbl_MTG_Set[[#This Row],[Collector Singles CardMarket Profit BotBox]]&gt;0</f>
        <v/>
      </c>
      <c r="CD8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3" hidden="1" s="6">
      <c r="A813" t="n">
        <v>845</v>
      </c>
      <c r="B813" t="inlineStr">
        <is>
          <t>Coldsnap CSP</t>
        </is>
      </c>
      <c r="C813" t="n">
        <v>155</v>
      </c>
      <c r="D813" s="3" t="n">
        <v>38919</v>
      </c>
      <c r="F813" t="inlineStr">
        <is>
          <t>en es fr de it pt ja ko ru 汉语 漢語</t>
        </is>
      </c>
      <c r="G813" t="n">
        <v>1636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1">
        <f>tbl_MTG_Set[[#This Row],[Play Booster Sell Price CardMarket]]*tbl_MTG_Set[[#This Row],[Play Booster Expected Market Value MTG Stocks]]/tbl_MTG_Set[[#This Row],[Play Booster Sealed Market Value MTG Stocks]]</f>
        <v/>
      </c>
      <c r="BG8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3" s="11">
        <f>tbl_MTG_Set[[#This Row],[Play Singles CardMarket Profit MTG Stocks]]/tbl_MTG_Set[[#This Row],[Play Booster Cost]]</f>
        <v/>
      </c>
      <c r="BI813" s="11">
        <f>tbl_MTG_Set[[#This Row],[Play Singles CardMarket Profit MTG Stocks]]&gt;0</f>
        <v/>
      </c>
      <c r="BM813" s="10">
        <f>tbl_MTG_Set[[#This Row],[Play Booster Sell Price CardMarket]]*tbl_MTG_Set[[#This Row],[Play Booster Expected Market Value BotBox]]/tbl_MTG_Set[[#This Row],[Play Booster Sealed Market Value BotBox]]</f>
        <v/>
      </c>
      <c r="BN8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3" s="10">
        <f>tbl_MTG_Set[[#This Row],[Play Singles CardMarket Profit BotBox]]/tbl_MTG_Set[[#This Row],[Play Booster Cost]]</f>
        <v/>
      </c>
      <c r="BP813" s="10">
        <f>tbl_MTG_Set[[#This Row],[Play Singles CardMarket Profit BotBox]]&gt;0</f>
        <v/>
      </c>
      <c r="BQ813" s="10" t="n"/>
      <c r="BR813" s="10" t="n"/>
      <c r="BS813" s="10" t="n"/>
      <c r="BT8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3" s="19">
        <f>tbl_MTG_Set[[#This Row],[Collector Singles CardMarket Profit MTG Stocks]]/tbl_MTG_Set[[#This Row],[Collector Booster Cost]]</f>
        <v/>
      </c>
      <c r="BW813" s="10">
        <f>tbl_MTG_Set[[#This Row],[Collector Singles CardMarket Profit MTG Stocks]]&gt;0</f>
        <v/>
      </c>
      <c r="BX813" s="10" t="n"/>
      <c r="BY813" s="10" t="n"/>
      <c r="BZ813" s="10">
        <f>tbl_MTG_Set[[#This Row],[Collector Booster Sell Price CardMarket]]*tbl_MTG_Set[[#This Row],[Collector Booster Expected Market Value BotBox]]/tbl_MTG_Set[[#This Row],[Collector Booster Sealed Market Value BotBox]]</f>
        <v/>
      </c>
      <c r="CA8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3" s="10">
        <f>tbl_MTG_Set[[#This Row],[Collector Singles CardMarket Profit BotBox]]/tbl_MTG_Set[[#This Row],[Collector Booster Cost]]</f>
        <v/>
      </c>
      <c r="CC813" s="10">
        <f>tbl_MTG_Set[[#This Row],[Collector Singles CardMarket Profit BotBox]]&gt;0</f>
        <v/>
      </c>
      <c r="CD8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4" hidden="1" s="6">
      <c r="A814" t="n">
        <v>846</v>
      </c>
      <c r="B814" t="inlineStr">
        <is>
          <t>Coldsnap Promos PCSP</t>
        </is>
      </c>
      <c r="C814" t="n">
        <v>2</v>
      </c>
      <c r="D814" s="3" t="n">
        <v>38919</v>
      </c>
      <c r="F814" t="inlineStr">
        <is>
          <t>en es fr de it pt ja ko ru 汉语 漢語</t>
        </is>
      </c>
      <c r="G814" t="n">
        <v>1638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1">
        <f>tbl_MTG_Set[[#This Row],[Play Booster Sell Price CardMarket]]*tbl_MTG_Set[[#This Row],[Play Booster Expected Market Value MTG Stocks]]/tbl_MTG_Set[[#This Row],[Play Booster Sealed Market Value MTG Stocks]]</f>
        <v/>
      </c>
      <c r="BG8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4" s="11">
        <f>tbl_MTG_Set[[#This Row],[Play Singles CardMarket Profit MTG Stocks]]/tbl_MTG_Set[[#This Row],[Play Booster Cost]]</f>
        <v/>
      </c>
      <c r="BI814" s="11">
        <f>tbl_MTG_Set[[#This Row],[Play Singles CardMarket Profit MTG Stocks]]&gt;0</f>
        <v/>
      </c>
      <c r="BM814" s="10">
        <f>tbl_MTG_Set[[#This Row],[Play Booster Sell Price CardMarket]]*tbl_MTG_Set[[#This Row],[Play Booster Expected Market Value BotBox]]/tbl_MTG_Set[[#This Row],[Play Booster Sealed Market Value BotBox]]</f>
        <v/>
      </c>
      <c r="BN8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4" s="10">
        <f>tbl_MTG_Set[[#This Row],[Play Singles CardMarket Profit BotBox]]/tbl_MTG_Set[[#This Row],[Play Booster Cost]]</f>
        <v/>
      </c>
      <c r="BP814" s="10">
        <f>tbl_MTG_Set[[#This Row],[Play Singles CardMarket Profit BotBox]]&gt;0</f>
        <v/>
      </c>
      <c r="BQ814" s="10" t="n"/>
      <c r="BR814" s="10" t="n"/>
      <c r="BS814" s="10" t="n"/>
      <c r="BT8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4" s="19">
        <f>tbl_MTG_Set[[#This Row],[Collector Singles CardMarket Profit MTG Stocks]]/tbl_MTG_Set[[#This Row],[Collector Booster Cost]]</f>
        <v/>
      </c>
      <c r="BW814" s="10">
        <f>tbl_MTG_Set[[#This Row],[Collector Singles CardMarket Profit MTG Stocks]]&gt;0</f>
        <v/>
      </c>
      <c r="BX814" s="10" t="n"/>
      <c r="BY814" s="10" t="n"/>
      <c r="BZ814" s="10">
        <f>tbl_MTG_Set[[#This Row],[Collector Booster Sell Price CardMarket]]*tbl_MTG_Set[[#This Row],[Collector Booster Expected Market Value BotBox]]/tbl_MTG_Set[[#This Row],[Collector Booster Sealed Market Value BotBox]]</f>
        <v/>
      </c>
      <c r="CA8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4" s="10">
        <f>tbl_MTG_Set[[#This Row],[Collector Singles CardMarket Profit BotBox]]/tbl_MTG_Set[[#This Row],[Collector Booster Cost]]</f>
        <v/>
      </c>
      <c r="CC814" s="10">
        <f>tbl_MTG_Set[[#This Row],[Collector Singles CardMarket Profit BotBox]]&gt;0</f>
        <v/>
      </c>
      <c r="CD8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5" hidden="1" s="6">
      <c r="A815" t="n">
        <v>847</v>
      </c>
      <c r="B815" t="inlineStr">
        <is>
          <t>Coldsnap Theme Decks CST</t>
        </is>
      </c>
      <c r="C815" t="n">
        <v>62</v>
      </c>
      <c r="D815" s="3" t="n">
        <v>38919</v>
      </c>
      <c r="F815" t="inlineStr">
        <is>
          <t>en es fr de it pt ja ko ru 汉语 漢語</t>
        </is>
      </c>
      <c r="G815" t="n">
        <v>1640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1">
        <f>tbl_MTG_Set[[#This Row],[Play Booster Sell Price CardMarket]]*tbl_MTG_Set[[#This Row],[Play Booster Expected Market Value MTG Stocks]]/tbl_MTG_Set[[#This Row],[Play Booster Sealed Market Value MTG Stocks]]</f>
        <v/>
      </c>
      <c r="BG8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5" s="11">
        <f>tbl_MTG_Set[[#This Row],[Play Singles CardMarket Profit MTG Stocks]]/tbl_MTG_Set[[#This Row],[Play Booster Cost]]</f>
        <v/>
      </c>
      <c r="BI815" s="11">
        <f>tbl_MTG_Set[[#This Row],[Play Singles CardMarket Profit MTG Stocks]]&gt;0</f>
        <v/>
      </c>
      <c r="BM815" s="10">
        <f>tbl_MTG_Set[[#This Row],[Play Booster Sell Price CardMarket]]*tbl_MTG_Set[[#This Row],[Play Booster Expected Market Value BotBox]]/tbl_MTG_Set[[#This Row],[Play Booster Sealed Market Value BotBox]]</f>
        <v/>
      </c>
      <c r="BN8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5" s="10">
        <f>tbl_MTG_Set[[#This Row],[Play Singles CardMarket Profit BotBox]]/tbl_MTG_Set[[#This Row],[Play Booster Cost]]</f>
        <v/>
      </c>
      <c r="BP815" s="10">
        <f>tbl_MTG_Set[[#This Row],[Play Singles CardMarket Profit BotBox]]&gt;0</f>
        <v/>
      </c>
      <c r="BQ815" s="10" t="n"/>
      <c r="BR815" s="10" t="n"/>
      <c r="BS815" s="10" t="n"/>
      <c r="BT8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5" s="19">
        <f>tbl_MTG_Set[[#This Row],[Collector Singles CardMarket Profit MTG Stocks]]/tbl_MTG_Set[[#This Row],[Collector Booster Cost]]</f>
        <v/>
      </c>
      <c r="BW815" s="10">
        <f>tbl_MTG_Set[[#This Row],[Collector Singles CardMarket Profit MTG Stocks]]&gt;0</f>
        <v/>
      </c>
      <c r="BX815" s="10" t="n"/>
      <c r="BY815" s="10" t="n"/>
      <c r="BZ815" s="10">
        <f>tbl_MTG_Set[[#This Row],[Collector Booster Sell Price CardMarket]]*tbl_MTG_Set[[#This Row],[Collector Booster Expected Market Value BotBox]]/tbl_MTG_Set[[#This Row],[Collector Booster Sealed Market Value BotBox]]</f>
        <v/>
      </c>
      <c r="CA8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5" s="10">
        <f>tbl_MTG_Set[[#This Row],[Collector Singles CardMarket Profit BotBox]]/tbl_MTG_Set[[#This Row],[Collector Booster Cost]]</f>
        <v/>
      </c>
      <c r="CC815" s="10">
        <f>tbl_MTG_Set[[#This Row],[Collector Singles CardMarket Profit BotBox]]&gt;0</f>
        <v/>
      </c>
      <c r="CD8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6" hidden="1" s="6">
      <c r="A816" t="n">
        <v>848</v>
      </c>
      <c r="B816" t="inlineStr">
        <is>
          <t>Dissension DIS</t>
        </is>
      </c>
      <c r="C816" t="n">
        <v>180</v>
      </c>
      <c r="D816" s="3" t="n">
        <v>38842</v>
      </c>
      <c r="F816" t="inlineStr">
        <is>
          <t>en es fr de it pt ja ko ru 汉语 漢語</t>
        </is>
      </c>
      <c r="G816" t="n">
        <v>1642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1">
        <f>tbl_MTG_Set[[#This Row],[Play Booster Sell Price CardMarket]]*tbl_MTG_Set[[#This Row],[Play Booster Expected Market Value MTG Stocks]]/tbl_MTG_Set[[#This Row],[Play Booster Sealed Market Value MTG Stocks]]</f>
        <v/>
      </c>
      <c r="BG8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6" s="11">
        <f>tbl_MTG_Set[[#This Row],[Play Singles CardMarket Profit MTG Stocks]]/tbl_MTG_Set[[#This Row],[Play Booster Cost]]</f>
        <v/>
      </c>
      <c r="BI816" s="11">
        <f>tbl_MTG_Set[[#This Row],[Play Singles CardMarket Profit MTG Stocks]]&gt;0</f>
        <v/>
      </c>
      <c r="BM816" s="10">
        <f>tbl_MTG_Set[[#This Row],[Play Booster Sell Price CardMarket]]*tbl_MTG_Set[[#This Row],[Play Booster Expected Market Value BotBox]]/tbl_MTG_Set[[#This Row],[Play Booster Sealed Market Value BotBox]]</f>
        <v/>
      </c>
      <c r="BN8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6" s="10">
        <f>tbl_MTG_Set[[#This Row],[Play Singles CardMarket Profit BotBox]]/tbl_MTG_Set[[#This Row],[Play Booster Cost]]</f>
        <v/>
      </c>
      <c r="BP816" s="10">
        <f>tbl_MTG_Set[[#This Row],[Play Singles CardMarket Profit BotBox]]&gt;0</f>
        <v/>
      </c>
      <c r="BQ816" s="10" t="n"/>
      <c r="BR816" s="10" t="n"/>
      <c r="BS816" s="10" t="n"/>
      <c r="BT8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6" s="19">
        <f>tbl_MTG_Set[[#This Row],[Collector Singles CardMarket Profit MTG Stocks]]/tbl_MTG_Set[[#This Row],[Collector Booster Cost]]</f>
        <v/>
      </c>
      <c r="BW816" s="10">
        <f>tbl_MTG_Set[[#This Row],[Collector Singles CardMarket Profit MTG Stocks]]&gt;0</f>
        <v/>
      </c>
      <c r="BX816" s="10" t="n"/>
      <c r="BY816" s="10" t="n"/>
      <c r="BZ816" s="10">
        <f>tbl_MTG_Set[[#This Row],[Collector Booster Sell Price CardMarket]]*tbl_MTG_Set[[#This Row],[Collector Booster Expected Market Value BotBox]]/tbl_MTG_Set[[#This Row],[Collector Booster Sealed Market Value BotBox]]</f>
        <v/>
      </c>
      <c r="CA8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6" s="10">
        <f>tbl_MTG_Set[[#This Row],[Collector Singles CardMarket Profit BotBox]]/tbl_MTG_Set[[#This Row],[Collector Booster Cost]]</f>
        <v/>
      </c>
      <c r="CC816" s="10">
        <f>tbl_MTG_Set[[#This Row],[Collector Singles CardMarket Profit BotBox]]&gt;0</f>
        <v/>
      </c>
      <c r="CD8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7" hidden="1" s="6">
      <c r="A817" t="n">
        <v>849</v>
      </c>
      <c r="B817" t="inlineStr">
        <is>
          <t>Dissension Promos PDIS</t>
        </is>
      </c>
      <c r="C817" t="n">
        <v>2</v>
      </c>
      <c r="D817" s="3" t="n">
        <v>38842</v>
      </c>
      <c r="F817" t="inlineStr">
        <is>
          <t>en es fr de it pt ja ko ru 汉语 漢語</t>
        </is>
      </c>
      <c r="G817" t="n">
        <v>1644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1">
        <f>tbl_MTG_Set[[#This Row],[Play Booster Sell Price CardMarket]]*tbl_MTG_Set[[#This Row],[Play Booster Expected Market Value MTG Stocks]]/tbl_MTG_Set[[#This Row],[Play Booster Sealed Market Value MTG Stocks]]</f>
        <v/>
      </c>
      <c r="BG8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7" s="11">
        <f>tbl_MTG_Set[[#This Row],[Play Singles CardMarket Profit MTG Stocks]]/tbl_MTG_Set[[#This Row],[Play Booster Cost]]</f>
        <v/>
      </c>
      <c r="BI817" s="11">
        <f>tbl_MTG_Set[[#This Row],[Play Singles CardMarket Profit MTG Stocks]]&gt;0</f>
        <v/>
      </c>
      <c r="BM817" s="10">
        <f>tbl_MTG_Set[[#This Row],[Play Booster Sell Price CardMarket]]*tbl_MTG_Set[[#This Row],[Play Booster Expected Market Value BotBox]]/tbl_MTG_Set[[#This Row],[Play Booster Sealed Market Value BotBox]]</f>
        <v/>
      </c>
      <c r="BN8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7" s="10">
        <f>tbl_MTG_Set[[#This Row],[Play Singles CardMarket Profit BotBox]]/tbl_MTG_Set[[#This Row],[Play Booster Cost]]</f>
        <v/>
      </c>
      <c r="BP817" s="10">
        <f>tbl_MTG_Set[[#This Row],[Play Singles CardMarket Profit BotBox]]&gt;0</f>
        <v/>
      </c>
      <c r="BQ817" s="10" t="n"/>
      <c r="BR817" s="10" t="n"/>
      <c r="BS817" s="10" t="n"/>
      <c r="BT8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7" s="19">
        <f>tbl_MTG_Set[[#This Row],[Collector Singles CardMarket Profit MTG Stocks]]/tbl_MTG_Set[[#This Row],[Collector Booster Cost]]</f>
        <v/>
      </c>
      <c r="BW817" s="10">
        <f>tbl_MTG_Set[[#This Row],[Collector Singles CardMarket Profit MTG Stocks]]&gt;0</f>
        <v/>
      </c>
      <c r="BX817" s="10" t="n"/>
      <c r="BY817" s="10" t="n"/>
      <c r="BZ817" s="10">
        <f>tbl_MTG_Set[[#This Row],[Collector Booster Sell Price CardMarket]]*tbl_MTG_Set[[#This Row],[Collector Booster Expected Market Value BotBox]]/tbl_MTG_Set[[#This Row],[Collector Booster Sealed Market Value BotBox]]</f>
        <v/>
      </c>
      <c r="CA8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7" s="10">
        <f>tbl_MTG_Set[[#This Row],[Collector Singles CardMarket Profit BotBox]]/tbl_MTG_Set[[#This Row],[Collector Booster Cost]]</f>
        <v/>
      </c>
      <c r="CC817" s="10">
        <f>tbl_MTG_Set[[#This Row],[Collector Singles CardMarket Profit BotBox]]&gt;0</f>
        <v/>
      </c>
      <c r="CD8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8" hidden="1" s="6">
      <c r="A818" t="n">
        <v>850</v>
      </c>
      <c r="B818" t="inlineStr">
        <is>
          <t>Champs and States PCMP</t>
        </is>
      </c>
      <c r="C818" t="n">
        <v>12</v>
      </c>
      <c r="D818" s="3" t="n">
        <v>38794</v>
      </c>
      <c r="F818" t="inlineStr">
        <is>
          <t>en es fr de it pt ja ko ru 汉语 漢語</t>
        </is>
      </c>
      <c r="G818" t="n">
        <v>1646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1">
        <f>tbl_MTG_Set[[#This Row],[Play Booster Sell Price CardMarket]]*tbl_MTG_Set[[#This Row],[Play Booster Expected Market Value MTG Stocks]]/tbl_MTG_Set[[#This Row],[Play Booster Sealed Market Value MTG Stocks]]</f>
        <v/>
      </c>
      <c r="BG8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8" s="11">
        <f>tbl_MTG_Set[[#This Row],[Play Singles CardMarket Profit MTG Stocks]]/tbl_MTG_Set[[#This Row],[Play Booster Cost]]</f>
        <v/>
      </c>
      <c r="BI818" s="11">
        <f>tbl_MTG_Set[[#This Row],[Play Singles CardMarket Profit MTG Stocks]]&gt;0</f>
        <v/>
      </c>
      <c r="BM818" s="10">
        <f>tbl_MTG_Set[[#This Row],[Play Booster Sell Price CardMarket]]*tbl_MTG_Set[[#This Row],[Play Booster Expected Market Value BotBox]]/tbl_MTG_Set[[#This Row],[Play Booster Sealed Market Value BotBox]]</f>
        <v/>
      </c>
      <c r="BN8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8" s="10">
        <f>tbl_MTG_Set[[#This Row],[Play Singles CardMarket Profit BotBox]]/tbl_MTG_Set[[#This Row],[Play Booster Cost]]</f>
        <v/>
      </c>
      <c r="BP818" s="10">
        <f>tbl_MTG_Set[[#This Row],[Play Singles CardMarket Profit BotBox]]&gt;0</f>
        <v/>
      </c>
      <c r="BQ818" s="10" t="n"/>
      <c r="BR818" s="10" t="n"/>
      <c r="BS818" s="10" t="n"/>
      <c r="BT8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8" s="19">
        <f>tbl_MTG_Set[[#This Row],[Collector Singles CardMarket Profit MTG Stocks]]/tbl_MTG_Set[[#This Row],[Collector Booster Cost]]</f>
        <v/>
      </c>
      <c r="BW818" s="10">
        <f>tbl_MTG_Set[[#This Row],[Collector Singles CardMarket Profit MTG Stocks]]&gt;0</f>
        <v/>
      </c>
      <c r="BX818" s="10" t="n"/>
      <c r="BY818" s="10" t="n"/>
      <c r="BZ818" s="10">
        <f>tbl_MTG_Set[[#This Row],[Collector Booster Sell Price CardMarket]]*tbl_MTG_Set[[#This Row],[Collector Booster Expected Market Value BotBox]]/tbl_MTG_Set[[#This Row],[Collector Booster Sealed Market Value BotBox]]</f>
        <v/>
      </c>
      <c r="CA8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8" s="10">
        <f>tbl_MTG_Set[[#This Row],[Collector Singles CardMarket Profit BotBox]]/tbl_MTG_Set[[#This Row],[Collector Booster Cost]]</f>
        <v/>
      </c>
      <c r="CC818" s="10">
        <f>tbl_MTG_Set[[#This Row],[Collector Singles CardMarket Profit BotBox]]&gt;0</f>
        <v/>
      </c>
      <c r="CD8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9" hidden="1" s="6">
      <c r="A819" t="n">
        <v>851</v>
      </c>
      <c r="B819" t="inlineStr">
        <is>
          <t>Guildpact GPT</t>
        </is>
      </c>
      <c r="C819" t="n">
        <v>167</v>
      </c>
      <c r="D819" s="3" t="n">
        <v>38751</v>
      </c>
      <c r="F819" t="inlineStr">
        <is>
          <t>en es fr de it pt ja ko ru 汉语 漢語</t>
        </is>
      </c>
      <c r="G819" t="n">
        <v>1648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1">
        <f>tbl_MTG_Set[[#This Row],[Play Booster Sell Price CardMarket]]*tbl_MTG_Set[[#This Row],[Play Booster Expected Market Value MTG Stocks]]/tbl_MTG_Set[[#This Row],[Play Booster Sealed Market Value MTG Stocks]]</f>
        <v/>
      </c>
      <c r="BG8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9" s="11">
        <f>tbl_MTG_Set[[#This Row],[Play Singles CardMarket Profit MTG Stocks]]/tbl_MTG_Set[[#This Row],[Play Booster Cost]]</f>
        <v/>
      </c>
      <c r="BI819" s="11">
        <f>tbl_MTG_Set[[#This Row],[Play Singles CardMarket Profit MTG Stocks]]&gt;0</f>
        <v/>
      </c>
      <c r="BM819" s="10">
        <f>tbl_MTG_Set[[#This Row],[Play Booster Sell Price CardMarket]]*tbl_MTG_Set[[#This Row],[Play Booster Expected Market Value BotBox]]/tbl_MTG_Set[[#This Row],[Play Booster Sealed Market Value BotBox]]</f>
        <v/>
      </c>
      <c r="BN8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9" s="10">
        <f>tbl_MTG_Set[[#This Row],[Play Singles CardMarket Profit BotBox]]/tbl_MTG_Set[[#This Row],[Play Booster Cost]]</f>
        <v/>
      </c>
      <c r="BP819" s="10">
        <f>tbl_MTG_Set[[#This Row],[Play Singles CardMarket Profit BotBox]]&gt;0</f>
        <v/>
      </c>
      <c r="BQ819" s="10" t="n"/>
      <c r="BR819" s="10" t="n"/>
      <c r="BS819" s="10" t="n"/>
      <c r="BT8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9" s="19">
        <f>tbl_MTG_Set[[#This Row],[Collector Singles CardMarket Profit MTG Stocks]]/tbl_MTG_Set[[#This Row],[Collector Booster Cost]]</f>
        <v/>
      </c>
      <c r="BW819" s="10">
        <f>tbl_MTG_Set[[#This Row],[Collector Singles CardMarket Profit MTG Stocks]]&gt;0</f>
        <v/>
      </c>
      <c r="BX819" s="10" t="n"/>
      <c r="BY819" s="10" t="n"/>
      <c r="BZ819" s="10">
        <f>tbl_MTG_Set[[#This Row],[Collector Booster Sell Price CardMarket]]*tbl_MTG_Set[[#This Row],[Collector Booster Expected Market Value BotBox]]/tbl_MTG_Set[[#This Row],[Collector Booster Sealed Market Value BotBox]]</f>
        <v/>
      </c>
      <c r="CA8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9" s="10">
        <f>tbl_MTG_Set[[#This Row],[Collector Singles CardMarket Profit BotBox]]/tbl_MTG_Set[[#This Row],[Collector Booster Cost]]</f>
        <v/>
      </c>
      <c r="CC819" s="10">
        <f>tbl_MTG_Set[[#This Row],[Collector Singles CardMarket Profit BotBox]]&gt;0</f>
        <v/>
      </c>
      <c r="CD8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0" hidden="1" s="6">
      <c r="A820" t="n">
        <v>852</v>
      </c>
      <c r="B820" t="inlineStr">
        <is>
          <t>Guildpact Promos PGPT</t>
        </is>
      </c>
      <c r="C820" t="n">
        <v>2</v>
      </c>
      <c r="D820" s="3" t="n">
        <v>38751</v>
      </c>
      <c r="F820" t="inlineStr">
        <is>
          <t>en es fr de it pt ja ko ru 汉语 漢語</t>
        </is>
      </c>
      <c r="G820" t="n">
        <v>1650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1">
        <f>tbl_MTG_Set[[#This Row],[Play Booster Sell Price CardMarket]]*tbl_MTG_Set[[#This Row],[Play Booster Expected Market Value MTG Stocks]]/tbl_MTG_Set[[#This Row],[Play Booster Sealed Market Value MTG Stocks]]</f>
        <v/>
      </c>
      <c r="BG8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0" s="11">
        <f>tbl_MTG_Set[[#This Row],[Play Singles CardMarket Profit MTG Stocks]]/tbl_MTG_Set[[#This Row],[Play Booster Cost]]</f>
        <v/>
      </c>
      <c r="BI820" s="11">
        <f>tbl_MTG_Set[[#This Row],[Play Singles CardMarket Profit MTG Stocks]]&gt;0</f>
        <v/>
      </c>
      <c r="BM820" s="10">
        <f>tbl_MTG_Set[[#This Row],[Play Booster Sell Price CardMarket]]*tbl_MTG_Set[[#This Row],[Play Booster Expected Market Value BotBox]]/tbl_MTG_Set[[#This Row],[Play Booster Sealed Market Value BotBox]]</f>
        <v/>
      </c>
      <c r="BN8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0" s="10">
        <f>tbl_MTG_Set[[#This Row],[Play Singles CardMarket Profit BotBox]]/tbl_MTG_Set[[#This Row],[Play Booster Cost]]</f>
        <v/>
      </c>
      <c r="BP820" s="10">
        <f>tbl_MTG_Set[[#This Row],[Play Singles CardMarket Profit BotBox]]&gt;0</f>
        <v/>
      </c>
      <c r="BQ820" s="10" t="n"/>
      <c r="BR820" s="10" t="n"/>
      <c r="BS820" s="10" t="n"/>
      <c r="BT8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0" s="19">
        <f>tbl_MTG_Set[[#This Row],[Collector Singles CardMarket Profit MTG Stocks]]/tbl_MTG_Set[[#This Row],[Collector Booster Cost]]</f>
        <v/>
      </c>
      <c r="BW820" s="10">
        <f>tbl_MTG_Set[[#This Row],[Collector Singles CardMarket Profit MTG Stocks]]&gt;0</f>
        <v/>
      </c>
      <c r="BX820" s="10" t="n"/>
      <c r="BY820" s="10" t="n"/>
      <c r="BZ820" s="10">
        <f>tbl_MTG_Set[[#This Row],[Collector Booster Sell Price CardMarket]]*tbl_MTG_Set[[#This Row],[Collector Booster Expected Market Value BotBox]]/tbl_MTG_Set[[#This Row],[Collector Booster Sealed Market Value BotBox]]</f>
        <v/>
      </c>
      <c r="CA8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0" s="10">
        <f>tbl_MTG_Set[[#This Row],[Collector Singles CardMarket Profit BotBox]]/tbl_MTG_Set[[#This Row],[Collector Booster Cost]]</f>
        <v/>
      </c>
      <c r="CC820" s="10">
        <f>tbl_MTG_Set[[#This Row],[Collector Singles CardMarket Profit BotBox]]&gt;0</f>
        <v/>
      </c>
      <c r="CD8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1" hidden="1" s="6">
      <c r="A821" t="n">
        <v>853</v>
      </c>
      <c r="B821" t="inlineStr">
        <is>
          <t>Magic Premiere Shop 2006 PMPS06</t>
        </is>
      </c>
      <c r="C821" t="n">
        <v>5</v>
      </c>
      <c r="D821" s="3" t="n">
        <v>38718</v>
      </c>
      <c r="F821" t="inlineStr">
        <is>
          <t>en es fr de it pt ja ko ru 汉语 漢語</t>
        </is>
      </c>
      <c r="G821" t="n">
        <v>1652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1">
        <f>tbl_MTG_Set[[#This Row],[Play Booster Sell Price CardMarket]]*tbl_MTG_Set[[#This Row],[Play Booster Expected Market Value MTG Stocks]]/tbl_MTG_Set[[#This Row],[Play Booster Sealed Market Value MTG Stocks]]</f>
        <v/>
      </c>
      <c r="BG8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1" s="11">
        <f>tbl_MTG_Set[[#This Row],[Play Singles CardMarket Profit MTG Stocks]]/tbl_MTG_Set[[#This Row],[Play Booster Cost]]</f>
        <v/>
      </c>
      <c r="BI821" s="11">
        <f>tbl_MTG_Set[[#This Row],[Play Singles CardMarket Profit MTG Stocks]]&gt;0</f>
        <v/>
      </c>
      <c r="BM821" s="10">
        <f>tbl_MTG_Set[[#This Row],[Play Booster Sell Price CardMarket]]*tbl_MTG_Set[[#This Row],[Play Booster Expected Market Value BotBox]]/tbl_MTG_Set[[#This Row],[Play Booster Sealed Market Value BotBox]]</f>
        <v/>
      </c>
      <c r="BN8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1" s="10">
        <f>tbl_MTG_Set[[#This Row],[Play Singles CardMarket Profit BotBox]]/tbl_MTG_Set[[#This Row],[Play Booster Cost]]</f>
        <v/>
      </c>
      <c r="BP821" s="10">
        <f>tbl_MTG_Set[[#This Row],[Play Singles CardMarket Profit BotBox]]&gt;0</f>
        <v/>
      </c>
      <c r="BQ821" s="10" t="n"/>
      <c r="BR821" s="10" t="n"/>
      <c r="BS821" s="10" t="n"/>
      <c r="BT8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1" s="19">
        <f>tbl_MTG_Set[[#This Row],[Collector Singles CardMarket Profit MTG Stocks]]/tbl_MTG_Set[[#This Row],[Collector Booster Cost]]</f>
        <v/>
      </c>
      <c r="BW821" s="10">
        <f>tbl_MTG_Set[[#This Row],[Collector Singles CardMarket Profit MTG Stocks]]&gt;0</f>
        <v/>
      </c>
      <c r="BX821" s="10" t="n"/>
      <c r="BY821" s="10" t="n"/>
      <c r="BZ821" s="10">
        <f>tbl_MTG_Set[[#This Row],[Collector Booster Sell Price CardMarket]]*tbl_MTG_Set[[#This Row],[Collector Booster Expected Market Value BotBox]]/tbl_MTG_Set[[#This Row],[Collector Booster Sealed Market Value BotBox]]</f>
        <v/>
      </c>
      <c r="CA8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1" s="10">
        <f>tbl_MTG_Set[[#This Row],[Collector Singles CardMarket Profit BotBox]]/tbl_MTG_Set[[#This Row],[Collector Booster Cost]]</f>
        <v/>
      </c>
      <c r="CC821" s="10">
        <f>tbl_MTG_Set[[#This Row],[Collector Singles CardMarket Profit BotBox]]&gt;0</f>
        <v/>
      </c>
      <c r="CD8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2" hidden="1" s="6">
      <c r="A822" t="n">
        <v>854</v>
      </c>
      <c r="B822" t="inlineStr">
        <is>
          <t>Arena League 2006 PAL06</t>
        </is>
      </c>
      <c r="C822" t="n">
        <v>9</v>
      </c>
      <c r="D822" s="3" t="n">
        <v>38718</v>
      </c>
      <c r="F822" t="inlineStr">
        <is>
          <t>en es fr de it pt ja ko ru 汉语 漢語</t>
        </is>
      </c>
      <c r="G822" t="n">
        <v>1654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1">
        <f>tbl_MTG_Set[[#This Row],[Play Booster Sell Price CardMarket]]*tbl_MTG_Set[[#This Row],[Play Booster Expected Market Value MTG Stocks]]/tbl_MTG_Set[[#This Row],[Play Booster Sealed Market Value MTG Stocks]]</f>
        <v/>
      </c>
      <c r="BG8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2" s="11">
        <f>tbl_MTG_Set[[#This Row],[Play Singles CardMarket Profit MTG Stocks]]/tbl_MTG_Set[[#This Row],[Play Booster Cost]]</f>
        <v/>
      </c>
      <c r="BI822" s="11">
        <f>tbl_MTG_Set[[#This Row],[Play Singles CardMarket Profit MTG Stocks]]&gt;0</f>
        <v/>
      </c>
      <c r="BM822" s="10">
        <f>tbl_MTG_Set[[#This Row],[Play Booster Sell Price CardMarket]]*tbl_MTG_Set[[#This Row],[Play Booster Expected Market Value BotBox]]/tbl_MTG_Set[[#This Row],[Play Booster Sealed Market Value BotBox]]</f>
        <v/>
      </c>
      <c r="BN8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2" s="10">
        <f>tbl_MTG_Set[[#This Row],[Play Singles CardMarket Profit BotBox]]/tbl_MTG_Set[[#This Row],[Play Booster Cost]]</f>
        <v/>
      </c>
      <c r="BP822" s="10">
        <f>tbl_MTG_Set[[#This Row],[Play Singles CardMarket Profit BotBox]]&gt;0</f>
        <v/>
      </c>
      <c r="BQ822" s="10" t="n"/>
      <c r="BR822" s="10" t="n"/>
      <c r="BS822" s="10" t="n"/>
      <c r="BT8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2" s="19">
        <f>tbl_MTG_Set[[#This Row],[Collector Singles CardMarket Profit MTG Stocks]]/tbl_MTG_Set[[#This Row],[Collector Booster Cost]]</f>
        <v/>
      </c>
      <c r="BW822" s="10">
        <f>tbl_MTG_Set[[#This Row],[Collector Singles CardMarket Profit MTG Stocks]]&gt;0</f>
        <v/>
      </c>
      <c r="BX822" s="10" t="n"/>
      <c r="BY822" s="10" t="n"/>
      <c r="BZ822" s="10">
        <f>tbl_MTG_Set[[#This Row],[Collector Booster Sell Price CardMarket]]*tbl_MTG_Set[[#This Row],[Collector Booster Expected Market Value BotBox]]/tbl_MTG_Set[[#This Row],[Collector Booster Sealed Market Value BotBox]]</f>
        <v/>
      </c>
      <c r="CA8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2" s="10">
        <f>tbl_MTG_Set[[#This Row],[Collector Singles CardMarket Profit BotBox]]/tbl_MTG_Set[[#This Row],[Collector Booster Cost]]</f>
        <v/>
      </c>
      <c r="CC822" s="10">
        <f>tbl_MTG_Set[[#This Row],[Collector Singles CardMarket Profit BotBox]]&gt;0</f>
        <v/>
      </c>
      <c r="CD8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3" hidden="1" s="6">
      <c r="A823" t="n">
        <v>855</v>
      </c>
      <c r="B823" t="inlineStr">
        <is>
          <t>Junior APAC Series PJAS</t>
        </is>
      </c>
      <c r="C823" t="n">
        <v>6</v>
      </c>
      <c r="D823" s="3" t="n">
        <v>38718</v>
      </c>
      <c r="F823" t="inlineStr">
        <is>
          <t>en es fr de it pt ja ko ru 汉语 漢語</t>
        </is>
      </c>
      <c r="G823" t="n">
        <v>1656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1">
        <f>tbl_MTG_Set[[#This Row],[Play Booster Sell Price CardMarket]]*tbl_MTG_Set[[#This Row],[Play Booster Expected Market Value MTG Stocks]]/tbl_MTG_Set[[#This Row],[Play Booster Sealed Market Value MTG Stocks]]</f>
        <v/>
      </c>
      <c r="BG8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3" s="11">
        <f>tbl_MTG_Set[[#This Row],[Play Singles CardMarket Profit MTG Stocks]]/tbl_MTG_Set[[#This Row],[Play Booster Cost]]</f>
        <v/>
      </c>
      <c r="BI823" s="11">
        <f>tbl_MTG_Set[[#This Row],[Play Singles CardMarket Profit MTG Stocks]]&gt;0</f>
        <v/>
      </c>
      <c r="BM823" s="10">
        <f>tbl_MTG_Set[[#This Row],[Play Booster Sell Price CardMarket]]*tbl_MTG_Set[[#This Row],[Play Booster Expected Market Value BotBox]]/tbl_MTG_Set[[#This Row],[Play Booster Sealed Market Value BotBox]]</f>
        <v/>
      </c>
      <c r="BN8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3" s="10">
        <f>tbl_MTG_Set[[#This Row],[Play Singles CardMarket Profit BotBox]]/tbl_MTG_Set[[#This Row],[Play Booster Cost]]</f>
        <v/>
      </c>
      <c r="BP823" s="10">
        <f>tbl_MTG_Set[[#This Row],[Play Singles CardMarket Profit BotBox]]&gt;0</f>
        <v/>
      </c>
      <c r="BQ823" s="10" t="n"/>
      <c r="BR823" s="10" t="n"/>
      <c r="BS823" s="10" t="n"/>
      <c r="BT8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3" s="19">
        <f>tbl_MTG_Set[[#This Row],[Collector Singles CardMarket Profit MTG Stocks]]/tbl_MTG_Set[[#This Row],[Collector Booster Cost]]</f>
        <v/>
      </c>
      <c r="BW823" s="10">
        <f>tbl_MTG_Set[[#This Row],[Collector Singles CardMarket Profit MTG Stocks]]&gt;0</f>
        <v/>
      </c>
      <c r="BX823" s="10" t="n"/>
      <c r="BY823" s="10" t="n"/>
      <c r="BZ823" s="10">
        <f>tbl_MTG_Set[[#This Row],[Collector Booster Sell Price CardMarket]]*tbl_MTG_Set[[#This Row],[Collector Booster Expected Market Value BotBox]]/tbl_MTG_Set[[#This Row],[Collector Booster Sealed Market Value BotBox]]</f>
        <v/>
      </c>
      <c r="CA8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3" s="10">
        <f>tbl_MTG_Set[[#This Row],[Collector Singles CardMarket Profit BotBox]]/tbl_MTG_Set[[#This Row],[Collector Booster Cost]]</f>
        <v/>
      </c>
      <c r="CC823" s="10">
        <f>tbl_MTG_Set[[#This Row],[Collector Singles CardMarket Profit BotBox]]&gt;0</f>
        <v/>
      </c>
      <c r="CD8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4" hidden="1" s="6">
      <c r="A824" t="n">
        <v>856</v>
      </c>
      <c r="B824" t="inlineStr">
        <is>
          <t>Friday Night Magic 2006 F06</t>
        </is>
      </c>
      <c r="C824" t="n">
        <v>12</v>
      </c>
      <c r="D824" s="3" t="n">
        <v>38718</v>
      </c>
      <c r="F824" t="inlineStr">
        <is>
          <t>en es fr de it pt ja ko ru 汉语 漢語</t>
        </is>
      </c>
      <c r="G824" t="n">
        <v>1658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1">
        <f>tbl_MTG_Set[[#This Row],[Play Booster Sell Price CardMarket]]*tbl_MTG_Set[[#This Row],[Play Booster Expected Market Value MTG Stocks]]/tbl_MTG_Set[[#This Row],[Play Booster Sealed Market Value MTG Stocks]]</f>
        <v/>
      </c>
      <c r="BG8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4" s="11">
        <f>tbl_MTG_Set[[#This Row],[Play Singles CardMarket Profit MTG Stocks]]/tbl_MTG_Set[[#This Row],[Play Booster Cost]]</f>
        <v/>
      </c>
      <c r="BI824" s="11">
        <f>tbl_MTG_Set[[#This Row],[Play Singles CardMarket Profit MTG Stocks]]&gt;0</f>
        <v/>
      </c>
      <c r="BM824" s="10">
        <f>tbl_MTG_Set[[#This Row],[Play Booster Sell Price CardMarket]]*tbl_MTG_Set[[#This Row],[Play Booster Expected Market Value BotBox]]/tbl_MTG_Set[[#This Row],[Play Booster Sealed Market Value BotBox]]</f>
        <v/>
      </c>
      <c r="BN8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4" s="10">
        <f>tbl_MTG_Set[[#This Row],[Play Singles CardMarket Profit BotBox]]/tbl_MTG_Set[[#This Row],[Play Booster Cost]]</f>
        <v/>
      </c>
      <c r="BP824" s="10">
        <f>tbl_MTG_Set[[#This Row],[Play Singles CardMarket Profit BotBox]]&gt;0</f>
        <v/>
      </c>
      <c r="BQ824" s="10" t="n"/>
      <c r="BR824" s="10" t="n"/>
      <c r="BS824" s="10" t="n"/>
      <c r="BT8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4" s="19">
        <f>tbl_MTG_Set[[#This Row],[Collector Singles CardMarket Profit MTG Stocks]]/tbl_MTG_Set[[#This Row],[Collector Booster Cost]]</f>
        <v/>
      </c>
      <c r="BW824" s="10">
        <f>tbl_MTG_Set[[#This Row],[Collector Singles CardMarket Profit MTG Stocks]]&gt;0</f>
        <v/>
      </c>
      <c r="BX824" s="10" t="n"/>
      <c r="BY824" s="10" t="n"/>
      <c r="BZ824" s="10">
        <f>tbl_MTG_Set[[#This Row],[Collector Booster Sell Price CardMarket]]*tbl_MTG_Set[[#This Row],[Collector Booster Expected Market Value BotBox]]/tbl_MTG_Set[[#This Row],[Collector Booster Sealed Market Value BotBox]]</f>
        <v/>
      </c>
      <c r="CA8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4" s="10">
        <f>tbl_MTG_Set[[#This Row],[Collector Singles CardMarket Profit BotBox]]/tbl_MTG_Set[[#This Row],[Collector Booster Cost]]</f>
        <v/>
      </c>
      <c r="CC824" s="10">
        <f>tbl_MTG_Set[[#This Row],[Collector Singles CardMarket Profit BotBox]]&gt;0</f>
        <v/>
      </c>
      <c r="CD8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5" hidden="1" s="6">
      <c r="A825" t="n">
        <v>857</v>
      </c>
      <c r="B825" t="inlineStr">
        <is>
          <t>Hachette UK PHUK</t>
        </is>
      </c>
      <c r="C825" t="n">
        <v>60</v>
      </c>
      <c r="D825" s="3" t="n">
        <v>38718</v>
      </c>
      <c r="F825" t="inlineStr">
        <is>
          <t>en es fr de it pt ja ko ru 汉语 漢語</t>
        </is>
      </c>
      <c r="G825" t="n">
        <v>1660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1">
        <f>tbl_MTG_Set[[#This Row],[Play Booster Sell Price CardMarket]]*tbl_MTG_Set[[#This Row],[Play Booster Expected Market Value MTG Stocks]]/tbl_MTG_Set[[#This Row],[Play Booster Sealed Market Value MTG Stocks]]</f>
        <v/>
      </c>
      <c r="BG8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5" s="11">
        <f>tbl_MTG_Set[[#This Row],[Play Singles CardMarket Profit MTG Stocks]]/tbl_MTG_Set[[#This Row],[Play Booster Cost]]</f>
        <v/>
      </c>
      <c r="BI825" s="11">
        <f>tbl_MTG_Set[[#This Row],[Play Singles CardMarket Profit MTG Stocks]]&gt;0</f>
        <v/>
      </c>
      <c r="BM825" s="10">
        <f>tbl_MTG_Set[[#This Row],[Play Booster Sell Price CardMarket]]*tbl_MTG_Set[[#This Row],[Play Booster Expected Market Value BotBox]]/tbl_MTG_Set[[#This Row],[Play Booster Sealed Market Value BotBox]]</f>
        <v/>
      </c>
      <c r="BN8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5" s="10">
        <f>tbl_MTG_Set[[#This Row],[Play Singles CardMarket Profit BotBox]]/tbl_MTG_Set[[#This Row],[Play Booster Cost]]</f>
        <v/>
      </c>
      <c r="BP825" s="10">
        <f>tbl_MTG_Set[[#This Row],[Play Singles CardMarket Profit BotBox]]&gt;0</f>
        <v/>
      </c>
      <c r="BQ825" s="10" t="n"/>
      <c r="BR825" s="10" t="n"/>
      <c r="BS825" s="10" t="n"/>
      <c r="BT8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5" s="19">
        <f>tbl_MTG_Set[[#This Row],[Collector Singles CardMarket Profit MTG Stocks]]/tbl_MTG_Set[[#This Row],[Collector Booster Cost]]</f>
        <v/>
      </c>
      <c r="BW825" s="10">
        <f>tbl_MTG_Set[[#This Row],[Collector Singles CardMarket Profit MTG Stocks]]&gt;0</f>
        <v/>
      </c>
      <c r="BX825" s="10" t="n"/>
      <c r="BY825" s="10" t="n"/>
      <c r="BZ825" s="10">
        <f>tbl_MTG_Set[[#This Row],[Collector Booster Sell Price CardMarket]]*tbl_MTG_Set[[#This Row],[Collector Booster Expected Market Value BotBox]]/tbl_MTG_Set[[#This Row],[Collector Booster Sealed Market Value BotBox]]</f>
        <v/>
      </c>
      <c r="CA8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5" s="10">
        <f>tbl_MTG_Set[[#This Row],[Collector Singles CardMarket Profit BotBox]]/tbl_MTG_Set[[#This Row],[Collector Booster Cost]]</f>
        <v/>
      </c>
      <c r="CC825" s="10">
        <f>tbl_MTG_Set[[#This Row],[Collector Singles CardMarket Profit BotBox]]&gt;0</f>
        <v/>
      </c>
      <c r="CD8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6" hidden="1" s="6">
      <c r="A826" t="n">
        <v>858</v>
      </c>
      <c r="B826" t="inlineStr">
        <is>
          <t>Judge Gift Cards 2006 G06</t>
        </is>
      </c>
      <c r="C826" t="n">
        <v>4</v>
      </c>
      <c r="D826" s="3" t="n">
        <v>38718</v>
      </c>
      <c r="F826" t="inlineStr">
        <is>
          <t>en es fr de it pt ja ko ru 汉语 漢語</t>
        </is>
      </c>
      <c r="G826" t="n">
        <v>1662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1">
        <f>tbl_MTG_Set[[#This Row],[Play Booster Sell Price CardMarket]]*tbl_MTG_Set[[#This Row],[Play Booster Expected Market Value MTG Stocks]]/tbl_MTG_Set[[#This Row],[Play Booster Sealed Market Value MTG Stocks]]</f>
        <v/>
      </c>
      <c r="BG8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6" s="11">
        <f>tbl_MTG_Set[[#This Row],[Play Singles CardMarket Profit MTG Stocks]]/tbl_MTG_Set[[#This Row],[Play Booster Cost]]</f>
        <v/>
      </c>
      <c r="BI826" s="11">
        <f>tbl_MTG_Set[[#This Row],[Play Singles CardMarket Profit MTG Stocks]]&gt;0</f>
        <v/>
      </c>
      <c r="BM826" s="10">
        <f>tbl_MTG_Set[[#This Row],[Play Booster Sell Price CardMarket]]*tbl_MTG_Set[[#This Row],[Play Booster Expected Market Value BotBox]]/tbl_MTG_Set[[#This Row],[Play Booster Sealed Market Value BotBox]]</f>
        <v/>
      </c>
      <c r="BN8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6" s="10">
        <f>tbl_MTG_Set[[#This Row],[Play Singles CardMarket Profit BotBox]]/tbl_MTG_Set[[#This Row],[Play Booster Cost]]</f>
        <v/>
      </c>
      <c r="BP826" s="10">
        <f>tbl_MTG_Set[[#This Row],[Play Singles CardMarket Profit BotBox]]&gt;0</f>
        <v/>
      </c>
      <c r="BQ826" s="10" t="n"/>
      <c r="BR826" s="10" t="n"/>
      <c r="BS826" s="10" t="n"/>
      <c r="BT8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6" s="19">
        <f>tbl_MTG_Set[[#This Row],[Collector Singles CardMarket Profit MTG Stocks]]/tbl_MTG_Set[[#This Row],[Collector Booster Cost]]</f>
        <v/>
      </c>
      <c r="BW826" s="10">
        <f>tbl_MTG_Set[[#This Row],[Collector Singles CardMarket Profit MTG Stocks]]&gt;0</f>
        <v/>
      </c>
      <c r="BX826" s="10" t="n"/>
      <c r="BY826" s="10" t="n"/>
      <c r="BZ826" s="10">
        <f>tbl_MTG_Set[[#This Row],[Collector Booster Sell Price CardMarket]]*tbl_MTG_Set[[#This Row],[Collector Booster Expected Market Value BotBox]]/tbl_MTG_Set[[#This Row],[Collector Booster Sealed Market Value BotBox]]</f>
        <v/>
      </c>
      <c r="CA8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6" s="10">
        <f>tbl_MTG_Set[[#This Row],[Collector Singles CardMarket Profit BotBox]]/tbl_MTG_Set[[#This Row],[Collector Booster Cost]]</f>
        <v/>
      </c>
      <c r="CC826" s="10">
        <f>tbl_MTG_Set[[#This Row],[Collector Singles CardMarket Profit BotBox]]&gt;0</f>
        <v/>
      </c>
      <c r="CD8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7" hidden="1" s="6">
      <c r="A827" t="n">
        <v>859</v>
      </c>
      <c r="B827" t="inlineStr">
        <is>
          <t>DCI Promos DCI</t>
        </is>
      </c>
      <c r="C827" t="n">
        <v>80</v>
      </c>
      <c r="D827" s="3" t="n">
        <v>38718</v>
      </c>
      <c r="F827" t="inlineStr">
        <is>
          <t>en es fr de it pt ja ko ru 汉语 漢語</t>
        </is>
      </c>
      <c r="G827" t="n">
        <v>1664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1">
        <f>tbl_MTG_Set[[#This Row],[Play Booster Sell Price CardMarket]]*tbl_MTG_Set[[#This Row],[Play Booster Expected Market Value MTG Stocks]]/tbl_MTG_Set[[#This Row],[Play Booster Sealed Market Value MTG Stocks]]</f>
        <v/>
      </c>
      <c r="BG8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7" s="11">
        <f>tbl_MTG_Set[[#This Row],[Play Singles CardMarket Profit MTG Stocks]]/tbl_MTG_Set[[#This Row],[Play Booster Cost]]</f>
        <v/>
      </c>
      <c r="BI827" s="11">
        <f>tbl_MTG_Set[[#This Row],[Play Singles CardMarket Profit MTG Stocks]]&gt;0</f>
        <v/>
      </c>
      <c r="BM827" s="10">
        <f>tbl_MTG_Set[[#This Row],[Play Booster Sell Price CardMarket]]*tbl_MTG_Set[[#This Row],[Play Booster Expected Market Value BotBox]]/tbl_MTG_Set[[#This Row],[Play Booster Sealed Market Value BotBox]]</f>
        <v/>
      </c>
      <c r="BN8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7" s="10">
        <f>tbl_MTG_Set[[#This Row],[Play Singles CardMarket Profit BotBox]]/tbl_MTG_Set[[#This Row],[Play Booster Cost]]</f>
        <v/>
      </c>
      <c r="BP827" s="10">
        <f>tbl_MTG_Set[[#This Row],[Play Singles CardMarket Profit BotBox]]&gt;0</f>
        <v/>
      </c>
      <c r="BQ827" s="10" t="n"/>
      <c r="BR827" s="10" t="n"/>
      <c r="BS827" s="10" t="n"/>
      <c r="BT8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7" s="19">
        <f>tbl_MTG_Set[[#This Row],[Collector Singles CardMarket Profit MTG Stocks]]/tbl_MTG_Set[[#This Row],[Collector Booster Cost]]</f>
        <v/>
      </c>
      <c r="BW827" s="10">
        <f>tbl_MTG_Set[[#This Row],[Collector Singles CardMarket Profit MTG Stocks]]&gt;0</f>
        <v/>
      </c>
      <c r="BX827" s="10" t="n"/>
      <c r="BY827" s="10" t="n"/>
      <c r="BZ827" s="10">
        <f>tbl_MTG_Set[[#This Row],[Collector Booster Sell Price CardMarket]]*tbl_MTG_Set[[#This Row],[Collector Booster Expected Market Value BotBox]]/tbl_MTG_Set[[#This Row],[Collector Booster Sealed Market Value BotBox]]</f>
        <v/>
      </c>
      <c r="CA8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7" s="10">
        <f>tbl_MTG_Set[[#This Row],[Collector Singles CardMarket Profit BotBox]]/tbl_MTG_Set[[#This Row],[Collector Booster Cost]]</f>
        <v/>
      </c>
      <c r="CC827" s="10">
        <f>tbl_MTG_Set[[#This Row],[Collector Singles CardMarket Profit BotBox]]&gt;0</f>
        <v/>
      </c>
      <c r="CD8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8" hidden="1" s="6">
      <c r="A828" t="n">
        <v>860</v>
      </c>
      <c r="B828" t="inlineStr">
        <is>
          <t>Magic Player Rewards 2006 P06</t>
        </is>
      </c>
      <c r="C828" t="n">
        <v>7</v>
      </c>
      <c r="D828" s="3" t="n">
        <v>38718</v>
      </c>
      <c r="F828" t="inlineStr">
        <is>
          <t>en es fr de it pt ja ko ru 汉语 漢語</t>
        </is>
      </c>
      <c r="G828" t="n">
        <v>1666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1">
        <f>tbl_MTG_Set[[#This Row],[Play Booster Sell Price CardMarket]]*tbl_MTG_Set[[#This Row],[Play Booster Expected Market Value MTG Stocks]]/tbl_MTG_Set[[#This Row],[Play Booster Sealed Market Value MTG Stocks]]</f>
        <v/>
      </c>
      <c r="BG8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8" s="11">
        <f>tbl_MTG_Set[[#This Row],[Play Singles CardMarket Profit MTG Stocks]]/tbl_MTG_Set[[#This Row],[Play Booster Cost]]</f>
        <v/>
      </c>
      <c r="BI828" s="11">
        <f>tbl_MTG_Set[[#This Row],[Play Singles CardMarket Profit MTG Stocks]]&gt;0</f>
        <v/>
      </c>
      <c r="BM828" s="10">
        <f>tbl_MTG_Set[[#This Row],[Play Booster Sell Price CardMarket]]*tbl_MTG_Set[[#This Row],[Play Booster Expected Market Value BotBox]]/tbl_MTG_Set[[#This Row],[Play Booster Sealed Market Value BotBox]]</f>
        <v/>
      </c>
      <c r="BN8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8" s="10">
        <f>tbl_MTG_Set[[#This Row],[Play Singles CardMarket Profit BotBox]]/tbl_MTG_Set[[#This Row],[Play Booster Cost]]</f>
        <v/>
      </c>
      <c r="BP828" s="10">
        <f>tbl_MTG_Set[[#This Row],[Play Singles CardMarket Profit BotBox]]&gt;0</f>
        <v/>
      </c>
      <c r="BQ828" s="10" t="n"/>
      <c r="BR828" s="10" t="n"/>
      <c r="BS828" s="10" t="n"/>
      <c r="BT8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8" s="19">
        <f>tbl_MTG_Set[[#This Row],[Collector Singles CardMarket Profit MTG Stocks]]/tbl_MTG_Set[[#This Row],[Collector Booster Cost]]</f>
        <v/>
      </c>
      <c r="BW828" s="10">
        <f>tbl_MTG_Set[[#This Row],[Collector Singles CardMarket Profit MTG Stocks]]&gt;0</f>
        <v/>
      </c>
      <c r="BX828" s="10" t="n"/>
      <c r="BY828" s="10" t="n"/>
      <c r="BZ828" s="10">
        <f>tbl_MTG_Set[[#This Row],[Collector Booster Sell Price CardMarket]]*tbl_MTG_Set[[#This Row],[Collector Booster Expected Market Value BotBox]]/tbl_MTG_Set[[#This Row],[Collector Booster Sealed Market Value BotBox]]</f>
        <v/>
      </c>
      <c r="CA8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8" s="10">
        <f>tbl_MTG_Set[[#This Row],[Collector Singles CardMarket Profit BotBox]]/tbl_MTG_Set[[#This Row],[Collector Booster Cost]]</f>
        <v/>
      </c>
      <c r="CC828" s="10">
        <f>tbl_MTG_Set[[#This Row],[Collector Singles CardMarket Profit BotBox]]&gt;0</f>
        <v/>
      </c>
      <c r="CD8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9" hidden="1" s="6">
      <c r="A829" t="n">
        <v>861</v>
      </c>
      <c r="B829" t="inlineStr">
        <is>
          <t>Two-Headed Giant Tournament P2HG</t>
        </is>
      </c>
      <c r="C829" t="n">
        <v>1</v>
      </c>
      <c r="D829" s="3" t="n">
        <v>38695</v>
      </c>
      <c r="F829" t="inlineStr">
        <is>
          <t>en es fr de it pt ja ko ru 汉语 漢語</t>
        </is>
      </c>
      <c r="G829" t="n">
        <v>1668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1">
        <f>tbl_MTG_Set[[#This Row],[Play Booster Sell Price CardMarket]]*tbl_MTG_Set[[#This Row],[Play Booster Expected Market Value MTG Stocks]]/tbl_MTG_Set[[#This Row],[Play Booster Sealed Market Value MTG Stocks]]</f>
        <v/>
      </c>
      <c r="BG8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9" s="11">
        <f>tbl_MTG_Set[[#This Row],[Play Singles CardMarket Profit MTG Stocks]]/tbl_MTG_Set[[#This Row],[Play Booster Cost]]</f>
        <v/>
      </c>
      <c r="BI829" s="11">
        <f>tbl_MTG_Set[[#This Row],[Play Singles CardMarket Profit MTG Stocks]]&gt;0</f>
        <v/>
      </c>
      <c r="BM829" s="10">
        <f>tbl_MTG_Set[[#This Row],[Play Booster Sell Price CardMarket]]*tbl_MTG_Set[[#This Row],[Play Booster Expected Market Value BotBox]]/tbl_MTG_Set[[#This Row],[Play Booster Sealed Market Value BotBox]]</f>
        <v/>
      </c>
      <c r="BN8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9" s="10">
        <f>tbl_MTG_Set[[#This Row],[Play Singles CardMarket Profit BotBox]]/tbl_MTG_Set[[#This Row],[Play Booster Cost]]</f>
        <v/>
      </c>
      <c r="BP829" s="10">
        <f>tbl_MTG_Set[[#This Row],[Play Singles CardMarket Profit BotBox]]&gt;0</f>
        <v/>
      </c>
      <c r="BQ829" s="10" t="n"/>
      <c r="BR829" s="10" t="n"/>
      <c r="BS829" s="10" t="n"/>
      <c r="BT8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9" s="19">
        <f>tbl_MTG_Set[[#This Row],[Collector Singles CardMarket Profit MTG Stocks]]/tbl_MTG_Set[[#This Row],[Collector Booster Cost]]</f>
        <v/>
      </c>
      <c r="BW829" s="10">
        <f>tbl_MTG_Set[[#This Row],[Collector Singles CardMarket Profit MTG Stocks]]&gt;0</f>
        <v/>
      </c>
      <c r="BX829" s="10" t="n"/>
      <c r="BY829" s="10" t="n"/>
      <c r="BZ829" s="10">
        <f>tbl_MTG_Set[[#This Row],[Collector Booster Sell Price CardMarket]]*tbl_MTG_Set[[#This Row],[Collector Booster Expected Market Value BotBox]]/tbl_MTG_Set[[#This Row],[Collector Booster Sealed Market Value BotBox]]</f>
        <v/>
      </c>
      <c r="CA8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9" s="10">
        <f>tbl_MTG_Set[[#This Row],[Collector Singles CardMarket Profit BotBox]]/tbl_MTG_Set[[#This Row],[Collector Booster Cost]]</f>
        <v/>
      </c>
      <c r="CC829" s="10">
        <f>tbl_MTG_Set[[#This Row],[Collector Singles CardMarket Profit BotBox]]&gt;0</f>
        <v/>
      </c>
      <c r="CD8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0" hidden="1" s="6">
      <c r="A830" t="n">
        <v>862</v>
      </c>
      <c r="B830" t="inlineStr">
        <is>
          <t>Magic Premiere Shop 2005 PMPS</t>
        </is>
      </c>
      <c r="C830" t="n">
        <v>20</v>
      </c>
      <c r="D830" s="3" t="n">
        <v>38632</v>
      </c>
      <c r="F830" t="inlineStr">
        <is>
          <t>en es fr de it pt ja ko ru 汉语 漢語</t>
        </is>
      </c>
      <c r="G830" t="n">
        <v>1670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1">
        <f>tbl_MTG_Set[[#This Row],[Play Booster Sell Price CardMarket]]*tbl_MTG_Set[[#This Row],[Play Booster Expected Market Value MTG Stocks]]/tbl_MTG_Set[[#This Row],[Play Booster Sealed Market Value MTG Stocks]]</f>
        <v/>
      </c>
      <c r="BG8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0" s="11">
        <f>tbl_MTG_Set[[#This Row],[Play Singles CardMarket Profit MTG Stocks]]/tbl_MTG_Set[[#This Row],[Play Booster Cost]]</f>
        <v/>
      </c>
      <c r="BI830" s="11">
        <f>tbl_MTG_Set[[#This Row],[Play Singles CardMarket Profit MTG Stocks]]&gt;0</f>
        <v/>
      </c>
      <c r="BM830" s="10">
        <f>tbl_MTG_Set[[#This Row],[Play Booster Sell Price CardMarket]]*tbl_MTG_Set[[#This Row],[Play Booster Expected Market Value BotBox]]/tbl_MTG_Set[[#This Row],[Play Booster Sealed Market Value BotBox]]</f>
        <v/>
      </c>
      <c r="BN8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0" s="10">
        <f>tbl_MTG_Set[[#This Row],[Play Singles CardMarket Profit BotBox]]/tbl_MTG_Set[[#This Row],[Play Booster Cost]]</f>
        <v/>
      </c>
      <c r="BP830" s="10">
        <f>tbl_MTG_Set[[#This Row],[Play Singles CardMarket Profit BotBox]]&gt;0</f>
        <v/>
      </c>
      <c r="BQ830" s="10" t="n"/>
      <c r="BR830" s="10" t="n"/>
      <c r="BS830" s="10" t="n"/>
      <c r="BT8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0" s="19">
        <f>tbl_MTG_Set[[#This Row],[Collector Singles CardMarket Profit MTG Stocks]]/tbl_MTG_Set[[#This Row],[Collector Booster Cost]]</f>
        <v/>
      </c>
      <c r="BW830" s="10">
        <f>tbl_MTG_Set[[#This Row],[Collector Singles CardMarket Profit MTG Stocks]]&gt;0</f>
        <v/>
      </c>
      <c r="BX830" s="10" t="n"/>
      <c r="BY830" s="10" t="n"/>
      <c r="BZ830" s="10">
        <f>tbl_MTG_Set[[#This Row],[Collector Booster Sell Price CardMarket]]*tbl_MTG_Set[[#This Row],[Collector Booster Expected Market Value BotBox]]/tbl_MTG_Set[[#This Row],[Collector Booster Sealed Market Value BotBox]]</f>
        <v/>
      </c>
      <c r="CA8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0" s="10">
        <f>tbl_MTG_Set[[#This Row],[Collector Singles CardMarket Profit BotBox]]/tbl_MTG_Set[[#This Row],[Collector Booster Cost]]</f>
        <v/>
      </c>
      <c r="CC830" s="10">
        <f>tbl_MTG_Set[[#This Row],[Collector Singles CardMarket Profit BotBox]]&gt;0</f>
        <v/>
      </c>
      <c r="CD8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1" hidden="1" s="6">
      <c r="A831" t="n">
        <v>863</v>
      </c>
      <c r="B831" t="inlineStr">
        <is>
          <t>Ravnica: City of Guilds RAV</t>
        </is>
      </c>
      <c r="C831" t="n">
        <v>306</v>
      </c>
      <c r="D831" s="3" t="n">
        <v>38632</v>
      </c>
      <c r="F831" t="inlineStr">
        <is>
          <t>en es fr de it pt ja ko ru 汉语 漢語</t>
        </is>
      </c>
      <c r="G831" t="n">
        <v>1672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1">
        <f>tbl_MTG_Set[[#This Row],[Play Booster Sell Price CardMarket]]*tbl_MTG_Set[[#This Row],[Play Booster Expected Market Value MTG Stocks]]/tbl_MTG_Set[[#This Row],[Play Booster Sealed Market Value MTG Stocks]]</f>
        <v/>
      </c>
      <c r="BG8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1" s="11">
        <f>tbl_MTG_Set[[#This Row],[Play Singles CardMarket Profit MTG Stocks]]/tbl_MTG_Set[[#This Row],[Play Booster Cost]]</f>
        <v/>
      </c>
      <c r="BI831" s="11">
        <f>tbl_MTG_Set[[#This Row],[Play Singles CardMarket Profit MTG Stocks]]&gt;0</f>
        <v/>
      </c>
      <c r="BM831" s="10">
        <f>tbl_MTG_Set[[#This Row],[Play Booster Sell Price CardMarket]]*tbl_MTG_Set[[#This Row],[Play Booster Expected Market Value BotBox]]/tbl_MTG_Set[[#This Row],[Play Booster Sealed Market Value BotBox]]</f>
        <v/>
      </c>
      <c r="BN8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1" s="10">
        <f>tbl_MTG_Set[[#This Row],[Play Singles CardMarket Profit BotBox]]/tbl_MTG_Set[[#This Row],[Play Booster Cost]]</f>
        <v/>
      </c>
      <c r="BP831" s="10">
        <f>tbl_MTG_Set[[#This Row],[Play Singles CardMarket Profit BotBox]]&gt;0</f>
        <v/>
      </c>
      <c r="BQ831" s="10" t="n"/>
      <c r="BR831" s="10" t="n"/>
      <c r="BS831" s="10" t="n"/>
      <c r="BT8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1" s="19">
        <f>tbl_MTG_Set[[#This Row],[Collector Singles CardMarket Profit MTG Stocks]]/tbl_MTG_Set[[#This Row],[Collector Booster Cost]]</f>
        <v/>
      </c>
      <c r="BW831" s="10">
        <f>tbl_MTG_Set[[#This Row],[Collector Singles CardMarket Profit MTG Stocks]]&gt;0</f>
        <v/>
      </c>
      <c r="BX831" s="10" t="n"/>
      <c r="BY831" s="10" t="n"/>
      <c r="BZ831" s="10">
        <f>tbl_MTG_Set[[#This Row],[Collector Booster Sell Price CardMarket]]*tbl_MTG_Set[[#This Row],[Collector Booster Expected Market Value BotBox]]/tbl_MTG_Set[[#This Row],[Collector Booster Sealed Market Value BotBox]]</f>
        <v/>
      </c>
      <c r="CA8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1" s="10">
        <f>tbl_MTG_Set[[#This Row],[Collector Singles CardMarket Profit BotBox]]/tbl_MTG_Set[[#This Row],[Collector Booster Cost]]</f>
        <v/>
      </c>
      <c r="CC831" s="10">
        <f>tbl_MTG_Set[[#This Row],[Collector Singles CardMarket Profit BotBox]]&gt;0</f>
        <v/>
      </c>
      <c r="CD8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2" hidden="1" s="6">
      <c r="A832" t="n">
        <v>864</v>
      </c>
      <c r="B832" t="inlineStr">
        <is>
          <t>Ravnica: City of Guilds Promos PRAV</t>
        </is>
      </c>
      <c r="C832" t="n">
        <v>2</v>
      </c>
      <c r="D832" s="3" t="n">
        <v>38632</v>
      </c>
      <c r="F832" t="inlineStr">
        <is>
          <t>en es fr de it pt ja ko ru 汉语 漢語</t>
        </is>
      </c>
      <c r="G832" t="n">
        <v>1674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1">
        <f>tbl_MTG_Set[[#This Row],[Play Booster Sell Price CardMarket]]*tbl_MTG_Set[[#This Row],[Play Booster Expected Market Value MTG Stocks]]/tbl_MTG_Set[[#This Row],[Play Booster Sealed Market Value MTG Stocks]]</f>
        <v/>
      </c>
      <c r="BG8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2" s="11">
        <f>tbl_MTG_Set[[#This Row],[Play Singles CardMarket Profit MTG Stocks]]/tbl_MTG_Set[[#This Row],[Play Booster Cost]]</f>
        <v/>
      </c>
      <c r="BI832" s="11">
        <f>tbl_MTG_Set[[#This Row],[Play Singles CardMarket Profit MTG Stocks]]&gt;0</f>
        <v/>
      </c>
      <c r="BM832" s="10">
        <f>tbl_MTG_Set[[#This Row],[Play Booster Sell Price CardMarket]]*tbl_MTG_Set[[#This Row],[Play Booster Expected Market Value BotBox]]/tbl_MTG_Set[[#This Row],[Play Booster Sealed Market Value BotBox]]</f>
        <v/>
      </c>
      <c r="BN8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2" s="10">
        <f>tbl_MTG_Set[[#This Row],[Play Singles CardMarket Profit BotBox]]/tbl_MTG_Set[[#This Row],[Play Booster Cost]]</f>
        <v/>
      </c>
      <c r="BP832" s="10">
        <f>tbl_MTG_Set[[#This Row],[Play Singles CardMarket Profit BotBox]]&gt;0</f>
        <v/>
      </c>
      <c r="BQ832" s="10" t="n"/>
      <c r="BR832" s="10" t="n"/>
      <c r="BS832" s="10" t="n"/>
      <c r="BT8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2" s="19">
        <f>tbl_MTG_Set[[#This Row],[Collector Singles CardMarket Profit MTG Stocks]]/tbl_MTG_Set[[#This Row],[Collector Booster Cost]]</f>
        <v/>
      </c>
      <c r="BW832" s="10">
        <f>tbl_MTG_Set[[#This Row],[Collector Singles CardMarket Profit MTG Stocks]]&gt;0</f>
        <v/>
      </c>
      <c r="BX832" s="10" t="n"/>
      <c r="BY832" s="10" t="n"/>
      <c r="BZ832" s="10">
        <f>tbl_MTG_Set[[#This Row],[Collector Booster Sell Price CardMarket]]*tbl_MTG_Set[[#This Row],[Collector Booster Expected Market Value BotBox]]/tbl_MTG_Set[[#This Row],[Collector Booster Sealed Market Value BotBox]]</f>
        <v/>
      </c>
      <c r="CA8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2" s="10">
        <f>tbl_MTG_Set[[#This Row],[Collector Singles CardMarket Profit BotBox]]/tbl_MTG_Set[[#This Row],[Collector Booster Cost]]</f>
        <v/>
      </c>
      <c r="CC832" s="10">
        <f>tbl_MTG_Set[[#This Row],[Collector Singles CardMarket Profit BotBox]]&gt;0</f>
        <v/>
      </c>
      <c r="CD8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3" hidden="1" s="6">
      <c r="A833" t="n">
        <v>865</v>
      </c>
      <c r="B833" t="inlineStr">
        <is>
          <t>Salvat 2005 PSAL</t>
        </is>
      </c>
      <c r="C833" t="n">
        <v>720</v>
      </c>
      <c r="D833" s="3" t="n">
        <v>38586</v>
      </c>
      <c r="F833" t="inlineStr">
        <is>
          <t>en es fr de it pt ja ko ru 汉语 漢語</t>
        </is>
      </c>
      <c r="G833" t="n">
        <v>1676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1">
        <f>tbl_MTG_Set[[#This Row],[Play Booster Sell Price CardMarket]]*tbl_MTG_Set[[#This Row],[Play Booster Expected Market Value MTG Stocks]]/tbl_MTG_Set[[#This Row],[Play Booster Sealed Market Value MTG Stocks]]</f>
        <v/>
      </c>
      <c r="BG8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3" s="11">
        <f>tbl_MTG_Set[[#This Row],[Play Singles CardMarket Profit MTG Stocks]]/tbl_MTG_Set[[#This Row],[Play Booster Cost]]</f>
        <v/>
      </c>
      <c r="BI833" s="11">
        <f>tbl_MTG_Set[[#This Row],[Play Singles CardMarket Profit MTG Stocks]]&gt;0</f>
        <v/>
      </c>
      <c r="BM833" s="10">
        <f>tbl_MTG_Set[[#This Row],[Play Booster Sell Price CardMarket]]*tbl_MTG_Set[[#This Row],[Play Booster Expected Market Value BotBox]]/tbl_MTG_Set[[#This Row],[Play Booster Sealed Market Value BotBox]]</f>
        <v/>
      </c>
      <c r="BN8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3" s="10">
        <f>tbl_MTG_Set[[#This Row],[Play Singles CardMarket Profit BotBox]]/tbl_MTG_Set[[#This Row],[Play Booster Cost]]</f>
        <v/>
      </c>
      <c r="BP833" s="10">
        <f>tbl_MTG_Set[[#This Row],[Play Singles CardMarket Profit BotBox]]&gt;0</f>
        <v/>
      </c>
      <c r="BQ833" s="10" t="n"/>
      <c r="BR833" s="10" t="n"/>
      <c r="BS833" s="10" t="n"/>
      <c r="BT8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3" s="19">
        <f>tbl_MTG_Set[[#This Row],[Collector Singles CardMarket Profit MTG Stocks]]/tbl_MTG_Set[[#This Row],[Collector Booster Cost]]</f>
        <v/>
      </c>
      <c r="BW833" s="10">
        <f>tbl_MTG_Set[[#This Row],[Collector Singles CardMarket Profit MTG Stocks]]&gt;0</f>
        <v/>
      </c>
      <c r="BX833" s="10" t="n"/>
      <c r="BY833" s="10" t="n"/>
      <c r="BZ833" s="10">
        <f>tbl_MTG_Set[[#This Row],[Collector Booster Sell Price CardMarket]]*tbl_MTG_Set[[#This Row],[Collector Booster Expected Market Value BotBox]]/tbl_MTG_Set[[#This Row],[Collector Booster Sealed Market Value BotBox]]</f>
        <v/>
      </c>
      <c r="CA8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3" s="10">
        <f>tbl_MTG_Set[[#This Row],[Collector Singles CardMarket Profit BotBox]]/tbl_MTG_Set[[#This Row],[Collector Booster Cost]]</f>
        <v/>
      </c>
      <c r="CC833" s="10">
        <f>tbl_MTG_Set[[#This Row],[Collector Singles CardMarket Profit BotBox]]&gt;0</f>
        <v/>
      </c>
      <c r="CD8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4" hidden="1" s="6">
      <c r="A834" t="n">
        <v>866</v>
      </c>
      <c r="B834" t="inlineStr">
        <is>
          <t>Ninth Edition 9ED</t>
        </is>
      </c>
      <c r="C834" t="n">
        <v>710</v>
      </c>
      <c r="D834" s="3" t="n">
        <v>38562</v>
      </c>
      <c r="F834" t="inlineStr">
        <is>
          <t>en es fr de it pt ja ko ru 汉语 漢語</t>
        </is>
      </c>
      <c r="G834" t="n">
        <v>1678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1">
        <f>tbl_MTG_Set[[#This Row],[Play Booster Sell Price CardMarket]]*tbl_MTG_Set[[#This Row],[Play Booster Expected Market Value MTG Stocks]]/tbl_MTG_Set[[#This Row],[Play Booster Sealed Market Value MTG Stocks]]</f>
        <v/>
      </c>
      <c r="BG8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4" s="11">
        <f>tbl_MTG_Set[[#This Row],[Play Singles CardMarket Profit MTG Stocks]]/tbl_MTG_Set[[#This Row],[Play Booster Cost]]</f>
        <v/>
      </c>
      <c r="BI834" s="11">
        <f>tbl_MTG_Set[[#This Row],[Play Singles CardMarket Profit MTG Stocks]]&gt;0</f>
        <v/>
      </c>
      <c r="BM834" s="10">
        <f>tbl_MTG_Set[[#This Row],[Play Booster Sell Price CardMarket]]*tbl_MTG_Set[[#This Row],[Play Booster Expected Market Value BotBox]]/tbl_MTG_Set[[#This Row],[Play Booster Sealed Market Value BotBox]]</f>
        <v/>
      </c>
      <c r="BN8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4" s="10">
        <f>tbl_MTG_Set[[#This Row],[Play Singles CardMarket Profit BotBox]]/tbl_MTG_Set[[#This Row],[Play Booster Cost]]</f>
        <v/>
      </c>
      <c r="BP834" s="10">
        <f>tbl_MTG_Set[[#This Row],[Play Singles CardMarket Profit BotBox]]&gt;0</f>
        <v/>
      </c>
      <c r="BQ834" s="10" t="n"/>
      <c r="BR834" s="10" t="n"/>
      <c r="BS834" s="10" t="n"/>
      <c r="BT8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4" s="19">
        <f>tbl_MTG_Set[[#This Row],[Collector Singles CardMarket Profit MTG Stocks]]/tbl_MTG_Set[[#This Row],[Collector Booster Cost]]</f>
        <v/>
      </c>
      <c r="BW834" s="10">
        <f>tbl_MTG_Set[[#This Row],[Collector Singles CardMarket Profit MTG Stocks]]&gt;0</f>
        <v/>
      </c>
      <c r="BX834" s="10" t="n"/>
      <c r="BY834" s="10" t="n"/>
      <c r="BZ834" s="10">
        <f>tbl_MTG_Set[[#This Row],[Collector Booster Sell Price CardMarket]]*tbl_MTG_Set[[#This Row],[Collector Booster Expected Market Value BotBox]]/tbl_MTG_Set[[#This Row],[Collector Booster Sealed Market Value BotBox]]</f>
        <v/>
      </c>
      <c r="CA8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4" s="10">
        <f>tbl_MTG_Set[[#This Row],[Collector Singles CardMarket Profit BotBox]]/tbl_MTG_Set[[#This Row],[Collector Booster Cost]]</f>
        <v/>
      </c>
      <c r="CC834" s="10">
        <f>tbl_MTG_Set[[#This Row],[Collector Singles CardMarket Profit BotBox]]&gt;0</f>
        <v/>
      </c>
      <c r="CD8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5" hidden="1" s="6">
      <c r="A835" t="n">
        <v>867</v>
      </c>
      <c r="B835" t="inlineStr">
        <is>
          <t>Ninth Edition Promos P9ED</t>
        </is>
      </c>
      <c r="C835" t="n">
        <v>2</v>
      </c>
      <c r="D835" s="3" t="n">
        <v>38562</v>
      </c>
      <c r="F835" t="inlineStr">
        <is>
          <t>en es fr de it pt ja ko ru 汉语 漢語</t>
        </is>
      </c>
      <c r="G835" t="n">
        <v>1680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1">
        <f>tbl_MTG_Set[[#This Row],[Play Booster Sell Price CardMarket]]*tbl_MTG_Set[[#This Row],[Play Booster Expected Market Value MTG Stocks]]/tbl_MTG_Set[[#This Row],[Play Booster Sealed Market Value MTG Stocks]]</f>
        <v/>
      </c>
      <c r="BG8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5" s="11">
        <f>tbl_MTG_Set[[#This Row],[Play Singles CardMarket Profit MTG Stocks]]/tbl_MTG_Set[[#This Row],[Play Booster Cost]]</f>
        <v/>
      </c>
      <c r="BI835" s="11">
        <f>tbl_MTG_Set[[#This Row],[Play Singles CardMarket Profit MTG Stocks]]&gt;0</f>
        <v/>
      </c>
      <c r="BM835" s="10">
        <f>tbl_MTG_Set[[#This Row],[Play Booster Sell Price CardMarket]]*tbl_MTG_Set[[#This Row],[Play Booster Expected Market Value BotBox]]/tbl_MTG_Set[[#This Row],[Play Booster Sealed Market Value BotBox]]</f>
        <v/>
      </c>
      <c r="BN8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5" s="10">
        <f>tbl_MTG_Set[[#This Row],[Play Singles CardMarket Profit BotBox]]/tbl_MTG_Set[[#This Row],[Play Booster Cost]]</f>
        <v/>
      </c>
      <c r="BP835" s="10">
        <f>tbl_MTG_Set[[#This Row],[Play Singles CardMarket Profit BotBox]]&gt;0</f>
        <v/>
      </c>
      <c r="BQ835" s="10" t="n"/>
      <c r="BR835" s="10" t="n"/>
      <c r="BS835" s="10" t="n"/>
      <c r="BT8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5" s="19">
        <f>tbl_MTG_Set[[#This Row],[Collector Singles CardMarket Profit MTG Stocks]]/tbl_MTG_Set[[#This Row],[Collector Booster Cost]]</f>
        <v/>
      </c>
      <c r="BW835" s="10">
        <f>tbl_MTG_Set[[#This Row],[Collector Singles CardMarket Profit MTG Stocks]]&gt;0</f>
        <v/>
      </c>
      <c r="BX835" s="10" t="n"/>
      <c r="BY835" s="10" t="n"/>
      <c r="BZ835" s="10">
        <f>tbl_MTG_Set[[#This Row],[Collector Booster Sell Price CardMarket]]*tbl_MTG_Set[[#This Row],[Collector Booster Expected Market Value BotBox]]/tbl_MTG_Set[[#This Row],[Collector Booster Sealed Market Value BotBox]]</f>
        <v/>
      </c>
      <c r="CA8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5" s="10">
        <f>tbl_MTG_Set[[#This Row],[Collector Singles CardMarket Profit BotBox]]/tbl_MTG_Set[[#This Row],[Collector Booster Cost]]</f>
        <v/>
      </c>
      <c r="CC835" s="10">
        <f>tbl_MTG_Set[[#This Row],[Collector Singles CardMarket Profit BotBox]]&gt;0</f>
        <v/>
      </c>
      <c r="CD8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6" hidden="1" s="6">
      <c r="A836" t="n">
        <v>868</v>
      </c>
      <c r="B836" t="inlineStr">
        <is>
          <t>Saviors of Kamigawa SOK</t>
        </is>
      </c>
      <c r="C836" t="n">
        <v>165</v>
      </c>
      <c r="D836" s="3" t="n">
        <v>38506</v>
      </c>
      <c r="F836" t="inlineStr">
        <is>
          <t>en es fr de it pt ja ko ru 汉语 漢語</t>
        </is>
      </c>
      <c r="G836" t="n">
        <v>1682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1">
        <f>tbl_MTG_Set[[#This Row],[Play Booster Sell Price CardMarket]]*tbl_MTG_Set[[#This Row],[Play Booster Expected Market Value MTG Stocks]]/tbl_MTG_Set[[#This Row],[Play Booster Sealed Market Value MTG Stocks]]</f>
        <v/>
      </c>
      <c r="BG8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6" s="11">
        <f>tbl_MTG_Set[[#This Row],[Play Singles CardMarket Profit MTG Stocks]]/tbl_MTG_Set[[#This Row],[Play Booster Cost]]</f>
        <v/>
      </c>
      <c r="BI836" s="11">
        <f>tbl_MTG_Set[[#This Row],[Play Singles CardMarket Profit MTG Stocks]]&gt;0</f>
        <v/>
      </c>
      <c r="BM836" s="10">
        <f>tbl_MTG_Set[[#This Row],[Play Booster Sell Price CardMarket]]*tbl_MTG_Set[[#This Row],[Play Booster Expected Market Value BotBox]]/tbl_MTG_Set[[#This Row],[Play Booster Sealed Market Value BotBox]]</f>
        <v/>
      </c>
      <c r="BN8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6" s="10">
        <f>tbl_MTG_Set[[#This Row],[Play Singles CardMarket Profit BotBox]]/tbl_MTG_Set[[#This Row],[Play Booster Cost]]</f>
        <v/>
      </c>
      <c r="BP836" s="10">
        <f>tbl_MTG_Set[[#This Row],[Play Singles CardMarket Profit BotBox]]&gt;0</f>
        <v/>
      </c>
      <c r="BQ836" s="10" t="n"/>
      <c r="BR836" s="10" t="n"/>
      <c r="BS836" s="10" t="n"/>
      <c r="BT8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6" s="19">
        <f>tbl_MTG_Set[[#This Row],[Collector Singles CardMarket Profit MTG Stocks]]/tbl_MTG_Set[[#This Row],[Collector Booster Cost]]</f>
        <v/>
      </c>
      <c r="BW836" s="10">
        <f>tbl_MTG_Set[[#This Row],[Collector Singles CardMarket Profit MTG Stocks]]&gt;0</f>
        <v/>
      </c>
      <c r="BX836" s="10" t="n"/>
      <c r="BY836" s="10" t="n"/>
      <c r="BZ836" s="10">
        <f>tbl_MTG_Set[[#This Row],[Collector Booster Sell Price CardMarket]]*tbl_MTG_Set[[#This Row],[Collector Booster Expected Market Value BotBox]]/tbl_MTG_Set[[#This Row],[Collector Booster Sealed Market Value BotBox]]</f>
        <v/>
      </c>
      <c r="CA8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6" s="10">
        <f>tbl_MTG_Set[[#This Row],[Collector Singles CardMarket Profit BotBox]]/tbl_MTG_Set[[#This Row],[Collector Booster Cost]]</f>
        <v/>
      </c>
      <c r="CC836" s="10">
        <f>tbl_MTG_Set[[#This Row],[Collector Singles CardMarket Profit BotBox]]&gt;0</f>
        <v/>
      </c>
      <c r="CD8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7" hidden="1" s="6">
      <c r="A837" t="n">
        <v>869</v>
      </c>
      <c r="B837" t="inlineStr">
        <is>
          <t>Saviors of Kamigawa Promos PSOK</t>
        </is>
      </c>
      <c r="C837" t="n">
        <v>2</v>
      </c>
      <c r="D837" s="3" t="n">
        <v>38506</v>
      </c>
      <c r="F837" t="inlineStr">
        <is>
          <t>en es fr de it pt ja ko ru 汉语 漢語</t>
        </is>
      </c>
      <c r="G837" t="n">
        <v>1684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1">
        <f>tbl_MTG_Set[[#This Row],[Play Booster Sell Price CardMarket]]*tbl_MTG_Set[[#This Row],[Play Booster Expected Market Value MTG Stocks]]/tbl_MTG_Set[[#This Row],[Play Booster Sealed Market Value MTG Stocks]]</f>
        <v/>
      </c>
      <c r="BG8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7" s="11">
        <f>tbl_MTG_Set[[#This Row],[Play Singles CardMarket Profit MTG Stocks]]/tbl_MTG_Set[[#This Row],[Play Booster Cost]]</f>
        <v/>
      </c>
      <c r="BI837" s="11">
        <f>tbl_MTG_Set[[#This Row],[Play Singles CardMarket Profit MTG Stocks]]&gt;0</f>
        <v/>
      </c>
      <c r="BM837" s="10">
        <f>tbl_MTG_Set[[#This Row],[Play Booster Sell Price CardMarket]]*tbl_MTG_Set[[#This Row],[Play Booster Expected Market Value BotBox]]/tbl_MTG_Set[[#This Row],[Play Booster Sealed Market Value BotBox]]</f>
        <v/>
      </c>
      <c r="BN8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7" s="10">
        <f>tbl_MTG_Set[[#This Row],[Play Singles CardMarket Profit BotBox]]/tbl_MTG_Set[[#This Row],[Play Booster Cost]]</f>
        <v/>
      </c>
      <c r="BP837" s="10">
        <f>tbl_MTG_Set[[#This Row],[Play Singles CardMarket Profit BotBox]]&gt;0</f>
        <v/>
      </c>
      <c r="BQ837" s="10" t="n"/>
      <c r="BR837" s="10" t="n"/>
      <c r="BS837" s="10" t="n"/>
      <c r="BT8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7" s="19">
        <f>tbl_MTG_Set[[#This Row],[Collector Singles CardMarket Profit MTG Stocks]]/tbl_MTG_Set[[#This Row],[Collector Booster Cost]]</f>
        <v/>
      </c>
      <c r="BW837" s="10">
        <f>tbl_MTG_Set[[#This Row],[Collector Singles CardMarket Profit MTG Stocks]]&gt;0</f>
        <v/>
      </c>
      <c r="BX837" s="10" t="n"/>
      <c r="BY837" s="10" t="n"/>
      <c r="BZ837" s="10">
        <f>tbl_MTG_Set[[#This Row],[Collector Booster Sell Price CardMarket]]*tbl_MTG_Set[[#This Row],[Collector Booster Expected Market Value BotBox]]/tbl_MTG_Set[[#This Row],[Collector Booster Sealed Market Value BotBox]]</f>
        <v/>
      </c>
      <c r="CA8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7" s="10">
        <f>tbl_MTG_Set[[#This Row],[Collector Singles CardMarket Profit BotBox]]/tbl_MTG_Set[[#This Row],[Collector Booster Cost]]</f>
        <v/>
      </c>
      <c r="CC837" s="10">
        <f>tbl_MTG_Set[[#This Row],[Collector Singles CardMarket Profit BotBox]]&gt;0</f>
        <v/>
      </c>
      <c r="CD8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8" hidden="1" s="6">
      <c r="A838" t="n">
        <v>870</v>
      </c>
      <c r="B838" t="inlineStr">
        <is>
          <t>Betrayers of Kamigawa BOK</t>
        </is>
      </c>
      <c r="C838" t="n">
        <v>165</v>
      </c>
      <c r="D838" s="3" t="n">
        <v>38387</v>
      </c>
      <c r="F838" t="inlineStr">
        <is>
          <t>en es fr de it pt ja ko ru 汉语 漢語</t>
        </is>
      </c>
      <c r="G838" t="n">
        <v>1686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1">
        <f>tbl_MTG_Set[[#This Row],[Play Booster Sell Price CardMarket]]*tbl_MTG_Set[[#This Row],[Play Booster Expected Market Value MTG Stocks]]/tbl_MTG_Set[[#This Row],[Play Booster Sealed Market Value MTG Stocks]]</f>
        <v/>
      </c>
      <c r="BG8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8" s="11">
        <f>tbl_MTG_Set[[#This Row],[Play Singles CardMarket Profit MTG Stocks]]/tbl_MTG_Set[[#This Row],[Play Booster Cost]]</f>
        <v/>
      </c>
      <c r="BI838" s="11">
        <f>tbl_MTG_Set[[#This Row],[Play Singles CardMarket Profit MTG Stocks]]&gt;0</f>
        <v/>
      </c>
      <c r="BM838" s="10">
        <f>tbl_MTG_Set[[#This Row],[Play Booster Sell Price CardMarket]]*tbl_MTG_Set[[#This Row],[Play Booster Expected Market Value BotBox]]/tbl_MTG_Set[[#This Row],[Play Booster Sealed Market Value BotBox]]</f>
        <v/>
      </c>
      <c r="BN8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8" s="10">
        <f>tbl_MTG_Set[[#This Row],[Play Singles CardMarket Profit BotBox]]/tbl_MTG_Set[[#This Row],[Play Booster Cost]]</f>
        <v/>
      </c>
      <c r="BP838" s="10">
        <f>tbl_MTG_Set[[#This Row],[Play Singles CardMarket Profit BotBox]]&gt;0</f>
        <v/>
      </c>
      <c r="BQ838" s="10" t="n"/>
      <c r="BR838" s="10" t="n"/>
      <c r="BS838" s="10" t="n"/>
      <c r="BT8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8" s="19">
        <f>tbl_MTG_Set[[#This Row],[Collector Singles CardMarket Profit MTG Stocks]]/tbl_MTG_Set[[#This Row],[Collector Booster Cost]]</f>
        <v/>
      </c>
      <c r="BW838" s="10">
        <f>tbl_MTG_Set[[#This Row],[Collector Singles CardMarket Profit MTG Stocks]]&gt;0</f>
        <v/>
      </c>
      <c r="BX838" s="10" t="n"/>
      <c r="BY838" s="10" t="n"/>
      <c r="BZ838" s="10">
        <f>tbl_MTG_Set[[#This Row],[Collector Booster Sell Price CardMarket]]*tbl_MTG_Set[[#This Row],[Collector Booster Expected Market Value BotBox]]/tbl_MTG_Set[[#This Row],[Collector Booster Sealed Market Value BotBox]]</f>
        <v/>
      </c>
      <c r="CA8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8" s="10">
        <f>tbl_MTG_Set[[#This Row],[Collector Singles CardMarket Profit BotBox]]/tbl_MTG_Set[[#This Row],[Collector Booster Cost]]</f>
        <v/>
      </c>
      <c r="CC838" s="10">
        <f>tbl_MTG_Set[[#This Row],[Collector Singles CardMarket Profit BotBox]]&gt;0</f>
        <v/>
      </c>
      <c r="CD8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9" hidden="1" s="6">
      <c r="A839" t="n">
        <v>871</v>
      </c>
      <c r="B839" t="inlineStr">
        <is>
          <t>Betrayers of Kamigawa Promos PBOK</t>
        </is>
      </c>
      <c r="C839" t="n">
        <v>2</v>
      </c>
      <c r="D839" s="3" t="n">
        <v>38387</v>
      </c>
      <c r="F839" t="inlineStr">
        <is>
          <t>en es fr de it pt ja ko ru 汉语 漢語</t>
        </is>
      </c>
      <c r="G839" t="n">
        <v>1688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1">
        <f>tbl_MTG_Set[[#This Row],[Play Booster Sell Price CardMarket]]*tbl_MTG_Set[[#This Row],[Play Booster Expected Market Value MTG Stocks]]/tbl_MTG_Set[[#This Row],[Play Booster Sealed Market Value MTG Stocks]]</f>
        <v/>
      </c>
      <c r="BG8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9" s="11">
        <f>tbl_MTG_Set[[#This Row],[Play Singles CardMarket Profit MTG Stocks]]/tbl_MTG_Set[[#This Row],[Play Booster Cost]]</f>
        <v/>
      </c>
      <c r="BI839" s="11">
        <f>tbl_MTG_Set[[#This Row],[Play Singles CardMarket Profit MTG Stocks]]&gt;0</f>
        <v/>
      </c>
      <c r="BM839" s="10">
        <f>tbl_MTG_Set[[#This Row],[Play Booster Sell Price CardMarket]]*tbl_MTG_Set[[#This Row],[Play Booster Expected Market Value BotBox]]/tbl_MTG_Set[[#This Row],[Play Booster Sealed Market Value BotBox]]</f>
        <v/>
      </c>
      <c r="BN8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9" s="10">
        <f>tbl_MTG_Set[[#This Row],[Play Singles CardMarket Profit BotBox]]/tbl_MTG_Set[[#This Row],[Play Booster Cost]]</f>
        <v/>
      </c>
      <c r="BP839" s="10">
        <f>tbl_MTG_Set[[#This Row],[Play Singles CardMarket Profit BotBox]]&gt;0</f>
        <v/>
      </c>
      <c r="BQ839" s="10" t="n"/>
      <c r="BR839" s="10" t="n"/>
      <c r="BS839" s="10" t="n"/>
      <c r="BT8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9" s="19">
        <f>tbl_MTG_Set[[#This Row],[Collector Singles CardMarket Profit MTG Stocks]]/tbl_MTG_Set[[#This Row],[Collector Booster Cost]]</f>
        <v/>
      </c>
      <c r="BW839" s="10">
        <f>tbl_MTG_Set[[#This Row],[Collector Singles CardMarket Profit MTG Stocks]]&gt;0</f>
        <v/>
      </c>
      <c r="BX839" s="10" t="n"/>
      <c r="BY839" s="10" t="n"/>
      <c r="BZ839" s="10">
        <f>tbl_MTG_Set[[#This Row],[Collector Booster Sell Price CardMarket]]*tbl_MTG_Set[[#This Row],[Collector Booster Expected Market Value BotBox]]/tbl_MTG_Set[[#This Row],[Collector Booster Sealed Market Value BotBox]]</f>
        <v/>
      </c>
      <c r="CA8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9" s="10">
        <f>tbl_MTG_Set[[#This Row],[Collector Singles CardMarket Profit BotBox]]/tbl_MTG_Set[[#This Row],[Collector Booster Cost]]</f>
        <v/>
      </c>
      <c r="CC839" s="10">
        <f>tbl_MTG_Set[[#This Row],[Collector Singles CardMarket Profit BotBox]]&gt;0</f>
        <v/>
      </c>
      <c r="CD8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0" hidden="1" s="6">
      <c r="A840" t="n">
        <v>872</v>
      </c>
      <c r="B840" t="inlineStr">
        <is>
          <t>Arena League 2005 PAL05</t>
        </is>
      </c>
      <c r="C840" t="n">
        <v>8</v>
      </c>
      <c r="D840" s="3" t="n">
        <v>38353</v>
      </c>
      <c r="F840" t="inlineStr">
        <is>
          <t>en es fr de it pt ja ko ru 汉语 漢語</t>
        </is>
      </c>
      <c r="G840" t="n">
        <v>1690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1">
        <f>tbl_MTG_Set[[#This Row],[Play Booster Sell Price CardMarket]]*tbl_MTG_Set[[#This Row],[Play Booster Expected Market Value MTG Stocks]]/tbl_MTG_Set[[#This Row],[Play Booster Sealed Market Value MTG Stocks]]</f>
        <v/>
      </c>
      <c r="BG8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0" s="11">
        <f>tbl_MTG_Set[[#This Row],[Play Singles CardMarket Profit MTG Stocks]]/tbl_MTG_Set[[#This Row],[Play Booster Cost]]</f>
        <v/>
      </c>
      <c r="BI840" s="11">
        <f>tbl_MTG_Set[[#This Row],[Play Singles CardMarket Profit MTG Stocks]]&gt;0</f>
        <v/>
      </c>
      <c r="BM840" s="10">
        <f>tbl_MTG_Set[[#This Row],[Play Booster Sell Price CardMarket]]*tbl_MTG_Set[[#This Row],[Play Booster Expected Market Value BotBox]]/tbl_MTG_Set[[#This Row],[Play Booster Sealed Market Value BotBox]]</f>
        <v/>
      </c>
      <c r="BN8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0" s="10">
        <f>tbl_MTG_Set[[#This Row],[Play Singles CardMarket Profit BotBox]]/tbl_MTG_Set[[#This Row],[Play Booster Cost]]</f>
        <v/>
      </c>
      <c r="BP840" s="10">
        <f>tbl_MTG_Set[[#This Row],[Play Singles CardMarket Profit BotBox]]&gt;0</f>
        <v/>
      </c>
      <c r="BQ840" s="10" t="n"/>
      <c r="BR840" s="10" t="n"/>
      <c r="BS840" s="10" t="n"/>
      <c r="BT8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0" s="19">
        <f>tbl_MTG_Set[[#This Row],[Collector Singles CardMarket Profit MTG Stocks]]/tbl_MTG_Set[[#This Row],[Collector Booster Cost]]</f>
        <v/>
      </c>
      <c r="BW840" s="10">
        <f>tbl_MTG_Set[[#This Row],[Collector Singles CardMarket Profit MTG Stocks]]&gt;0</f>
        <v/>
      </c>
      <c r="BX840" s="10" t="n"/>
      <c r="BY840" s="10" t="n"/>
      <c r="BZ840" s="10">
        <f>tbl_MTG_Set[[#This Row],[Collector Booster Sell Price CardMarket]]*tbl_MTG_Set[[#This Row],[Collector Booster Expected Market Value BotBox]]/tbl_MTG_Set[[#This Row],[Collector Booster Sealed Market Value BotBox]]</f>
        <v/>
      </c>
      <c r="CA8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0" s="10">
        <f>tbl_MTG_Set[[#This Row],[Collector Singles CardMarket Profit BotBox]]/tbl_MTG_Set[[#This Row],[Collector Booster Cost]]</f>
        <v/>
      </c>
      <c r="CC840" s="10">
        <f>tbl_MTG_Set[[#This Row],[Collector Singles CardMarket Profit BotBox]]&gt;0</f>
        <v/>
      </c>
      <c r="CD8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1" hidden="1" s="6">
      <c r="A841" t="n">
        <v>873</v>
      </c>
      <c r="B841" t="inlineStr">
        <is>
          <t>Junior Series Europe PJSE</t>
        </is>
      </c>
      <c r="C841" t="n">
        <v>8</v>
      </c>
      <c r="D841" s="3" t="n">
        <v>38353</v>
      </c>
      <c r="F841" t="inlineStr">
        <is>
          <t>en es fr de it pt ja ko ru 汉语 漢語</t>
        </is>
      </c>
      <c r="G841" t="n">
        <v>1692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1">
        <f>tbl_MTG_Set[[#This Row],[Play Booster Sell Price CardMarket]]*tbl_MTG_Set[[#This Row],[Play Booster Expected Market Value MTG Stocks]]/tbl_MTG_Set[[#This Row],[Play Booster Sealed Market Value MTG Stocks]]</f>
        <v/>
      </c>
      <c r="BG8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1" s="11">
        <f>tbl_MTG_Set[[#This Row],[Play Singles CardMarket Profit MTG Stocks]]/tbl_MTG_Set[[#This Row],[Play Booster Cost]]</f>
        <v/>
      </c>
      <c r="BI841" s="11">
        <f>tbl_MTG_Set[[#This Row],[Play Singles CardMarket Profit MTG Stocks]]&gt;0</f>
        <v/>
      </c>
      <c r="BM841" s="10">
        <f>tbl_MTG_Set[[#This Row],[Play Booster Sell Price CardMarket]]*tbl_MTG_Set[[#This Row],[Play Booster Expected Market Value BotBox]]/tbl_MTG_Set[[#This Row],[Play Booster Sealed Market Value BotBox]]</f>
        <v/>
      </c>
      <c r="BN8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1" s="10">
        <f>tbl_MTG_Set[[#This Row],[Play Singles CardMarket Profit BotBox]]/tbl_MTG_Set[[#This Row],[Play Booster Cost]]</f>
        <v/>
      </c>
      <c r="BP841" s="10">
        <f>tbl_MTG_Set[[#This Row],[Play Singles CardMarket Profit BotBox]]&gt;0</f>
        <v/>
      </c>
      <c r="BQ841" s="10" t="n"/>
      <c r="BR841" s="10" t="n"/>
      <c r="BS841" s="10" t="n"/>
      <c r="BT8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1" s="19">
        <f>tbl_MTG_Set[[#This Row],[Collector Singles CardMarket Profit MTG Stocks]]/tbl_MTG_Set[[#This Row],[Collector Booster Cost]]</f>
        <v/>
      </c>
      <c r="BW841" s="10">
        <f>tbl_MTG_Set[[#This Row],[Collector Singles CardMarket Profit MTG Stocks]]&gt;0</f>
        <v/>
      </c>
      <c r="BX841" s="10" t="n"/>
      <c r="BY841" s="10" t="n"/>
      <c r="BZ841" s="10">
        <f>tbl_MTG_Set[[#This Row],[Collector Booster Sell Price CardMarket]]*tbl_MTG_Set[[#This Row],[Collector Booster Expected Market Value BotBox]]/tbl_MTG_Set[[#This Row],[Collector Booster Sealed Market Value BotBox]]</f>
        <v/>
      </c>
      <c r="CA8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1" s="10">
        <f>tbl_MTG_Set[[#This Row],[Collector Singles CardMarket Profit BotBox]]/tbl_MTG_Set[[#This Row],[Collector Booster Cost]]</f>
        <v/>
      </c>
      <c r="CC841" s="10">
        <f>tbl_MTG_Set[[#This Row],[Collector Singles CardMarket Profit BotBox]]&gt;0</f>
        <v/>
      </c>
      <c r="CD8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2" hidden="1" s="6">
      <c r="A842" t="n">
        <v>874</v>
      </c>
      <c r="B842" t="inlineStr">
        <is>
          <t>Friday Night Magic 2005 F05</t>
        </is>
      </c>
      <c r="C842" t="n">
        <v>12</v>
      </c>
      <c r="D842" s="3" t="n">
        <v>38353</v>
      </c>
      <c r="F842" t="inlineStr">
        <is>
          <t>en es fr de it pt ja ko ru 汉语 漢語</t>
        </is>
      </c>
      <c r="G842" t="n">
        <v>1694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1">
        <f>tbl_MTG_Set[[#This Row],[Play Booster Sell Price CardMarket]]*tbl_MTG_Set[[#This Row],[Play Booster Expected Market Value MTG Stocks]]/tbl_MTG_Set[[#This Row],[Play Booster Sealed Market Value MTG Stocks]]</f>
        <v/>
      </c>
      <c r="BG8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2" s="11">
        <f>tbl_MTG_Set[[#This Row],[Play Singles CardMarket Profit MTG Stocks]]/tbl_MTG_Set[[#This Row],[Play Booster Cost]]</f>
        <v/>
      </c>
      <c r="BI842" s="11">
        <f>tbl_MTG_Set[[#This Row],[Play Singles CardMarket Profit MTG Stocks]]&gt;0</f>
        <v/>
      </c>
      <c r="BM842" s="10">
        <f>tbl_MTG_Set[[#This Row],[Play Booster Sell Price CardMarket]]*tbl_MTG_Set[[#This Row],[Play Booster Expected Market Value BotBox]]/tbl_MTG_Set[[#This Row],[Play Booster Sealed Market Value BotBox]]</f>
        <v/>
      </c>
      <c r="BN8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2" s="10">
        <f>tbl_MTG_Set[[#This Row],[Play Singles CardMarket Profit BotBox]]/tbl_MTG_Set[[#This Row],[Play Booster Cost]]</f>
        <v/>
      </c>
      <c r="BP842" s="10">
        <f>tbl_MTG_Set[[#This Row],[Play Singles CardMarket Profit BotBox]]&gt;0</f>
        <v/>
      </c>
      <c r="BQ842" s="10" t="n"/>
      <c r="BR842" s="10" t="n"/>
      <c r="BS842" s="10" t="n"/>
      <c r="BT8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2" s="19">
        <f>tbl_MTG_Set[[#This Row],[Collector Singles CardMarket Profit MTG Stocks]]/tbl_MTG_Set[[#This Row],[Collector Booster Cost]]</f>
        <v/>
      </c>
      <c r="BW842" s="10">
        <f>tbl_MTG_Set[[#This Row],[Collector Singles CardMarket Profit MTG Stocks]]&gt;0</f>
        <v/>
      </c>
      <c r="BX842" s="10" t="n"/>
      <c r="BY842" s="10" t="n"/>
      <c r="BZ842" s="10">
        <f>tbl_MTG_Set[[#This Row],[Collector Booster Sell Price CardMarket]]*tbl_MTG_Set[[#This Row],[Collector Booster Expected Market Value BotBox]]/tbl_MTG_Set[[#This Row],[Collector Booster Sealed Market Value BotBox]]</f>
        <v/>
      </c>
      <c r="CA8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2" s="10">
        <f>tbl_MTG_Set[[#This Row],[Collector Singles CardMarket Profit BotBox]]/tbl_MTG_Set[[#This Row],[Collector Booster Cost]]</f>
        <v/>
      </c>
      <c r="CC842" s="10">
        <f>tbl_MTG_Set[[#This Row],[Collector Singles CardMarket Profit BotBox]]&gt;0</f>
        <v/>
      </c>
      <c r="CD8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3" hidden="1" s="6">
      <c r="A843" t="n">
        <v>875</v>
      </c>
      <c r="B843" t="inlineStr">
        <is>
          <t>Magic Player Rewards 2005 P05</t>
        </is>
      </c>
      <c r="C843" t="n">
        <v>6</v>
      </c>
      <c r="D843" s="3" t="n">
        <v>38353</v>
      </c>
      <c r="F843" t="inlineStr">
        <is>
          <t>en es fr de it pt ja ko ru 汉语 漢語</t>
        </is>
      </c>
      <c r="G843" t="n">
        <v>1696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1">
        <f>tbl_MTG_Set[[#This Row],[Play Booster Sell Price CardMarket]]*tbl_MTG_Set[[#This Row],[Play Booster Expected Market Value MTG Stocks]]/tbl_MTG_Set[[#This Row],[Play Booster Sealed Market Value MTG Stocks]]</f>
        <v/>
      </c>
      <c r="BG8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3" s="11">
        <f>tbl_MTG_Set[[#This Row],[Play Singles CardMarket Profit MTG Stocks]]/tbl_MTG_Set[[#This Row],[Play Booster Cost]]</f>
        <v/>
      </c>
      <c r="BI843" s="11">
        <f>tbl_MTG_Set[[#This Row],[Play Singles CardMarket Profit MTG Stocks]]&gt;0</f>
        <v/>
      </c>
      <c r="BM843" s="10">
        <f>tbl_MTG_Set[[#This Row],[Play Booster Sell Price CardMarket]]*tbl_MTG_Set[[#This Row],[Play Booster Expected Market Value BotBox]]/tbl_MTG_Set[[#This Row],[Play Booster Sealed Market Value BotBox]]</f>
        <v/>
      </c>
      <c r="BN8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3" s="10">
        <f>tbl_MTG_Set[[#This Row],[Play Singles CardMarket Profit BotBox]]/tbl_MTG_Set[[#This Row],[Play Booster Cost]]</f>
        <v/>
      </c>
      <c r="BP843" s="10">
        <f>tbl_MTG_Set[[#This Row],[Play Singles CardMarket Profit BotBox]]&gt;0</f>
        <v/>
      </c>
      <c r="BQ843" s="10" t="n"/>
      <c r="BR843" s="10" t="n"/>
      <c r="BS843" s="10" t="n"/>
      <c r="BT8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3" s="19">
        <f>tbl_MTG_Set[[#This Row],[Collector Singles CardMarket Profit MTG Stocks]]/tbl_MTG_Set[[#This Row],[Collector Booster Cost]]</f>
        <v/>
      </c>
      <c r="BW843" s="10">
        <f>tbl_MTG_Set[[#This Row],[Collector Singles CardMarket Profit MTG Stocks]]&gt;0</f>
        <v/>
      </c>
      <c r="BX843" s="10" t="n"/>
      <c r="BY843" s="10" t="n"/>
      <c r="BZ843" s="10">
        <f>tbl_MTG_Set[[#This Row],[Collector Booster Sell Price CardMarket]]*tbl_MTG_Set[[#This Row],[Collector Booster Expected Market Value BotBox]]/tbl_MTG_Set[[#This Row],[Collector Booster Sealed Market Value BotBox]]</f>
        <v/>
      </c>
      <c r="CA8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3" s="10">
        <f>tbl_MTG_Set[[#This Row],[Collector Singles CardMarket Profit BotBox]]/tbl_MTG_Set[[#This Row],[Collector Booster Cost]]</f>
        <v/>
      </c>
      <c r="CC843" s="10">
        <f>tbl_MTG_Set[[#This Row],[Collector Singles CardMarket Profit BotBox]]&gt;0</f>
        <v/>
      </c>
      <c r="CD8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4" hidden="1" s="6">
      <c r="A844" t="n">
        <v>876</v>
      </c>
      <c r="B844" t="inlineStr">
        <is>
          <t>Judge Gift Cards 2005 G05</t>
        </is>
      </c>
      <c r="C844" t="n">
        <v>4</v>
      </c>
      <c r="D844" s="3" t="n">
        <v>38353</v>
      </c>
      <c r="F844" t="inlineStr">
        <is>
          <t>en es fr de it pt ja ko ru 汉语 漢語</t>
        </is>
      </c>
      <c r="G844" t="n">
        <v>1698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1">
        <f>tbl_MTG_Set[[#This Row],[Play Booster Sell Price CardMarket]]*tbl_MTG_Set[[#This Row],[Play Booster Expected Market Value MTG Stocks]]/tbl_MTG_Set[[#This Row],[Play Booster Sealed Market Value MTG Stocks]]</f>
        <v/>
      </c>
      <c r="BG8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4" s="11">
        <f>tbl_MTG_Set[[#This Row],[Play Singles CardMarket Profit MTG Stocks]]/tbl_MTG_Set[[#This Row],[Play Booster Cost]]</f>
        <v/>
      </c>
      <c r="BI844" s="11">
        <f>tbl_MTG_Set[[#This Row],[Play Singles CardMarket Profit MTG Stocks]]&gt;0</f>
        <v/>
      </c>
      <c r="BM844" s="10">
        <f>tbl_MTG_Set[[#This Row],[Play Booster Sell Price CardMarket]]*tbl_MTG_Set[[#This Row],[Play Booster Expected Market Value BotBox]]/tbl_MTG_Set[[#This Row],[Play Booster Sealed Market Value BotBox]]</f>
        <v/>
      </c>
      <c r="BN8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4" s="10">
        <f>tbl_MTG_Set[[#This Row],[Play Singles CardMarket Profit BotBox]]/tbl_MTG_Set[[#This Row],[Play Booster Cost]]</f>
        <v/>
      </c>
      <c r="BP844" s="10">
        <f>tbl_MTG_Set[[#This Row],[Play Singles CardMarket Profit BotBox]]&gt;0</f>
        <v/>
      </c>
      <c r="BQ844" s="10" t="n"/>
      <c r="BR844" s="10" t="n"/>
      <c r="BS844" s="10" t="n"/>
      <c r="BT8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4" s="19">
        <f>tbl_MTG_Set[[#This Row],[Collector Singles CardMarket Profit MTG Stocks]]/tbl_MTG_Set[[#This Row],[Collector Booster Cost]]</f>
        <v/>
      </c>
      <c r="BW844" s="10">
        <f>tbl_MTG_Set[[#This Row],[Collector Singles CardMarket Profit MTG Stocks]]&gt;0</f>
        <v/>
      </c>
      <c r="BX844" s="10" t="n"/>
      <c r="BY844" s="10" t="n"/>
      <c r="BZ844" s="10">
        <f>tbl_MTG_Set[[#This Row],[Collector Booster Sell Price CardMarket]]*tbl_MTG_Set[[#This Row],[Collector Booster Expected Market Value BotBox]]/tbl_MTG_Set[[#This Row],[Collector Booster Sealed Market Value BotBox]]</f>
        <v/>
      </c>
      <c r="CA8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4" s="10">
        <f>tbl_MTG_Set[[#This Row],[Collector Singles CardMarket Profit BotBox]]/tbl_MTG_Set[[#This Row],[Collector Booster Cost]]</f>
        <v/>
      </c>
      <c r="CC844" s="10">
        <f>tbl_MTG_Set[[#This Row],[Collector Singles CardMarket Profit BotBox]]&gt;0</f>
        <v/>
      </c>
      <c r="CD8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5" hidden="1" s="6">
      <c r="A845" t="n">
        <v>877</v>
      </c>
      <c r="B845" t="inlineStr">
        <is>
          <t>Unhinged UNH</t>
        </is>
      </c>
      <c r="C845" t="n">
        <v>168</v>
      </c>
      <c r="D845" s="3" t="n">
        <v>38310</v>
      </c>
      <c r="F845" t="inlineStr">
        <is>
          <t>en es fr de it pt ja ko ru 汉语 漢語</t>
        </is>
      </c>
      <c r="G845" t="n">
        <v>1700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1">
        <f>tbl_MTG_Set[[#This Row],[Play Booster Sell Price CardMarket]]*tbl_MTG_Set[[#This Row],[Play Booster Expected Market Value MTG Stocks]]/tbl_MTG_Set[[#This Row],[Play Booster Sealed Market Value MTG Stocks]]</f>
        <v/>
      </c>
      <c r="BG8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5" s="11">
        <f>tbl_MTG_Set[[#This Row],[Play Singles CardMarket Profit MTG Stocks]]/tbl_MTG_Set[[#This Row],[Play Booster Cost]]</f>
        <v/>
      </c>
      <c r="BI845" s="11">
        <f>tbl_MTG_Set[[#This Row],[Play Singles CardMarket Profit MTG Stocks]]&gt;0</f>
        <v/>
      </c>
      <c r="BM845" s="10">
        <f>tbl_MTG_Set[[#This Row],[Play Booster Sell Price CardMarket]]*tbl_MTG_Set[[#This Row],[Play Booster Expected Market Value BotBox]]/tbl_MTG_Set[[#This Row],[Play Booster Sealed Market Value BotBox]]</f>
        <v/>
      </c>
      <c r="BN8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5" s="10">
        <f>tbl_MTG_Set[[#This Row],[Play Singles CardMarket Profit BotBox]]/tbl_MTG_Set[[#This Row],[Play Booster Cost]]</f>
        <v/>
      </c>
      <c r="BP845" s="10">
        <f>tbl_MTG_Set[[#This Row],[Play Singles CardMarket Profit BotBox]]&gt;0</f>
        <v/>
      </c>
      <c r="BQ845" s="10" t="n"/>
      <c r="BR845" s="10" t="n"/>
      <c r="BS845" s="10" t="n"/>
      <c r="BT8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5" s="19">
        <f>tbl_MTG_Set[[#This Row],[Collector Singles CardMarket Profit MTG Stocks]]/tbl_MTG_Set[[#This Row],[Collector Booster Cost]]</f>
        <v/>
      </c>
      <c r="BW845" s="10">
        <f>tbl_MTG_Set[[#This Row],[Collector Singles CardMarket Profit MTG Stocks]]&gt;0</f>
        <v/>
      </c>
      <c r="BX845" s="10" t="n"/>
      <c r="BY845" s="10" t="n"/>
      <c r="BZ845" s="10">
        <f>tbl_MTG_Set[[#This Row],[Collector Booster Sell Price CardMarket]]*tbl_MTG_Set[[#This Row],[Collector Booster Expected Market Value BotBox]]/tbl_MTG_Set[[#This Row],[Collector Booster Sealed Market Value BotBox]]</f>
        <v/>
      </c>
      <c r="CA8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5" s="10">
        <f>tbl_MTG_Set[[#This Row],[Collector Singles CardMarket Profit BotBox]]/tbl_MTG_Set[[#This Row],[Collector Booster Cost]]</f>
        <v/>
      </c>
      <c r="CC845" s="10">
        <f>tbl_MTG_Set[[#This Row],[Collector Singles CardMarket Profit BotBox]]&gt;0</f>
        <v/>
      </c>
      <c r="CD8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6" hidden="1" s="6">
      <c r="A846" t="n">
        <v>878</v>
      </c>
      <c r="B846" t="inlineStr">
        <is>
          <t>Unhinged Promos PUNH</t>
        </is>
      </c>
      <c r="C846" t="n">
        <v>1</v>
      </c>
      <c r="D846" s="3" t="n">
        <v>38310</v>
      </c>
      <c r="F846" t="inlineStr">
        <is>
          <t>en es fr de it pt ja ko ru 汉语 漢語</t>
        </is>
      </c>
      <c r="G846" t="n">
        <v>1702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1">
        <f>tbl_MTG_Set[[#This Row],[Play Booster Sell Price CardMarket]]*tbl_MTG_Set[[#This Row],[Play Booster Expected Market Value MTG Stocks]]/tbl_MTG_Set[[#This Row],[Play Booster Sealed Market Value MTG Stocks]]</f>
        <v/>
      </c>
      <c r="BG8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6" s="11">
        <f>tbl_MTG_Set[[#This Row],[Play Singles CardMarket Profit MTG Stocks]]/tbl_MTG_Set[[#This Row],[Play Booster Cost]]</f>
        <v/>
      </c>
      <c r="BI846" s="11">
        <f>tbl_MTG_Set[[#This Row],[Play Singles CardMarket Profit MTG Stocks]]&gt;0</f>
        <v/>
      </c>
      <c r="BM846" s="10">
        <f>tbl_MTG_Set[[#This Row],[Play Booster Sell Price CardMarket]]*tbl_MTG_Set[[#This Row],[Play Booster Expected Market Value BotBox]]/tbl_MTG_Set[[#This Row],[Play Booster Sealed Market Value BotBox]]</f>
        <v/>
      </c>
      <c r="BN8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6" s="10">
        <f>tbl_MTG_Set[[#This Row],[Play Singles CardMarket Profit BotBox]]/tbl_MTG_Set[[#This Row],[Play Booster Cost]]</f>
        <v/>
      </c>
      <c r="BP846" s="10">
        <f>tbl_MTG_Set[[#This Row],[Play Singles CardMarket Profit BotBox]]&gt;0</f>
        <v/>
      </c>
      <c r="BQ846" s="10" t="n"/>
      <c r="BR846" s="10" t="n"/>
      <c r="BS846" s="10" t="n"/>
      <c r="BT8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6" s="19">
        <f>tbl_MTG_Set[[#This Row],[Collector Singles CardMarket Profit MTG Stocks]]/tbl_MTG_Set[[#This Row],[Collector Booster Cost]]</f>
        <v/>
      </c>
      <c r="BW846" s="10">
        <f>tbl_MTG_Set[[#This Row],[Collector Singles CardMarket Profit MTG Stocks]]&gt;0</f>
        <v/>
      </c>
      <c r="BX846" s="10" t="n"/>
      <c r="BY846" s="10" t="n"/>
      <c r="BZ846" s="10">
        <f>tbl_MTG_Set[[#This Row],[Collector Booster Sell Price CardMarket]]*tbl_MTG_Set[[#This Row],[Collector Booster Expected Market Value BotBox]]/tbl_MTG_Set[[#This Row],[Collector Booster Sealed Market Value BotBox]]</f>
        <v/>
      </c>
      <c r="CA8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6" s="10">
        <f>tbl_MTG_Set[[#This Row],[Collector Singles CardMarket Profit BotBox]]/tbl_MTG_Set[[#This Row],[Collector Booster Cost]]</f>
        <v/>
      </c>
      <c r="CC846" s="10">
        <f>tbl_MTG_Set[[#This Row],[Collector Singles CardMarket Profit BotBox]]&gt;0</f>
        <v/>
      </c>
      <c r="CD8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7" hidden="1" s="6">
      <c r="A847" t="n">
        <v>879</v>
      </c>
      <c r="B847" t="inlineStr">
        <is>
          <t>Champions of Kamigawa CHK</t>
        </is>
      </c>
      <c r="C847" t="n">
        <v>307</v>
      </c>
      <c r="D847" s="3" t="n">
        <v>38261</v>
      </c>
      <c r="F847" t="inlineStr">
        <is>
          <t>en es fr de it pt ja ko ru 汉语 漢語</t>
        </is>
      </c>
      <c r="G847" t="n">
        <v>1704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1">
        <f>tbl_MTG_Set[[#This Row],[Play Booster Sell Price CardMarket]]*tbl_MTG_Set[[#This Row],[Play Booster Expected Market Value MTG Stocks]]/tbl_MTG_Set[[#This Row],[Play Booster Sealed Market Value MTG Stocks]]</f>
        <v/>
      </c>
      <c r="BG8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7" s="11">
        <f>tbl_MTG_Set[[#This Row],[Play Singles CardMarket Profit MTG Stocks]]/tbl_MTG_Set[[#This Row],[Play Booster Cost]]</f>
        <v/>
      </c>
      <c r="BI847" s="11">
        <f>tbl_MTG_Set[[#This Row],[Play Singles CardMarket Profit MTG Stocks]]&gt;0</f>
        <v/>
      </c>
      <c r="BM847" s="10">
        <f>tbl_MTG_Set[[#This Row],[Play Booster Sell Price CardMarket]]*tbl_MTG_Set[[#This Row],[Play Booster Expected Market Value BotBox]]/tbl_MTG_Set[[#This Row],[Play Booster Sealed Market Value BotBox]]</f>
        <v/>
      </c>
      <c r="BN8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7" s="10">
        <f>tbl_MTG_Set[[#This Row],[Play Singles CardMarket Profit BotBox]]/tbl_MTG_Set[[#This Row],[Play Booster Cost]]</f>
        <v/>
      </c>
      <c r="BP847" s="10">
        <f>tbl_MTG_Set[[#This Row],[Play Singles CardMarket Profit BotBox]]&gt;0</f>
        <v/>
      </c>
      <c r="BQ847" s="10" t="n"/>
      <c r="BR847" s="10" t="n"/>
      <c r="BS847" s="10" t="n"/>
      <c r="BT8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7" s="19">
        <f>tbl_MTG_Set[[#This Row],[Collector Singles CardMarket Profit MTG Stocks]]/tbl_MTG_Set[[#This Row],[Collector Booster Cost]]</f>
        <v/>
      </c>
      <c r="BW847" s="10">
        <f>tbl_MTG_Set[[#This Row],[Collector Singles CardMarket Profit MTG Stocks]]&gt;0</f>
        <v/>
      </c>
      <c r="BX847" s="10" t="n"/>
      <c r="BY847" s="10" t="n"/>
      <c r="BZ847" s="10">
        <f>tbl_MTG_Set[[#This Row],[Collector Booster Sell Price CardMarket]]*tbl_MTG_Set[[#This Row],[Collector Booster Expected Market Value BotBox]]/tbl_MTG_Set[[#This Row],[Collector Booster Sealed Market Value BotBox]]</f>
        <v/>
      </c>
      <c r="CA8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7" s="10">
        <f>tbl_MTG_Set[[#This Row],[Collector Singles CardMarket Profit BotBox]]/tbl_MTG_Set[[#This Row],[Collector Booster Cost]]</f>
        <v/>
      </c>
      <c r="CC847" s="10">
        <f>tbl_MTG_Set[[#This Row],[Collector Singles CardMarket Profit BotBox]]&gt;0</f>
        <v/>
      </c>
      <c r="CD8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8" hidden="1" s="6">
      <c r="A848" t="n">
        <v>880</v>
      </c>
      <c r="B848" t="inlineStr">
        <is>
          <t>Champions of Kamigawa Promos PCHK</t>
        </is>
      </c>
      <c r="C848" t="n">
        <v>1</v>
      </c>
      <c r="D848" s="3" t="n">
        <v>38261</v>
      </c>
      <c r="F848" t="inlineStr">
        <is>
          <t>en es fr de it pt ja ko ru 汉语 漢語</t>
        </is>
      </c>
      <c r="G848" t="n">
        <v>1706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1">
        <f>tbl_MTG_Set[[#This Row],[Play Booster Sell Price CardMarket]]*tbl_MTG_Set[[#This Row],[Play Booster Expected Market Value MTG Stocks]]/tbl_MTG_Set[[#This Row],[Play Booster Sealed Market Value MTG Stocks]]</f>
        <v/>
      </c>
      <c r="BG8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8" s="11">
        <f>tbl_MTG_Set[[#This Row],[Play Singles CardMarket Profit MTG Stocks]]/tbl_MTG_Set[[#This Row],[Play Booster Cost]]</f>
        <v/>
      </c>
      <c r="BI848" s="11">
        <f>tbl_MTG_Set[[#This Row],[Play Singles CardMarket Profit MTG Stocks]]&gt;0</f>
        <v/>
      </c>
      <c r="BM848" s="10">
        <f>tbl_MTG_Set[[#This Row],[Play Booster Sell Price CardMarket]]*tbl_MTG_Set[[#This Row],[Play Booster Expected Market Value BotBox]]/tbl_MTG_Set[[#This Row],[Play Booster Sealed Market Value BotBox]]</f>
        <v/>
      </c>
      <c r="BN8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8" s="10">
        <f>tbl_MTG_Set[[#This Row],[Play Singles CardMarket Profit BotBox]]/tbl_MTG_Set[[#This Row],[Play Booster Cost]]</f>
        <v/>
      </c>
      <c r="BP848" s="10">
        <f>tbl_MTG_Set[[#This Row],[Play Singles CardMarket Profit BotBox]]&gt;0</f>
        <v/>
      </c>
      <c r="BQ848" s="10" t="n"/>
      <c r="BR848" s="10" t="n"/>
      <c r="BS848" s="10" t="n"/>
      <c r="BT8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8" s="19">
        <f>tbl_MTG_Set[[#This Row],[Collector Singles CardMarket Profit MTG Stocks]]/tbl_MTG_Set[[#This Row],[Collector Booster Cost]]</f>
        <v/>
      </c>
      <c r="BW848" s="10">
        <f>tbl_MTG_Set[[#This Row],[Collector Singles CardMarket Profit MTG Stocks]]&gt;0</f>
        <v/>
      </c>
      <c r="BX848" s="10" t="n"/>
      <c r="BY848" s="10" t="n"/>
      <c r="BZ848" s="10">
        <f>tbl_MTG_Set[[#This Row],[Collector Booster Sell Price CardMarket]]*tbl_MTG_Set[[#This Row],[Collector Booster Expected Market Value BotBox]]/tbl_MTG_Set[[#This Row],[Collector Booster Sealed Market Value BotBox]]</f>
        <v/>
      </c>
      <c r="CA8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8" s="10">
        <f>tbl_MTG_Set[[#This Row],[Collector Singles CardMarket Profit BotBox]]/tbl_MTG_Set[[#This Row],[Collector Booster Cost]]</f>
        <v/>
      </c>
      <c r="CC848" s="10">
        <f>tbl_MTG_Set[[#This Row],[Collector Singles CardMarket Profit BotBox]]&gt;0</f>
        <v/>
      </c>
      <c r="CD8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9" hidden="1" s="6">
      <c r="A849" t="n">
        <v>881</v>
      </c>
      <c r="B849" t="inlineStr">
        <is>
          <t>World Championship Decks 2004 WC04</t>
        </is>
      </c>
      <c r="C849" t="n">
        <v>103</v>
      </c>
      <c r="D849" s="3" t="n">
        <v>38231</v>
      </c>
      <c r="F849" t="inlineStr">
        <is>
          <t>en es fr de it pt ja ko ru 汉语 漢語</t>
        </is>
      </c>
      <c r="G849" t="n">
        <v>1708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1">
        <f>tbl_MTG_Set[[#This Row],[Play Booster Sell Price CardMarket]]*tbl_MTG_Set[[#This Row],[Play Booster Expected Market Value MTG Stocks]]/tbl_MTG_Set[[#This Row],[Play Booster Sealed Market Value MTG Stocks]]</f>
        <v/>
      </c>
      <c r="BG8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9" s="11">
        <f>tbl_MTG_Set[[#This Row],[Play Singles CardMarket Profit MTG Stocks]]/tbl_MTG_Set[[#This Row],[Play Booster Cost]]</f>
        <v/>
      </c>
      <c r="BI849" s="11">
        <f>tbl_MTG_Set[[#This Row],[Play Singles CardMarket Profit MTG Stocks]]&gt;0</f>
        <v/>
      </c>
      <c r="BM849" s="10">
        <f>tbl_MTG_Set[[#This Row],[Play Booster Sell Price CardMarket]]*tbl_MTG_Set[[#This Row],[Play Booster Expected Market Value BotBox]]/tbl_MTG_Set[[#This Row],[Play Booster Sealed Market Value BotBox]]</f>
        <v/>
      </c>
      <c r="BN8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9" s="10">
        <f>tbl_MTG_Set[[#This Row],[Play Singles CardMarket Profit BotBox]]/tbl_MTG_Set[[#This Row],[Play Booster Cost]]</f>
        <v/>
      </c>
      <c r="BP849" s="10">
        <f>tbl_MTG_Set[[#This Row],[Play Singles CardMarket Profit BotBox]]&gt;0</f>
        <v/>
      </c>
      <c r="BQ849" s="10" t="n"/>
      <c r="BR849" s="10" t="n"/>
      <c r="BS849" s="10" t="n"/>
      <c r="BT8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9" s="19">
        <f>tbl_MTG_Set[[#This Row],[Collector Singles CardMarket Profit MTG Stocks]]/tbl_MTG_Set[[#This Row],[Collector Booster Cost]]</f>
        <v/>
      </c>
      <c r="BW849" s="10">
        <f>tbl_MTG_Set[[#This Row],[Collector Singles CardMarket Profit MTG Stocks]]&gt;0</f>
        <v/>
      </c>
      <c r="BX849" s="10" t="n"/>
      <c r="BY849" s="10" t="n"/>
      <c r="BZ849" s="10">
        <f>tbl_MTG_Set[[#This Row],[Collector Booster Sell Price CardMarket]]*tbl_MTG_Set[[#This Row],[Collector Booster Expected Market Value BotBox]]/tbl_MTG_Set[[#This Row],[Collector Booster Sealed Market Value BotBox]]</f>
        <v/>
      </c>
      <c r="CA8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9" s="10">
        <f>tbl_MTG_Set[[#This Row],[Collector Singles CardMarket Profit BotBox]]/tbl_MTG_Set[[#This Row],[Collector Booster Cost]]</f>
        <v/>
      </c>
      <c r="CC849" s="10">
        <f>tbl_MTG_Set[[#This Row],[Collector Singles CardMarket Profit BotBox]]&gt;0</f>
        <v/>
      </c>
      <c r="CD8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0" hidden="1" s="6">
      <c r="A850" t="n">
        <v>882</v>
      </c>
      <c r="B850" t="inlineStr">
        <is>
          <t>Fifth Dawn 5DN</t>
        </is>
      </c>
      <c r="C850" t="n">
        <v>165</v>
      </c>
      <c r="D850" s="3" t="n">
        <v>38142</v>
      </c>
      <c r="F850" t="inlineStr">
        <is>
          <t>en es fr de it pt ja ko ru 汉语 漢語</t>
        </is>
      </c>
      <c r="G850" t="n">
        <v>1710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1">
        <f>tbl_MTG_Set[[#This Row],[Play Booster Sell Price CardMarket]]*tbl_MTG_Set[[#This Row],[Play Booster Expected Market Value MTG Stocks]]/tbl_MTG_Set[[#This Row],[Play Booster Sealed Market Value MTG Stocks]]</f>
        <v/>
      </c>
      <c r="BG8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0" s="11">
        <f>tbl_MTG_Set[[#This Row],[Play Singles CardMarket Profit MTG Stocks]]/tbl_MTG_Set[[#This Row],[Play Booster Cost]]</f>
        <v/>
      </c>
      <c r="BI850" s="11">
        <f>tbl_MTG_Set[[#This Row],[Play Singles CardMarket Profit MTG Stocks]]&gt;0</f>
        <v/>
      </c>
      <c r="BM850" s="10">
        <f>tbl_MTG_Set[[#This Row],[Play Booster Sell Price CardMarket]]*tbl_MTG_Set[[#This Row],[Play Booster Expected Market Value BotBox]]/tbl_MTG_Set[[#This Row],[Play Booster Sealed Market Value BotBox]]</f>
        <v/>
      </c>
      <c r="BN8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0" s="10">
        <f>tbl_MTG_Set[[#This Row],[Play Singles CardMarket Profit BotBox]]/tbl_MTG_Set[[#This Row],[Play Booster Cost]]</f>
        <v/>
      </c>
      <c r="BP850" s="10">
        <f>tbl_MTG_Set[[#This Row],[Play Singles CardMarket Profit BotBox]]&gt;0</f>
        <v/>
      </c>
      <c r="BQ850" s="10" t="n"/>
      <c r="BR850" s="10" t="n"/>
      <c r="BS850" s="10" t="n"/>
      <c r="BT8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0" s="19">
        <f>tbl_MTG_Set[[#This Row],[Collector Singles CardMarket Profit MTG Stocks]]/tbl_MTG_Set[[#This Row],[Collector Booster Cost]]</f>
        <v/>
      </c>
      <c r="BW850" s="10">
        <f>tbl_MTG_Set[[#This Row],[Collector Singles CardMarket Profit MTG Stocks]]&gt;0</f>
        <v/>
      </c>
      <c r="BX850" s="10" t="n"/>
      <c r="BY850" s="10" t="n"/>
      <c r="BZ850" s="10">
        <f>tbl_MTG_Set[[#This Row],[Collector Booster Sell Price CardMarket]]*tbl_MTG_Set[[#This Row],[Collector Booster Expected Market Value BotBox]]/tbl_MTG_Set[[#This Row],[Collector Booster Sealed Market Value BotBox]]</f>
        <v/>
      </c>
      <c r="CA8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0" s="10">
        <f>tbl_MTG_Set[[#This Row],[Collector Singles CardMarket Profit BotBox]]/tbl_MTG_Set[[#This Row],[Collector Booster Cost]]</f>
        <v/>
      </c>
      <c r="CC850" s="10">
        <f>tbl_MTG_Set[[#This Row],[Collector Singles CardMarket Profit BotBox]]&gt;0</f>
        <v/>
      </c>
      <c r="CD8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1" hidden="1" s="6">
      <c r="A851" t="n">
        <v>883</v>
      </c>
      <c r="B851" t="inlineStr">
        <is>
          <t>Fifth Dawn Promos P5DN</t>
        </is>
      </c>
      <c r="C851" t="n">
        <v>1</v>
      </c>
      <c r="D851" s="3" t="n">
        <v>38142</v>
      </c>
      <c r="F851" t="inlineStr">
        <is>
          <t>en es fr de it pt ja ko ru 汉语 漢語</t>
        </is>
      </c>
      <c r="G851" t="n">
        <v>1712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1">
        <f>tbl_MTG_Set[[#This Row],[Play Booster Sell Price CardMarket]]*tbl_MTG_Set[[#This Row],[Play Booster Expected Market Value MTG Stocks]]/tbl_MTG_Set[[#This Row],[Play Booster Sealed Market Value MTG Stocks]]</f>
        <v/>
      </c>
      <c r="BG8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1" s="11">
        <f>tbl_MTG_Set[[#This Row],[Play Singles CardMarket Profit MTG Stocks]]/tbl_MTG_Set[[#This Row],[Play Booster Cost]]</f>
        <v/>
      </c>
      <c r="BI851" s="11">
        <f>tbl_MTG_Set[[#This Row],[Play Singles CardMarket Profit MTG Stocks]]&gt;0</f>
        <v/>
      </c>
      <c r="BM851" s="10">
        <f>tbl_MTG_Set[[#This Row],[Play Booster Sell Price CardMarket]]*tbl_MTG_Set[[#This Row],[Play Booster Expected Market Value BotBox]]/tbl_MTG_Set[[#This Row],[Play Booster Sealed Market Value BotBox]]</f>
        <v/>
      </c>
      <c r="BN8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1" s="10">
        <f>tbl_MTG_Set[[#This Row],[Play Singles CardMarket Profit BotBox]]/tbl_MTG_Set[[#This Row],[Play Booster Cost]]</f>
        <v/>
      </c>
      <c r="BP851" s="10">
        <f>tbl_MTG_Set[[#This Row],[Play Singles CardMarket Profit BotBox]]&gt;0</f>
        <v/>
      </c>
      <c r="BQ851" s="10" t="n"/>
      <c r="BR851" s="10" t="n"/>
      <c r="BS851" s="10" t="n"/>
      <c r="BT8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1" s="19">
        <f>tbl_MTG_Set[[#This Row],[Collector Singles CardMarket Profit MTG Stocks]]/tbl_MTG_Set[[#This Row],[Collector Booster Cost]]</f>
        <v/>
      </c>
      <c r="BW851" s="10">
        <f>tbl_MTG_Set[[#This Row],[Collector Singles CardMarket Profit MTG Stocks]]&gt;0</f>
        <v/>
      </c>
      <c r="BX851" s="10" t="n"/>
      <c r="BY851" s="10" t="n"/>
      <c r="BZ851" s="10">
        <f>tbl_MTG_Set[[#This Row],[Collector Booster Sell Price CardMarket]]*tbl_MTG_Set[[#This Row],[Collector Booster Expected Market Value BotBox]]/tbl_MTG_Set[[#This Row],[Collector Booster Sealed Market Value BotBox]]</f>
        <v/>
      </c>
      <c r="CA8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1" s="10">
        <f>tbl_MTG_Set[[#This Row],[Collector Singles CardMarket Profit BotBox]]/tbl_MTG_Set[[#This Row],[Collector Booster Cost]]</f>
        <v/>
      </c>
      <c r="CC851" s="10">
        <f>tbl_MTG_Set[[#This Row],[Collector Singles CardMarket Profit BotBox]]&gt;0</f>
        <v/>
      </c>
      <c r="CD8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2" hidden="1" s="6">
      <c r="A852" t="n">
        <v>884</v>
      </c>
      <c r="B852" t="inlineStr">
        <is>
          <t>Darksteel DST</t>
        </is>
      </c>
      <c r="C852" t="n">
        <v>165</v>
      </c>
      <c r="D852" s="3" t="n">
        <v>38023</v>
      </c>
      <c r="F852" t="inlineStr">
        <is>
          <t>en es fr de it pt ja ko ru 汉语 漢語</t>
        </is>
      </c>
      <c r="G852" t="n">
        <v>1714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1">
        <f>tbl_MTG_Set[[#This Row],[Play Booster Sell Price CardMarket]]*tbl_MTG_Set[[#This Row],[Play Booster Expected Market Value MTG Stocks]]/tbl_MTG_Set[[#This Row],[Play Booster Sealed Market Value MTG Stocks]]</f>
        <v/>
      </c>
      <c r="BG8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2" s="11">
        <f>tbl_MTG_Set[[#This Row],[Play Singles CardMarket Profit MTG Stocks]]/tbl_MTG_Set[[#This Row],[Play Booster Cost]]</f>
        <v/>
      </c>
      <c r="BI852" s="11">
        <f>tbl_MTG_Set[[#This Row],[Play Singles CardMarket Profit MTG Stocks]]&gt;0</f>
        <v/>
      </c>
      <c r="BM852" s="10">
        <f>tbl_MTG_Set[[#This Row],[Play Booster Sell Price CardMarket]]*tbl_MTG_Set[[#This Row],[Play Booster Expected Market Value BotBox]]/tbl_MTG_Set[[#This Row],[Play Booster Sealed Market Value BotBox]]</f>
        <v/>
      </c>
      <c r="BN8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2" s="10">
        <f>tbl_MTG_Set[[#This Row],[Play Singles CardMarket Profit BotBox]]/tbl_MTG_Set[[#This Row],[Play Booster Cost]]</f>
        <v/>
      </c>
      <c r="BP852" s="10">
        <f>tbl_MTG_Set[[#This Row],[Play Singles CardMarket Profit BotBox]]&gt;0</f>
        <v/>
      </c>
      <c r="BQ852" s="10" t="n"/>
      <c r="BR852" s="10" t="n"/>
      <c r="BS852" s="10" t="n"/>
      <c r="BT8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2" s="19">
        <f>tbl_MTG_Set[[#This Row],[Collector Singles CardMarket Profit MTG Stocks]]/tbl_MTG_Set[[#This Row],[Collector Booster Cost]]</f>
        <v/>
      </c>
      <c r="BW852" s="10">
        <f>tbl_MTG_Set[[#This Row],[Collector Singles CardMarket Profit MTG Stocks]]&gt;0</f>
        <v/>
      </c>
      <c r="BX852" s="10" t="n"/>
      <c r="BY852" s="10" t="n"/>
      <c r="BZ852" s="10">
        <f>tbl_MTG_Set[[#This Row],[Collector Booster Sell Price CardMarket]]*tbl_MTG_Set[[#This Row],[Collector Booster Expected Market Value BotBox]]/tbl_MTG_Set[[#This Row],[Collector Booster Sealed Market Value BotBox]]</f>
        <v/>
      </c>
      <c r="CA8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2" s="10">
        <f>tbl_MTG_Set[[#This Row],[Collector Singles CardMarket Profit BotBox]]/tbl_MTG_Set[[#This Row],[Collector Booster Cost]]</f>
        <v/>
      </c>
      <c r="CC852" s="10">
        <f>tbl_MTG_Set[[#This Row],[Collector Singles CardMarket Profit BotBox]]&gt;0</f>
        <v/>
      </c>
      <c r="CD8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3" hidden="1" s="6">
      <c r="A853" t="n">
        <v>885</v>
      </c>
      <c r="B853" t="inlineStr">
        <is>
          <t>Darksteel Promos PDST</t>
        </is>
      </c>
      <c r="C853" t="n">
        <v>1</v>
      </c>
      <c r="D853" s="3" t="n">
        <v>38023</v>
      </c>
      <c r="F853" t="inlineStr">
        <is>
          <t>en es fr de it pt ja ko ru 汉语 漢語</t>
        </is>
      </c>
      <c r="G853" t="n">
        <v>1716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1">
        <f>tbl_MTG_Set[[#This Row],[Play Booster Sell Price CardMarket]]*tbl_MTG_Set[[#This Row],[Play Booster Expected Market Value MTG Stocks]]/tbl_MTG_Set[[#This Row],[Play Booster Sealed Market Value MTG Stocks]]</f>
        <v/>
      </c>
      <c r="BG8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3" s="11">
        <f>tbl_MTG_Set[[#This Row],[Play Singles CardMarket Profit MTG Stocks]]/tbl_MTG_Set[[#This Row],[Play Booster Cost]]</f>
        <v/>
      </c>
      <c r="BI853" s="11">
        <f>tbl_MTG_Set[[#This Row],[Play Singles CardMarket Profit MTG Stocks]]&gt;0</f>
        <v/>
      </c>
      <c r="BM853" s="10">
        <f>tbl_MTG_Set[[#This Row],[Play Booster Sell Price CardMarket]]*tbl_MTG_Set[[#This Row],[Play Booster Expected Market Value BotBox]]/tbl_MTG_Set[[#This Row],[Play Booster Sealed Market Value BotBox]]</f>
        <v/>
      </c>
      <c r="BN8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3" s="10">
        <f>tbl_MTG_Set[[#This Row],[Play Singles CardMarket Profit BotBox]]/tbl_MTG_Set[[#This Row],[Play Booster Cost]]</f>
        <v/>
      </c>
      <c r="BP853" s="10">
        <f>tbl_MTG_Set[[#This Row],[Play Singles CardMarket Profit BotBox]]&gt;0</f>
        <v/>
      </c>
      <c r="BQ853" s="10" t="n"/>
      <c r="BR853" s="10" t="n"/>
      <c r="BS853" s="10" t="n"/>
      <c r="BT8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3" s="19">
        <f>tbl_MTG_Set[[#This Row],[Collector Singles CardMarket Profit MTG Stocks]]/tbl_MTG_Set[[#This Row],[Collector Booster Cost]]</f>
        <v/>
      </c>
      <c r="BW853" s="10">
        <f>tbl_MTG_Set[[#This Row],[Collector Singles CardMarket Profit MTG Stocks]]&gt;0</f>
        <v/>
      </c>
      <c r="BX853" s="10" t="n"/>
      <c r="BY853" s="10" t="n"/>
      <c r="BZ853" s="10">
        <f>tbl_MTG_Set[[#This Row],[Collector Booster Sell Price CardMarket]]*tbl_MTG_Set[[#This Row],[Collector Booster Expected Market Value BotBox]]/tbl_MTG_Set[[#This Row],[Collector Booster Sealed Market Value BotBox]]</f>
        <v/>
      </c>
      <c r="CA8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3" s="10">
        <f>tbl_MTG_Set[[#This Row],[Collector Singles CardMarket Profit BotBox]]/tbl_MTG_Set[[#This Row],[Collector Booster Cost]]</f>
        <v/>
      </c>
      <c r="CC853" s="10">
        <f>tbl_MTG_Set[[#This Row],[Collector Singles CardMarket Profit BotBox]]&gt;0</f>
        <v/>
      </c>
      <c r="CD8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4" hidden="1" s="6">
      <c r="A854" t="n">
        <v>886</v>
      </c>
      <c r="B854" t="inlineStr">
        <is>
          <t>Arena League 2004 PAL04</t>
        </is>
      </c>
      <c r="C854" t="n">
        <v>14</v>
      </c>
      <c r="D854" s="3" t="n">
        <v>37987</v>
      </c>
      <c r="F854" t="inlineStr">
        <is>
          <t>en es fr de it pt ja ko ru 汉语 漢語</t>
        </is>
      </c>
      <c r="G854" t="n">
        <v>1718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1">
        <f>tbl_MTG_Set[[#This Row],[Play Booster Sell Price CardMarket]]*tbl_MTG_Set[[#This Row],[Play Booster Expected Market Value MTG Stocks]]/tbl_MTG_Set[[#This Row],[Play Booster Sealed Market Value MTG Stocks]]</f>
        <v/>
      </c>
      <c r="BG8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4" s="11">
        <f>tbl_MTG_Set[[#This Row],[Play Singles CardMarket Profit MTG Stocks]]/tbl_MTG_Set[[#This Row],[Play Booster Cost]]</f>
        <v/>
      </c>
      <c r="BI854" s="11">
        <f>tbl_MTG_Set[[#This Row],[Play Singles CardMarket Profit MTG Stocks]]&gt;0</f>
        <v/>
      </c>
      <c r="BM854" s="10">
        <f>tbl_MTG_Set[[#This Row],[Play Booster Sell Price CardMarket]]*tbl_MTG_Set[[#This Row],[Play Booster Expected Market Value BotBox]]/tbl_MTG_Set[[#This Row],[Play Booster Sealed Market Value BotBox]]</f>
        <v/>
      </c>
      <c r="BN8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4" s="10">
        <f>tbl_MTG_Set[[#This Row],[Play Singles CardMarket Profit BotBox]]/tbl_MTG_Set[[#This Row],[Play Booster Cost]]</f>
        <v/>
      </c>
      <c r="BP854" s="10">
        <f>tbl_MTG_Set[[#This Row],[Play Singles CardMarket Profit BotBox]]&gt;0</f>
        <v/>
      </c>
      <c r="BQ854" s="10" t="n"/>
      <c r="BR854" s="10" t="n"/>
      <c r="BS854" s="10" t="n"/>
      <c r="BT8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4" s="19">
        <f>tbl_MTG_Set[[#This Row],[Collector Singles CardMarket Profit MTG Stocks]]/tbl_MTG_Set[[#This Row],[Collector Booster Cost]]</f>
        <v/>
      </c>
      <c r="BW854" s="10">
        <f>tbl_MTG_Set[[#This Row],[Collector Singles CardMarket Profit MTG Stocks]]&gt;0</f>
        <v/>
      </c>
      <c r="BX854" s="10" t="n"/>
      <c r="BY854" s="10" t="n"/>
      <c r="BZ854" s="10">
        <f>tbl_MTG_Set[[#This Row],[Collector Booster Sell Price CardMarket]]*tbl_MTG_Set[[#This Row],[Collector Booster Expected Market Value BotBox]]/tbl_MTG_Set[[#This Row],[Collector Booster Sealed Market Value BotBox]]</f>
        <v/>
      </c>
      <c r="CA8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4" s="10">
        <f>tbl_MTG_Set[[#This Row],[Collector Singles CardMarket Profit BotBox]]/tbl_MTG_Set[[#This Row],[Collector Booster Cost]]</f>
        <v/>
      </c>
      <c r="CC854" s="10">
        <f>tbl_MTG_Set[[#This Row],[Collector Singles CardMarket Profit BotBox]]&gt;0</f>
        <v/>
      </c>
      <c r="CD8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5" hidden="1" s="6">
      <c r="A855" t="n">
        <v>887</v>
      </c>
      <c r="B855" t="inlineStr">
        <is>
          <t>Judge Gift Cards 2004 G04</t>
        </is>
      </c>
      <c r="C855" t="n">
        <v>6</v>
      </c>
      <c r="D855" s="3" t="n">
        <v>37987</v>
      </c>
      <c r="F855" t="inlineStr">
        <is>
          <t>en es fr de it pt ja ko ru 汉语 漢語</t>
        </is>
      </c>
      <c r="G855" t="n">
        <v>1720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1">
        <f>tbl_MTG_Set[[#This Row],[Play Booster Sell Price CardMarket]]*tbl_MTG_Set[[#This Row],[Play Booster Expected Market Value MTG Stocks]]/tbl_MTG_Set[[#This Row],[Play Booster Sealed Market Value MTG Stocks]]</f>
        <v/>
      </c>
      <c r="BG8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5" s="11">
        <f>tbl_MTG_Set[[#This Row],[Play Singles CardMarket Profit MTG Stocks]]/tbl_MTG_Set[[#This Row],[Play Booster Cost]]</f>
        <v/>
      </c>
      <c r="BI855" s="11">
        <f>tbl_MTG_Set[[#This Row],[Play Singles CardMarket Profit MTG Stocks]]&gt;0</f>
        <v/>
      </c>
      <c r="BM855" s="10">
        <f>tbl_MTG_Set[[#This Row],[Play Booster Sell Price CardMarket]]*tbl_MTG_Set[[#This Row],[Play Booster Expected Market Value BotBox]]/tbl_MTG_Set[[#This Row],[Play Booster Sealed Market Value BotBox]]</f>
        <v/>
      </c>
      <c r="BN8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5" s="10">
        <f>tbl_MTG_Set[[#This Row],[Play Singles CardMarket Profit BotBox]]/tbl_MTG_Set[[#This Row],[Play Booster Cost]]</f>
        <v/>
      </c>
      <c r="BP855" s="10">
        <f>tbl_MTG_Set[[#This Row],[Play Singles CardMarket Profit BotBox]]&gt;0</f>
        <v/>
      </c>
      <c r="BQ855" s="10" t="n"/>
      <c r="BR855" s="10" t="n"/>
      <c r="BS855" s="10" t="n"/>
      <c r="BT8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5" s="19">
        <f>tbl_MTG_Set[[#This Row],[Collector Singles CardMarket Profit MTG Stocks]]/tbl_MTG_Set[[#This Row],[Collector Booster Cost]]</f>
        <v/>
      </c>
      <c r="BW855" s="10">
        <f>tbl_MTG_Set[[#This Row],[Collector Singles CardMarket Profit MTG Stocks]]&gt;0</f>
        <v/>
      </c>
      <c r="BX855" s="10" t="n"/>
      <c r="BY855" s="10" t="n"/>
      <c r="BZ855" s="10">
        <f>tbl_MTG_Set[[#This Row],[Collector Booster Sell Price CardMarket]]*tbl_MTG_Set[[#This Row],[Collector Booster Expected Market Value BotBox]]/tbl_MTG_Set[[#This Row],[Collector Booster Sealed Market Value BotBox]]</f>
        <v/>
      </c>
      <c r="CA8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5" s="10">
        <f>tbl_MTG_Set[[#This Row],[Collector Singles CardMarket Profit BotBox]]/tbl_MTG_Set[[#This Row],[Collector Booster Cost]]</f>
        <v/>
      </c>
      <c r="CC855" s="10">
        <f>tbl_MTG_Set[[#This Row],[Collector Singles CardMarket Profit BotBox]]&gt;0</f>
        <v/>
      </c>
      <c r="CD8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6" hidden="1" s="6">
      <c r="A856" t="n">
        <v>888</v>
      </c>
      <c r="B856" t="inlineStr">
        <is>
          <t>Magic Player Rewards 2004 P04</t>
        </is>
      </c>
      <c r="C856" t="n">
        <v>6</v>
      </c>
      <c r="D856" s="3" t="n">
        <v>37987</v>
      </c>
      <c r="F856" t="inlineStr">
        <is>
          <t>en es fr de it pt ja ko ru 汉语 漢語</t>
        </is>
      </c>
      <c r="G856" t="n">
        <v>1722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1">
        <f>tbl_MTG_Set[[#This Row],[Play Booster Sell Price CardMarket]]*tbl_MTG_Set[[#This Row],[Play Booster Expected Market Value MTG Stocks]]/tbl_MTG_Set[[#This Row],[Play Booster Sealed Market Value MTG Stocks]]</f>
        <v/>
      </c>
      <c r="BG8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6" s="11">
        <f>tbl_MTG_Set[[#This Row],[Play Singles CardMarket Profit MTG Stocks]]/tbl_MTG_Set[[#This Row],[Play Booster Cost]]</f>
        <v/>
      </c>
      <c r="BI856" s="11">
        <f>tbl_MTG_Set[[#This Row],[Play Singles CardMarket Profit MTG Stocks]]&gt;0</f>
        <v/>
      </c>
      <c r="BM856" s="10">
        <f>tbl_MTG_Set[[#This Row],[Play Booster Sell Price CardMarket]]*tbl_MTG_Set[[#This Row],[Play Booster Expected Market Value BotBox]]/tbl_MTG_Set[[#This Row],[Play Booster Sealed Market Value BotBox]]</f>
        <v/>
      </c>
      <c r="BN8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6" s="10">
        <f>tbl_MTG_Set[[#This Row],[Play Singles CardMarket Profit BotBox]]/tbl_MTG_Set[[#This Row],[Play Booster Cost]]</f>
        <v/>
      </c>
      <c r="BP856" s="10">
        <f>tbl_MTG_Set[[#This Row],[Play Singles CardMarket Profit BotBox]]&gt;0</f>
        <v/>
      </c>
      <c r="BQ856" s="10" t="n"/>
      <c r="BR856" s="10" t="n"/>
      <c r="BS856" s="10" t="n"/>
      <c r="BT8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6" s="19">
        <f>tbl_MTG_Set[[#This Row],[Collector Singles CardMarket Profit MTG Stocks]]/tbl_MTG_Set[[#This Row],[Collector Booster Cost]]</f>
        <v/>
      </c>
      <c r="BW856" s="10">
        <f>tbl_MTG_Set[[#This Row],[Collector Singles CardMarket Profit MTG Stocks]]&gt;0</f>
        <v/>
      </c>
      <c r="BX856" s="10" t="n"/>
      <c r="BY856" s="10" t="n"/>
      <c r="BZ856" s="10">
        <f>tbl_MTG_Set[[#This Row],[Collector Booster Sell Price CardMarket]]*tbl_MTG_Set[[#This Row],[Collector Booster Expected Market Value BotBox]]/tbl_MTG_Set[[#This Row],[Collector Booster Sealed Market Value BotBox]]</f>
        <v/>
      </c>
      <c r="CA8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6" s="10">
        <f>tbl_MTG_Set[[#This Row],[Collector Singles CardMarket Profit BotBox]]/tbl_MTG_Set[[#This Row],[Collector Booster Cost]]</f>
        <v/>
      </c>
      <c r="CC856" s="10">
        <f>tbl_MTG_Set[[#This Row],[Collector Singles CardMarket Profit BotBox]]&gt;0</f>
        <v/>
      </c>
      <c r="CD8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7" hidden="1" s="6">
      <c r="A857" t="n">
        <v>889</v>
      </c>
      <c r="B857" t="inlineStr">
        <is>
          <t>Friday Night Magic 2004 F04</t>
        </is>
      </c>
      <c r="C857" t="n">
        <v>12</v>
      </c>
      <c r="D857" s="3" t="n">
        <v>37987</v>
      </c>
      <c r="F857" t="inlineStr">
        <is>
          <t>en es fr de it pt ja ko ru 汉语 漢語</t>
        </is>
      </c>
      <c r="G857" t="n">
        <v>1724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1">
        <f>tbl_MTG_Set[[#This Row],[Play Booster Sell Price CardMarket]]*tbl_MTG_Set[[#This Row],[Play Booster Expected Market Value MTG Stocks]]/tbl_MTG_Set[[#This Row],[Play Booster Sealed Market Value MTG Stocks]]</f>
        <v/>
      </c>
      <c r="BG8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7" s="11">
        <f>tbl_MTG_Set[[#This Row],[Play Singles CardMarket Profit MTG Stocks]]/tbl_MTG_Set[[#This Row],[Play Booster Cost]]</f>
        <v/>
      </c>
      <c r="BI857" s="11">
        <f>tbl_MTG_Set[[#This Row],[Play Singles CardMarket Profit MTG Stocks]]&gt;0</f>
        <v/>
      </c>
      <c r="BM857" s="10">
        <f>tbl_MTG_Set[[#This Row],[Play Booster Sell Price CardMarket]]*tbl_MTG_Set[[#This Row],[Play Booster Expected Market Value BotBox]]/tbl_MTG_Set[[#This Row],[Play Booster Sealed Market Value BotBox]]</f>
        <v/>
      </c>
      <c r="BN8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7" s="10">
        <f>tbl_MTG_Set[[#This Row],[Play Singles CardMarket Profit BotBox]]/tbl_MTG_Set[[#This Row],[Play Booster Cost]]</f>
        <v/>
      </c>
      <c r="BP857" s="10">
        <f>tbl_MTG_Set[[#This Row],[Play Singles CardMarket Profit BotBox]]&gt;0</f>
        <v/>
      </c>
      <c r="BQ857" s="10" t="n"/>
      <c r="BR857" s="10" t="n"/>
      <c r="BS857" s="10" t="n"/>
      <c r="BT8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7" s="19">
        <f>tbl_MTG_Set[[#This Row],[Collector Singles CardMarket Profit MTG Stocks]]/tbl_MTG_Set[[#This Row],[Collector Booster Cost]]</f>
        <v/>
      </c>
      <c r="BW857" s="10">
        <f>tbl_MTG_Set[[#This Row],[Collector Singles CardMarket Profit MTG Stocks]]&gt;0</f>
        <v/>
      </c>
      <c r="BX857" s="10" t="n"/>
      <c r="BY857" s="10" t="n"/>
      <c r="BZ857" s="10">
        <f>tbl_MTG_Set[[#This Row],[Collector Booster Sell Price CardMarket]]*tbl_MTG_Set[[#This Row],[Collector Booster Expected Market Value BotBox]]/tbl_MTG_Set[[#This Row],[Collector Booster Sealed Market Value BotBox]]</f>
        <v/>
      </c>
      <c r="CA8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7" s="10">
        <f>tbl_MTG_Set[[#This Row],[Collector Singles CardMarket Profit BotBox]]/tbl_MTG_Set[[#This Row],[Collector Booster Cost]]</f>
        <v/>
      </c>
      <c r="CC857" s="10">
        <f>tbl_MTG_Set[[#This Row],[Collector Singles CardMarket Profit BotBox]]&gt;0</f>
        <v/>
      </c>
      <c r="CD8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8" hidden="1" s="6">
      <c r="A858" t="n">
        <v>890</v>
      </c>
      <c r="B858" t="inlineStr">
        <is>
          <t>Mirrodin MRD</t>
        </is>
      </c>
      <c r="C858" t="n">
        <v>306</v>
      </c>
      <c r="D858" s="3" t="n">
        <v>37896</v>
      </c>
      <c r="F858" t="inlineStr">
        <is>
          <t>en es fr de it pt ja ko ru 汉语 漢語</t>
        </is>
      </c>
      <c r="G858" t="n">
        <v>1726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1">
        <f>tbl_MTG_Set[[#This Row],[Play Booster Sell Price CardMarket]]*tbl_MTG_Set[[#This Row],[Play Booster Expected Market Value MTG Stocks]]/tbl_MTG_Set[[#This Row],[Play Booster Sealed Market Value MTG Stocks]]</f>
        <v/>
      </c>
      <c r="BG8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8" s="11">
        <f>tbl_MTG_Set[[#This Row],[Play Singles CardMarket Profit MTG Stocks]]/tbl_MTG_Set[[#This Row],[Play Booster Cost]]</f>
        <v/>
      </c>
      <c r="BI858" s="11">
        <f>tbl_MTG_Set[[#This Row],[Play Singles CardMarket Profit MTG Stocks]]&gt;0</f>
        <v/>
      </c>
      <c r="BM858" s="10">
        <f>tbl_MTG_Set[[#This Row],[Play Booster Sell Price CardMarket]]*tbl_MTG_Set[[#This Row],[Play Booster Expected Market Value BotBox]]/tbl_MTG_Set[[#This Row],[Play Booster Sealed Market Value BotBox]]</f>
        <v/>
      </c>
      <c r="BN8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8" s="10">
        <f>tbl_MTG_Set[[#This Row],[Play Singles CardMarket Profit BotBox]]/tbl_MTG_Set[[#This Row],[Play Booster Cost]]</f>
        <v/>
      </c>
      <c r="BP858" s="10">
        <f>tbl_MTG_Set[[#This Row],[Play Singles CardMarket Profit BotBox]]&gt;0</f>
        <v/>
      </c>
      <c r="BQ858" s="10" t="n"/>
      <c r="BR858" s="10" t="n"/>
      <c r="BS858" s="10" t="n"/>
      <c r="BT8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8" s="19">
        <f>tbl_MTG_Set[[#This Row],[Collector Singles CardMarket Profit MTG Stocks]]/tbl_MTG_Set[[#This Row],[Collector Booster Cost]]</f>
        <v/>
      </c>
      <c r="BW858" s="10">
        <f>tbl_MTG_Set[[#This Row],[Collector Singles CardMarket Profit MTG Stocks]]&gt;0</f>
        <v/>
      </c>
      <c r="BX858" s="10" t="n"/>
      <c r="BY858" s="10" t="n"/>
      <c r="BZ858" s="10">
        <f>tbl_MTG_Set[[#This Row],[Collector Booster Sell Price CardMarket]]*tbl_MTG_Set[[#This Row],[Collector Booster Expected Market Value BotBox]]/tbl_MTG_Set[[#This Row],[Collector Booster Sealed Market Value BotBox]]</f>
        <v/>
      </c>
      <c r="CA8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8" s="10">
        <f>tbl_MTG_Set[[#This Row],[Collector Singles CardMarket Profit BotBox]]/tbl_MTG_Set[[#This Row],[Collector Booster Cost]]</f>
        <v/>
      </c>
      <c r="CC858" s="10">
        <f>tbl_MTG_Set[[#This Row],[Collector Singles CardMarket Profit BotBox]]&gt;0</f>
        <v/>
      </c>
      <c r="CD8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9" hidden="1" s="6">
      <c r="A859" t="n">
        <v>891</v>
      </c>
      <c r="B859" t="inlineStr">
        <is>
          <t>Mirrodin Promos PMRD</t>
        </is>
      </c>
      <c r="C859" t="n">
        <v>1</v>
      </c>
      <c r="D859" s="3" t="n">
        <v>38142</v>
      </c>
      <c r="F859" t="inlineStr">
        <is>
          <t>en es fr de it pt ja ko ru 汉语 漢語</t>
        </is>
      </c>
      <c r="G859" t="n">
        <v>1728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1">
        <f>tbl_MTG_Set[[#This Row],[Play Booster Sell Price CardMarket]]*tbl_MTG_Set[[#This Row],[Play Booster Expected Market Value MTG Stocks]]/tbl_MTG_Set[[#This Row],[Play Booster Sealed Market Value MTG Stocks]]</f>
        <v/>
      </c>
      <c r="BG8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9" s="11">
        <f>tbl_MTG_Set[[#This Row],[Play Singles CardMarket Profit MTG Stocks]]/tbl_MTG_Set[[#This Row],[Play Booster Cost]]</f>
        <v/>
      </c>
      <c r="BI859" s="11">
        <f>tbl_MTG_Set[[#This Row],[Play Singles CardMarket Profit MTG Stocks]]&gt;0</f>
        <v/>
      </c>
      <c r="BM859" s="10">
        <f>tbl_MTG_Set[[#This Row],[Play Booster Sell Price CardMarket]]*tbl_MTG_Set[[#This Row],[Play Booster Expected Market Value BotBox]]/tbl_MTG_Set[[#This Row],[Play Booster Sealed Market Value BotBox]]</f>
        <v/>
      </c>
      <c r="BN8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9" s="10">
        <f>tbl_MTG_Set[[#This Row],[Play Singles CardMarket Profit BotBox]]/tbl_MTG_Set[[#This Row],[Play Booster Cost]]</f>
        <v/>
      </c>
      <c r="BP859" s="10">
        <f>tbl_MTG_Set[[#This Row],[Play Singles CardMarket Profit BotBox]]&gt;0</f>
        <v/>
      </c>
      <c r="BQ859" s="10" t="n"/>
      <c r="BR859" s="10" t="n"/>
      <c r="BS859" s="10" t="n"/>
      <c r="BT8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9" s="19">
        <f>tbl_MTG_Set[[#This Row],[Collector Singles CardMarket Profit MTG Stocks]]/tbl_MTG_Set[[#This Row],[Collector Booster Cost]]</f>
        <v/>
      </c>
      <c r="BW859" s="10">
        <f>tbl_MTG_Set[[#This Row],[Collector Singles CardMarket Profit MTG Stocks]]&gt;0</f>
        <v/>
      </c>
      <c r="BX859" s="10" t="n"/>
      <c r="BY859" s="10" t="n"/>
      <c r="BZ859" s="10">
        <f>tbl_MTG_Set[[#This Row],[Collector Booster Sell Price CardMarket]]*tbl_MTG_Set[[#This Row],[Collector Booster Expected Market Value BotBox]]/tbl_MTG_Set[[#This Row],[Collector Booster Sealed Market Value BotBox]]</f>
        <v/>
      </c>
      <c r="CA8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9" s="10">
        <f>tbl_MTG_Set[[#This Row],[Collector Singles CardMarket Profit BotBox]]/tbl_MTG_Set[[#This Row],[Collector Booster Cost]]</f>
        <v/>
      </c>
      <c r="CC859" s="10">
        <f>tbl_MTG_Set[[#This Row],[Collector Singles CardMarket Profit BotBox]]&gt;0</f>
        <v/>
      </c>
      <c r="CD8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0" hidden="1" s="6">
      <c r="A860" t="n">
        <v>892</v>
      </c>
      <c r="B860" t="inlineStr">
        <is>
          <t>World Championship Decks 2003 WC03</t>
        </is>
      </c>
      <c r="C860" t="n">
        <v>142</v>
      </c>
      <c r="D860" s="3" t="n">
        <v>37839</v>
      </c>
      <c r="F860" t="inlineStr">
        <is>
          <t>en es fr de it pt ja ko ru 汉语 漢語</t>
        </is>
      </c>
      <c r="G860" t="n">
        <v>1730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1">
        <f>tbl_MTG_Set[[#This Row],[Play Booster Sell Price CardMarket]]*tbl_MTG_Set[[#This Row],[Play Booster Expected Market Value MTG Stocks]]/tbl_MTG_Set[[#This Row],[Play Booster Sealed Market Value MTG Stocks]]</f>
        <v/>
      </c>
      <c r="BG8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0" s="11">
        <f>tbl_MTG_Set[[#This Row],[Play Singles CardMarket Profit MTG Stocks]]/tbl_MTG_Set[[#This Row],[Play Booster Cost]]</f>
        <v/>
      </c>
      <c r="BI860" s="11">
        <f>tbl_MTG_Set[[#This Row],[Play Singles CardMarket Profit MTG Stocks]]&gt;0</f>
        <v/>
      </c>
      <c r="BM860" s="10">
        <f>tbl_MTG_Set[[#This Row],[Play Booster Sell Price CardMarket]]*tbl_MTG_Set[[#This Row],[Play Booster Expected Market Value BotBox]]/tbl_MTG_Set[[#This Row],[Play Booster Sealed Market Value BotBox]]</f>
        <v/>
      </c>
      <c r="BN8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0" s="10">
        <f>tbl_MTG_Set[[#This Row],[Play Singles CardMarket Profit BotBox]]/tbl_MTG_Set[[#This Row],[Play Booster Cost]]</f>
        <v/>
      </c>
      <c r="BP860" s="10">
        <f>tbl_MTG_Set[[#This Row],[Play Singles CardMarket Profit BotBox]]&gt;0</f>
        <v/>
      </c>
      <c r="BQ860" s="10" t="n"/>
      <c r="BR860" s="10" t="n"/>
      <c r="BS860" s="10" t="n"/>
      <c r="BT8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0" s="19">
        <f>tbl_MTG_Set[[#This Row],[Collector Singles CardMarket Profit MTG Stocks]]/tbl_MTG_Set[[#This Row],[Collector Booster Cost]]</f>
        <v/>
      </c>
      <c r="BW860" s="10">
        <f>tbl_MTG_Set[[#This Row],[Collector Singles CardMarket Profit MTG Stocks]]&gt;0</f>
        <v/>
      </c>
      <c r="BX860" s="10" t="n"/>
      <c r="BY860" s="10" t="n"/>
      <c r="BZ860" s="10">
        <f>tbl_MTG_Set[[#This Row],[Collector Booster Sell Price CardMarket]]*tbl_MTG_Set[[#This Row],[Collector Booster Expected Market Value BotBox]]/tbl_MTG_Set[[#This Row],[Collector Booster Sealed Market Value BotBox]]</f>
        <v/>
      </c>
      <c r="CA8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0" s="10">
        <f>tbl_MTG_Set[[#This Row],[Collector Singles CardMarket Profit BotBox]]/tbl_MTG_Set[[#This Row],[Collector Booster Cost]]</f>
        <v/>
      </c>
      <c r="CC860" s="10">
        <f>tbl_MTG_Set[[#This Row],[Collector Singles CardMarket Profit BotBox]]&gt;0</f>
        <v/>
      </c>
      <c r="CD8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1" hidden="1" s="6">
      <c r="A861" t="n">
        <v>893</v>
      </c>
      <c r="B861" t="inlineStr">
        <is>
          <t>Eighth Edition 8ED</t>
        </is>
      </c>
      <c r="C861" t="n">
        <v>711</v>
      </c>
      <c r="D861" s="3" t="n">
        <v>37830</v>
      </c>
      <c r="F861" t="inlineStr">
        <is>
          <t>en es fr de it pt ja ko ru 汉语 漢語</t>
        </is>
      </c>
      <c r="G861" t="n">
        <v>1732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1">
        <f>tbl_MTG_Set[[#This Row],[Play Booster Sell Price CardMarket]]*tbl_MTG_Set[[#This Row],[Play Booster Expected Market Value MTG Stocks]]/tbl_MTG_Set[[#This Row],[Play Booster Sealed Market Value MTG Stocks]]</f>
        <v/>
      </c>
      <c r="BG8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1" s="11">
        <f>tbl_MTG_Set[[#This Row],[Play Singles CardMarket Profit MTG Stocks]]/tbl_MTG_Set[[#This Row],[Play Booster Cost]]</f>
        <v/>
      </c>
      <c r="BI861" s="11">
        <f>tbl_MTG_Set[[#This Row],[Play Singles CardMarket Profit MTG Stocks]]&gt;0</f>
        <v/>
      </c>
      <c r="BM861" s="10">
        <f>tbl_MTG_Set[[#This Row],[Play Booster Sell Price CardMarket]]*tbl_MTG_Set[[#This Row],[Play Booster Expected Market Value BotBox]]/tbl_MTG_Set[[#This Row],[Play Booster Sealed Market Value BotBox]]</f>
        <v/>
      </c>
      <c r="BN8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1" s="10">
        <f>tbl_MTG_Set[[#This Row],[Play Singles CardMarket Profit BotBox]]/tbl_MTG_Set[[#This Row],[Play Booster Cost]]</f>
        <v/>
      </c>
      <c r="BP861" s="10">
        <f>tbl_MTG_Set[[#This Row],[Play Singles CardMarket Profit BotBox]]&gt;0</f>
        <v/>
      </c>
      <c r="BQ861" s="10" t="n"/>
      <c r="BR861" s="10" t="n"/>
      <c r="BS861" s="10" t="n"/>
      <c r="BT8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1" s="19">
        <f>tbl_MTG_Set[[#This Row],[Collector Singles CardMarket Profit MTG Stocks]]/tbl_MTG_Set[[#This Row],[Collector Booster Cost]]</f>
        <v/>
      </c>
      <c r="BW861" s="10">
        <f>tbl_MTG_Set[[#This Row],[Collector Singles CardMarket Profit MTG Stocks]]&gt;0</f>
        <v/>
      </c>
      <c r="BX861" s="10" t="n"/>
      <c r="BY861" s="10" t="n"/>
      <c r="BZ861" s="10">
        <f>tbl_MTG_Set[[#This Row],[Collector Booster Sell Price CardMarket]]*tbl_MTG_Set[[#This Row],[Collector Booster Expected Market Value BotBox]]/tbl_MTG_Set[[#This Row],[Collector Booster Sealed Market Value BotBox]]</f>
        <v/>
      </c>
      <c r="CA8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1" s="10">
        <f>tbl_MTG_Set[[#This Row],[Collector Singles CardMarket Profit BotBox]]/tbl_MTG_Set[[#This Row],[Collector Booster Cost]]</f>
        <v/>
      </c>
      <c r="CC861" s="10">
        <f>tbl_MTG_Set[[#This Row],[Collector Singles CardMarket Profit BotBox]]&gt;0</f>
        <v/>
      </c>
      <c r="CD8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2" hidden="1" s="6">
      <c r="A862" t="n">
        <v>894</v>
      </c>
      <c r="B862" t="inlineStr">
        <is>
          <t>Eighth Edition Promos P8ED</t>
        </is>
      </c>
      <c r="C862" t="n">
        <v>1</v>
      </c>
      <c r="D862" s="3" t="n">
        <v>37830</v>
      </c>
      <c r="F862" t="inlineStr">
        <is>
          <t>en es fr de it pt ja ko ru 汉语 漢語</t>
        </is>
      </c>
      <c r="G862" t="n">
        <v>1734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1">
        <f>tbl_MTG_Set[[#This Row],[Play Booster Sell Price CardMarket]]*tbl_MTG_Set[[#This Row],[Play Booster Expected Market Value MTG Stocks]]/tbl_MTG_Set[[#This Row],[Play Booster Sealed Market Value MTG Stocks]]</f>
        <v/>
      </c>
      <c r="BG8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2" s="11">
        <f>tbl_MTG_Set[[#This Row],[Play Singles CardMarket Profit MTG Stocks]]/tbl_MTG_Set[[#This Row],[Play Booster Cost]]</f>
        <v/>
      </c>
      <c r="BI862" s="11">
        <f>tbl_MTG_Set[[#This Row],[Play Singles CardMarket Profit MTG Stocks]]&gt;0</f>
        <v/>
      </c>
      <c r="BM862" s="10">
        <f>tbl_MTG_Set[[#This Row],[Play Booster Sell Price CardMarket]]*tbl_MTG_Set[[#This Row],[Play Booster Expected Market Value BotBox]]/tbl_MTG_Set[[#This Row],[Play Booster Sealed Market Value BotBox]]</f>
        <v/>
      </c>
      <c r="BN8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2" s="10">
        <f>tbl_MTG_Set[[#This Row],[Play Singles CardMarket Profit BotBox]]/tbl_MTG_Set[[#This Row],[Play Booster Cost]]</f>
        <v/>
      </c>
      <c r="BP862" s="10">
        <f>tbl_MTG_Set[[#This Row],[Play Singles CardMarket Profit BotBox]]&gt;0</f>
        <v/>
      </c>
      <c r="BQ862" s="10" t="n"/>
      <c r="BR862" s="10" t="n"/>
      <c r="BS862" s="10" t="n"/>
      <c r="BT8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2" s="19">
        <f>tbl_MTG_Set[[#This Row],[Collector Singles CardMarket Profit MTG Stocks]]/tbl_MTG_Set[[#This Row],[Collector Booster Cost]]</f>
        <v/>
      </c>
      <c r="BW862" s="10">
        <f>tbl_MTG_Set[[#This Row],[Collector Singles CardMarket Profit MTG Stocks]]&gt;0</f>
        <v/>
      </c>
      <c r="BX862" s="10" t="n"/>
      <c r="BY862" s="10" t="n"/>
      <c r="BZ862" s="10">
        <f>tbl_MTG_Set[[#This Row],[Collector Booster Sell Price CardMarket]]*tbl_MTG_Set[[#This Row],[Collector Booster Expected Market Value BotBox]]/tbl_MTG_Set[[#This Row],[Collector Booster Sealed Market Value BotBox]]</f>
        <v/>
      </c>
      <c r="CA8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2" s="10">
        <f>tbl_MTG_Set[[#This Row],[Collector Singles CardMarket Profit BotBox]]/tbl_MTG_Set[[#This Row],[Collector Booster Cost]]</f>
        <v/>
      </c>
      <c r="CC862" s="10">
        <f>tbl_MTG_Set[[#This Row],[Collector Singles CardMarket Profit BotBox]]&gt;0</f>
        <v/>
      </c>
      <c r="CD8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3" hidden="1" s="6">
      <c r="A863" t="n">
        <v>895</v>
      </c>
      <c r="B863" t="inlineStr">
        <is>
          <t>Scourge SCG</t>
        </is>
      </c>
      <c r="C863" t="n">
        <v>143</v>
      </c>
      <c r="D863" s="3" t="n">
        <v>37767</v>
      </c>
      <c r="F863" t="inlineStr">
        <is>
          <t>en es fr de it pt ja ko ru 汉语 漢語</t>
        </is>
      </c>
      <c r="G863" t="n">
        <v>1736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1">
        <f>tbl_MTG_Set[[#This Row],[Play Booster Sell Price CardMarket]]*tbl_MTG_Set[[#This Row],[Play Booster Expected Market Value MTG Stocks]]/tbl_MTG_Set[[#This Row],[Play Booster Sealed Market Value MTG Stocks]]</f>
        <v/>
      </c>
      <c r="BG8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3" s="11">
        <f>tbl_MTG_Set[[#This Row],[Play Singles CardMarket Profit MTG Stocks]]/tbl_MTG_Set[[#This Row],[Play Booster Cost]]</f>
        <v/>
      </c>
      <c r="BI863" s="11">
        <f>tbl_MTG_Set[[#This Row],[Play Singles CardMarket Profit MTG Stocks]]&gt;0</f>
        <v/>
      </c>
      <c r="BM863" s="10">
        <f>tbl_MTG_Set[[#This Row],[Play Booster Sell Price CardMarket]]*tbl_MTG_Set[[#This Row],[Play Booster Expected Market Value BotBox]]/tbl_MTG_Set[[#This Row],[Play Booster Sealed Market Value BotBox]]</f>
        <v/>
      </c>
      <c r="BN8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3" s="10">
        <f>tbl_MTG_Set[[#This Row],[Play Singles CardMarket Profit BotBox]]/tbl_MTG_Set[[#This Row],[Play Booster Cost]]</f>
        <v/>
      </c>
      <c r="BP863" s="10">
        <f>tbl_MTG_Set[[#This Row],[Play Singles CardMarket Profit BotBox]]&gt;0</f>
        <v/>
      </c>
      <c r="BQ863" s="10" t="n"/>
      <c r="BR863" s="10" t="n"/>
      <c r="BS863" s="10" t="n"/>
      <c r="BT8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3" s="19">
        <f>tbl_MTG_Set[[#This Row],[Collector Singles CardMarket Profit MTG Stocks]]/tbl_MTG_Set[[#This Row],[Collector Booster Cost]]</f>
        <v/>
      </c>
      <c r="BW863" s="10">
        <f>tbl_MTG_Set[[#This Row],[Collector Singles CardMarket Profit MTG Stocks]]&gt;0</f>
        <v/>
      </c>
      <c r="BX863" s="10" t="n"/>
      <c r="BY863" s="10" t="n"/>
      <c r="BZ863" s="10">
        <f>tbl_MTG_Set[[#This Row],[Collector Booster Sell Price CardMarket]]*tbl_MTG_Set[[#This Row],[Collector Booster Expected Market Value BotBox]]/tbl_MTG_Set[[#This Row],[Collector Booster Sealed Market Value BotBox]]</f>
        <v/>
      </c>
      <c r="CA8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3" s="10">
        <f>tbl_MTG_Set[[#This Row],[Collector Singles CardMarket Profit BotBox]]/tbl_MTG_Set[[#This Row],[Collector Booster Cost]]</f>
        <v/>
      </c>
      <c r="CC863" s="10">
        <f>tbl_MTG_Set[[#This Row],[Collector Singles CardMarket Profit BotBox]]&gt;0</f>
        <v/>
      </c>
      <c r="CD8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4" hidden="1" s="6">
      <c r="A864" t="n">
        <v>896</v>
      </c>
      <c r="B864" t="inlineStr">
        <is>
          <t>Scourge Promos PSCG</t>
        </is>
      </c>
      <c r="C864" t="n">
        <v>1</v>
      </c>
      <c r="D864" s="3" t="n">
        <v>37767</v>
      </c>
      <c r="F864" t="inlineStr">
        <is>
          <t>en es fr de it pt ja ko ru 汉语 漢語</t>
        </is>
      </c>
      <c r="G864" t="n">
        <v>1738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1">
        <f>tbl_MTG_Set[[#This Row],[Play Booster Sell Price CardMarket]]*tbl_MTG_Set[[#This Row],[Play Booster Expected Market Value MTG Stocks]]/tbl_MTG_Set[[#This Row],[Play Booster Sealed Market Value MTG Stocks]]</f>
        <v/>
      </c>
      <c r="BG8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4" s="11">
        <f>tbl_MTG_Set[[#This Row],[Play Singles CardMarket Profit MTG Stocks]]/tbl_MTG_Set[[#This Row],[Play Booster Cost]]</f>
        <v/>
      </c>
      <c r="BI864" s="11">
        <f>tbl_MTG_Set[[#This Row],[Play Singles CardMarket Profit MTG Stocks]]&gt;0</f>
        <v/>
      </c>
      <c r="BM864" s="10">
        <f>tbl_MTG_Set[[#This Row],[Play Booster Sell Price CardMarket]]*tbl_MTG_Set[[#This Row],[Play Booster Expected Market Value BotBox]]/tbl_MTG_Set[[#This Row],[Play Booster Sealed Market Value BotBox]]</f>
        <v/>
      </c>
      <c r="BN8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4" s="10">
        <f>tbl_MTG_Set[[#This Row],[Play Singles CardMarket Profit BotBox]]/tbl_MTG_Set[[#This Row],[Play Booster Cost]]</f>
        <v/>
      </c>
      <c r="BP864" s="10">
        <f>tbl_MTG_Set[[#This Row],[Play Singles CardMarket Profit BotBox]]&gt;0</f>
        <v/>
      </c>
      <c r="BQ864" s="10" t="n"/>
      <c r="BR864" s="10" t="n"/>
      <c r="BS864" s="10" t="n"/>
      <c r="BT8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4" s="19">
        <f>tbl_MTG_Set[[#This Row],[Collector Singles CardMarket Profit MTG Stocks]]/tbl_MTG_Set[[#This Row],[Collector Booster Cost]]</f>
        <v/>
      </c>
      <c r="BW864" s="10">
        <f>tbl_MTG_Set[[#This Row],[Collector Singles CardMarket Profit MTG Stocks]]&gt;0</f>
        <v/>
      </c>
      <c r="BX864" s="10" t="n"/>
      <c r="BY864" s="10" t="n"/>
      <c r="BZ864" s="10">
        <f>tbl_MTG_Set[[#This Row],[Collector Booster Sell Price CardMarket]]*tbl_MTG_Set[[#This Row],[Collector Booster Expected Market Value BotBox]]/tbl_MTG_Set[[#This Row],[Collector Booster Sealed Market Value BotBox]]</f>
        <v/>
      </c>
      <c r="CA8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4" s="10">
        <f>tbl_MTG_Set[[#This Row],[Collector Singles CardMarket Profit BotBox]]/tbl_MTG_Set[[#This Row],[Collector Booster Cost]]</f>
        <v/>
      </c>
      <c r="CC864" s="10">
        <f>tbl_MTG_Set[[#This Row],[Collector Singles CardMarket Profit BotBox]]&gt;0</f>
        <v/>
      </c>
      <c r="CD8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5" hidden="1" s="6">
      <c r="A865" t="n">
        <v>897</v>
      </c>
      <c r="B865" t="inlineStr">
        <is>
          <t>Legions LGN</t>
        </is>
      </c>
      <c r="C865" t="n">
        <v>145</v>
      </c>
      <c r="D865" s="3" t="n">
        <v>37655</v>
      </c>
      <c r="F865" t="inlineStr">
        <is>
          <t>en es fr de it pt ja ko ru 汉语 漢語</t>
        </is>
      </c>
      <c r="G865" t="n">
        <v>1740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1">
        <f>tbl_MTG_Set[[#This Row],[Play Booster Sell Price CardMarket]]*tbl_MTG_Set[[#This Row],[Play Booster Expected Market Value MTG Stocks]]/tbl_MTG_Set[[#This Row],[Play Booster Sealed Market Value MTG Stocks]]</f>
        <v/>
      </c>
      <c r="BG8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5" s="11">
        <f>tbl_MTG_Set[[#This Row],[Play Singles CardMarket Profit MTG Stocks]]/tbl_MTG_Set[[#This Row],[Play Booster Cost]]</f>
        <v/>
      </c>
      <c r="BI865" s="11">
        <f>tbl_MTG_Set[[#This Row],[Play Singles CardMarket Profit MTG Stocks]]&gt;0</f>
        <v/>
      </c>
      <c r="BM865" s="10">
        <f>tbl_MTG_Set[[#This Row],[Play Booster Sell Price CardMarket]]*tbl_MTG_Set[[#This Row],[Play Booster Expected Market Value BotBox]]/tbl_MTG_Set[[#This Row],[Play Booster Sealed Market Value BotBox]]</f>
        <v/>
      </c>
      <c r="BN8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5" s="10">
        <f>tbl_MTG_Set[[#This Row],[Play Singles CardMarket Profit BotBox]]/tbl_MTG_Set[[#This Row],[Play Booster Cost]]</f>
        <v/>
      </c>
      <c r="BP865" s="10">
        <f>tbl_MTG_Set[[#This Row],[Play Singles CardMarket Profit BotBox]]&gt;0</f>
        <v/>
      </c>
      <c r="BQ865" s="10" t="n"/>
      <c r="BR865" s="10" t="n"/>
      <c r="BS865" s="10" t="n"/>
      <c r="BT8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5" s="19">
        <f>tbl_MTG_Set[[#This Row],[Collector Singles CardMarket Profit MTG Stocks]]/tbl_MTG_Set[[#This Row],[Collector Booster Cost]]</f>
        <v/>
      </c>
      <c r="BW865" s="10">
        <f>tbl_MTG_Set[[#This Row],[Collector Singles CardMarket Profit MTG Stocks]]&gt;0</f>
        <v/>
      </c>
      <c r="BX865" s="10" t="n"/>
      <c r="BY865" s="10" t="n"/>
      <c r="BZ865" s="10">
        <f>tbl_MTG_Set[[#This Row],[Collector Booster Sell Price CardMarket]]*tbl_MTG_Set[[#This Row],[Collector Booster Expected Market Value BotBox]]/tbl_MTG_Set[[#This Row],[Collector Booster Sealed Market Value BotBox]]</f>
        <v/>
      </c>
      <c r="CA8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5" s="10">
        <f>tbl_MTG_Set[[#This Row],[Collector Singles CardMarket Profit BotBox]]/tbl_MTG_Set[[#This Row],[Collector Booster Cost]]</f>
        <v/>
      </c>
      <c r="CC865" s="10">
        <f>tbl_MTG_Set[[#This Row],[Collector Singles CardMarket Profit BotBox]]&gt;0</f>
        <v/>
      </c>
      <c r="CD8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6" hidden="1" s="6">
      <c r="A866" t="n">
        <v>898</v>
      </c>
      <c r="B866" t="inlineStr">
        <is>
          <t>Legions Promos PLGN</t>
        </is>
      </c>
      <c r="C866" t="n">
        <v>1</v>
      </c>
      <c r="D866" s="3" t="n">
        <v>37655</v>
      </c>
      <c r="F866" t="inlineStr">
        <is>
          <t>en es fr de it pt ja ko ru 汉语 漢語</t>
        </is>
      </c>
      <c r="G866" t="n">
        <v>1742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1">
        <f>tbl_MTG_Set[[#This Row],[Play Booster Sell Price CardMarket]]*tbl_MTG_Set[[#This Row],[Play Booster Expected Market Value MTG Stocks]]/tbl_MTG_Set[[#This Row],[Play Booster Sealed Market Value MTG Stocks]]</f>
        <v/>
      </c>
      <c r="BG8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6" s="11">
        <f>tbl_MTG_Set[[#This Row],[Play Singles CardMarket Profit MTG Stocks]]/tbl_MTG_Set[[#This Row],[Play Booster Cost]]</f>
        <v/>
      </c>
      <c r="BI866" s="11">
        <f>tbl_MTG_Set[[#This Row],[Play Singles CardMarket Profit MTG Stocks]]&gt;0</f>
        <v/>
      </c>
      <c r="BM866" s="10">
        <f>tbl_MTG_Set[[#This Row],[Play Booster Sell Price CardMarket]]*tbl_MTG_Set[[#This Row],[Play Booster Expected Market Value BotBox]]/tbl_MTG_Set[[#This Row],[Play Booster Sealed Market Value BotBox]]</f>
        <v/>
      </c>
      <c r="BN8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6" s="10">
        <f>tbl_MTG_Set[[#This Row],[Play Singles CardMarket Profit BotBox]]/tbl_MTG_Set[[#This Row],[Play Booster Cost]]</f>
        <v/>
      </c>
      <c r="BP866" s="10">
        <f>tbl_MTG_Set[[#This Row],[Play Singles CardMarket Profit BotBox]]&gt;0</f>
        <v/>
      </c>
      <c r="BQ866" s="10" t="n"/>
      <c r="BR866" s="10" t="n"/>
      <c r="BS866" s="10" t="n"/>
      <c r="BT8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6" s="19">
        <f>tbl_MTG_Set[[#This Row],[Collector Singles CardMarket Profit MTG Stocks]]/tbl_MTG_Set[[#This Row],[Collector Booster Cost]]</f>
        <v/>
      </c>
      <c r="BW866" s="10">
        <f>tbl_MTG_Set[[#This Row],[Collector Singles CardMarket Profit MTG Stocks]]&gt;0</f>
        <v/>
      </c>
      <c r="BX866" s="10" t="n"/>
      <c r="BY866" s="10" t="n"/>
      <c r="BZ866" s="10">
        <f>tbl_MTG_Set[[#This Row],[Collector Booster Sell Price CardMarket]]*tbl_MTG_Set[[#This Row],[Collector Booster Expected Market Value BotBox]]/tbl_MTG_Set[[#This Row],[Collector Booster Sealed Market Value BotBox]]</f>
        <v/>
      </c>
      <c r="CA8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6" s="10">
        <f>tbl_MTG_Set[[#This Row],[Collector Singles CardMarket Profit BotBox]]/tbl_MTG_Set[[#This Row],[Collector Booster Cost]]</f>
        <v/>
      </c>
      <c r="CC866" s="10">
        <f>tbl_MTG_Set[[#This Row],[Collector Singles CardMarket Profit BotBox]]&gt;0</f>
        <v/>
      </c>
      <c r="CD8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7" hidden="1" s="6">
      <c r="A867" t="n">
        <v>899</v>
      </c>
      <c r="B867" t="inlineStr">
        <is>
          <t>Magic Online Avatars PMOA</t>
        </is>
      </c>
      <c r="C867" t="n">
        <v>85</v>
      </c>
      <c r="D867" s="3" t="n">
        <v>37622</v>
      </c>
      <c r="F867" t="inlineStr">
        <is>
          <t>en es fr de it pt ja ko ru 汉语 漢語</t>
        </is>
      </c>
      <c r="G867" t="n">
        <v>1744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1">
        <f>tbl_MTG_Set[[#This Row],[Play Booster Sell Price CardMarket]]*tbl_MTG_Set[[#This Row],[Play Booster Expected Market Value MTG Stocks]]/tbl_MTG_Set[[#This Row],[Play Booster Sealed Market Value MTG Stocks]]</f>
        <v/>
      </c>
      <c r="BG8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7" s="11">
        <f>tbl_MTG_Set[[#This Row],[Play Singles CardMarket Profit MTG Stocks]]/tbl_MTG_Set[[#This Row],[Play Booster Cost]]</f>
        <v/>
      </c>
      <c r="BI867" s="11">
        <f>tbl_MTG_Set[[#This Row],[Play Singles CardMarket Profit MTG Stocks]]&gt;0</f>
        <v/>
      </c>
      <c r="BM867" s="10">
        <f>tbl_MTG_Set[[#This Row],[Play Booster Sell Price CardMarket]]*tbl_MTG_Set[[#This Row],[Play Booster Expected Market Value BotBox]]/tbl_MTG_Set[[#This Row],[Play Booster Sealed Market Value BotBox]]</f>
        <v/>
      </c>
      <c r="BN8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7" s="10">
        <f>tbl_MTG_Set[[#This Row],[Play Singles CardMarket Profit BotBox]]/tbl_MTG_Set[[#This Row],[Play Booster Cost]]</f>
        <v/>
      </c>
      <c r="BP867" s="10">
        <f>tbl_MTG_Set[[#This Row],[Play Singles CardMarket Profit BotBox]]&gt;0</f>
        <v/>
      </c>
      <c r="BQ867" s="10" t="n"/>
      <c r="BR867" s="10" t="n"/>
      <c r="BS867" s="10" t="n"/>
      <c r="BT8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7" s="19">
        <f>tbl_MTG_Set[[#This Row],[Collector Singles CardMarket Profit MTG Stocks]]/tbl_MTG_Set[[#This Row],[Collector Booster Cost]]</f>
        <v/>
      </c>
      <c r="BW867" s="10">
        <f>tbl_MTG_Set[[#This Row],[Collector Singles CardMarket Profit MTG Stocks]]&gt;0</f>
        <v/>
      </c>
      <c r="BX867" s="10" t="n"/>
      <c r="BY867" s="10" t="n"/>
      <c r="BZ867" s="10">
        <f>tbl_MTG_Set[[#This Row],[Collector Booster Sell Price CardMarket]]*tbl_MTG_Set[[#This Row],[Collector Booster Expected Market Value BotBox]]/tbl_MTG_Set[[#This Row],[Collector Booster Sealed Market Value BotBox]]</f>
        <v/>
      </c>
      <c r="CA8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7" s="10">
        <f>tbl_MTG_Set[[#This Row],[Collector Singles CardMarket Profit BotBox]]/tbl_MTG_Set[[#This Row],[Collector Booster Cost]]</f>
        <v/>
      </c>
      <c r="CC867" s="10">
        <f>tbl_MTG_Set[[#This Row],[Collector Singles CardMarket Profit BotBox]]&gt;0</f>
        <v/>
      </c>
      <c r="CD8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8" hidden="1" s="6">
      <c r="A868" t="n">
        <v>900</v>
      </c>
      <c r="B868" t="inlineStr">
        <is>
          <t>Japan Junior Tournament PJJT</t>
        </is>
      </c>
      <c r="C868" t="n">
        <v>12</v>
      </c>
      <c r="D868" s="3" t="n">
        <v>37622</v>
      </c>
      <c r="F868" t="inlineStr">
        <is>
          <t>en es fr de it pt ja ko ru 汉语 漢語</t>
        </is>
      </c>
      <c r="G868" t="n">
        <v>1746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1">
        <f>tbl_MTG_Set[[#This Row],[Play Booster Sell Price CardMarket]]*tbl_MTG_Set[[#This Row],[Play Booster Expected Market Value MTG Stocks]]/tbl_MTG_Set[[#This Row],[Play Booster Sealed Market Value MTG Stocks]]</f>
        <v/>
      </c>
      <c r="BG8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8" s="11">
        <f>tbl_MTG_Set[[#This Row],[Play Singles CardMarket Profit MTG Stocks]]/tbl_MTG_Set[[#This Row],[Play Booster Cost]]</f>
        <v/>
      </c>
      <c r="BI868" s="11">
        <f>tbl_MTG_Set[[#This Row],[Play Singles CardMarket Profit MTG Stocks]]&gt;0</f>
        <v/>
      </c>
      <c r="BM868" s="10">
        <f>tbl_MTG_Set[[#This Row],[Play Booster Sell Price CardMarket]]*tbl_MTG_Set[[#This Row],[Play Booster Expected Market Value BotBox]]/tbl_MTG_Set[[#This Row],[Play Booster Sealed Market Value BotBox]]</f>
        <v/>
      </c>
      <c r="BN8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8" s="10">
        <f>tbl_MTG_Set[[#This Row],[Play Singles CardMarket Profit BotBox]]/tbl_MTG_Set[[#This Row],[Play Booster Cost]]</f>
        <v/>
      </c>
      <c r="BP868" s="10">
        <f>tbl_MTG_Set[[#This Row],[Play Singles CardMarket Profit BotBox]]&gt;0</f>
        <v/>
      </c>
      <c r="BQ868" s="10" t="n"/>
      <c r="BR868" s="10" t="n"/>
      <c r="BS868" s="10" t="n"/>
      <c r="BT8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8" s="19">
        <f>tbl_MTG_Set[[#This Row],[Collector Singles CardMarket Profit MTG Stocks]]/tbl_MTG_Set[[#This Row],[Collector Booster Cost]]</f>
        <v/>
      </c>
      <c r="BW868" s="10">
        <f>tbl_MTG_Set[[#This Row],[Collector Singles CardMarket Profit MTG Stocks]]&gt;0</f>
        <v/>
      </c>
      <c r="BX868" s="10" t="n"/>
      <c r="BY868" s="10" t="n"/>
      <c r="BZ868" s="10">
        <f>tbl_MTG_Set[[#This Row],[Collector Booster Sell Price CardMarket]]*tbl_MTG_Set[[#This Row],[Collector Booster Expected Market Value BotBox]]/tbl_MTG_Set[[#This Row],[Collector Booster Sealed Market Value BotBox]]</f>
        <v/>
      </c>
      <c r="CA8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8" s="10">
        <f>tbl_MTG_Set[[#This Row],[Collector Singles CardMarket Profit BotBox]]/tbl_MTG_Set[[#This Row],[Collector Booster Cost]]</f>
        <v/>
      </c>
      <c r="CC868" s="10">
        <f>tbl_MTG_Set[[#This Row],[Collector Singles CardMarket Profit BotBox]]&gt;0</f>
        <v/>
      </c>
      <c r="CD8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9" hidden="1" s="6">
      <c r="A869" t="n">
        <v>901</v>
      </c>
      <c r="B869" t="inlineStr">
        <is>
          <t>Arena League 2003 PAL03</t>
        </is>
      </c>
      <c r="C869" t="n">
        <v>8</v>
      </c>
      <c r="D869" s="3" t="n">
        <v>37622</v>
      </c>
      <c r="F869" t="inlineStr">
        <is>
          <t>en es fr de it pt ja ko ru 汉语 漢語</t>
        </is>
      </c>
      <c r="G869" t="n">
        <v>1748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1">
        <f>tbl_MTG_Set[[#This Row],[Play Booster Sell Price CardMarket]]*tbl_MTG_Set[[#This Row],[Play Booster Expected Market Value MTG Stocks]]/tbl_MTG_Set[[#This Row],[Play Booster Sealed Market Value MTG Stocks]]</f>
        <v/>
      </c>
      <c r="BG8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9" s="11">
        <f>tbl_MTG_Set[[#This Row],[Play Singles CardMarket Profit MTG Stocks]]/tbl_MTG_Set[[#This Row],[Play Booster Cost]]</f>
        <v/>
      </c>
      <c r="BI869" s="11">
        <f>tbl_MTG_Set[[#This Row],[Play Singles CardMarket Profit MTG Stocks]]&gt;0</f>
        <v/>
      </c>
      <c r="BM869" s="10">
        <f>tbl_MTG_Set[[#This Row],[Play Booster Sell Price CardMarket]]*tbl_MTG_Set[[#This Row],[Play Booster Expected Market Value BotBox]]/tbl_MTG_Set[[#This Row],[Play Booster Sealed Market Value BotBox]]</f>
        <v/>
      </c>
      <c r="BN8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9" s="10">
        <f>tbl_MTG_Set[[#This Row],[Play Singles CardMarket Profit BotBox]]/tbl_MTG_Set[[#This Row],[Play Booster Cost]]</f>
        <v/>
      </c>
      <c r="BP869" s="10">
        <f>tbl_MTG_Set[[#This Row],[Play Singles CardMarket Profit BotBox]]&gt;0</f>
        <v/>
      </c>
      <c r="BQ869" s="10" t="n"/>
      <c r="BR869" s="10" t="n"/>
      <c r="BS869" s="10" t="n"/>
      <c r="BT8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9" s="19">
        <f>tbl_MTG_Set[[#This Row],[Collector Singles CardMarket Profit MTG Stocks]]/tbl_MTG_Set[[#This Row],[Collector Booster Cost]]</f>
        <v/>
      </c>
      <c r="BW869" s="10">
        <f>tbl_MTG_Set[[#This Row],[Collector Singles CardMarket Profit MTG Stocks]]&gt;0</f>
        <v/>
      </c>
      <c r="BX869" s="10" t="n"/>
      <c r="BY869" s="10" t="n"/>
      <c r="BZ869" s="10">
        <f>tbl_MTG_Set[[#This Row],[Collector Booster Sell Price CardMarket]]*tbl_MTG_Set[[#This Row],[Collector Booster Expected Market Value BotBox]]/tbl_MTG_Set[[#This Row],[Collector Booster Sealed Market Value BotBox]]</f>
        <v/>
      </c>
      <c r="CA8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9" s="10">
        <f>tbl_MTG_Set[[#This Row],[Collector Singles CardMarket Profit BotBox]]/tbl_MTG_Set[[#This Row],[Collector Booster Cost]]</f>
        <v/>
      </c>
      <c r="CC869" s="10">
        <f>tbl_MTG_Set[[#This Row],[Collector Singles CardMarket Profit BotBox]]&gt;0</f>
        <v/>
      </c>
      <c r="CD8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0" hidden="1" s="6">
      <c r="A870" t="n">
        <v>902</v>
      </c>
      <c r="B870" t="inlineStr">
        <is>
          <t>Judge Gift Cards 2003 G03</t>
        </is>
      </c>
      <c r="C870" t="n">
        <v>3</v>
      </c>
      <c r="D870" s="3" t="n">
        <v>37622</v>
      </c>
      <c r="F870" t="inlineStr">
        <is>
          <t>en es fr de it pt ja ko ru 汉语 漢語</t>
        </is>
      </c>
      <c r="G870" t="n">
        <v>1750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1">
        <f>tbl_MTG_Set[[#This Row],[Play Booster Sell Price CardMarket]]*tbl_MTG_Set[[#This Row],[Play Booster Expected Market Value MTG Stocks]]/tbl_MTG_Set[[#This Row],[Play Booster Sealed Market Value MTG Stocks]]</f>
        <v/>
      </c>
      <c r="BG8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0" s="11">
        <f>tbl_MTG_Set[[#This Row],[Play Singles CardMarket Profit MTG Stocks]]/tbl_MTG_Set[[#This Row],[Play Booster Cost]]</f>
        <v/>
      </c>
      <c r="BI870" s="11">
        <f>tbl_MTG_Set[[#This Row],[Play Singles CardMarket Profit MTG Stocks]]&gt;0</f>
        <v/>
      </c>
      <c r="BM870" s="10">
        <f>tbl_MTG_Set[[#This Row],[Play Booster Sell Price CardMarket]]*tbl_MTG_Set[[#This Row],[Play Booster Expected Market Value BotBox]]/tbl_MTG_Set[[#This Row],[Play Booster Sealed Market Value BotBox]]</f>
        <v/>
      </c>
      <c r="BN8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0" s="10">
        <f>tbl_MTG_Set[[#This Row],[Play Singles CardMarket Profit BotBox]]/tbl_MTG_Set[[#This Row],[Play Booster Cost]]</f>
        <v/>
      </c>
      <c r="BP870" s="10">
        <f>tbl_MTG_Set[[#This Row],[Play Singles CardMarket Profit BotBox]]&gt;0</f>
        <v/>
      </c>
      <c r="BQ870" s="10" t="n"/>
      <c r="BR870" s="10" t="n"/>
      <c r="BS870" s="10" t="n"/>
      <c r="BT8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0" s="19">
        <f>tbl_MTG_Set[[#This Row],[Collector Singles CardMarket Profit MTG Stocks]]/tbl_MTG_Set[[#This Row],[Collector Booster Cost]]</f>
        <v/>
      </c>
      <c r="BW870" s="10">
        <f>tbl_MTG_Set[[#This Row],[Collector Singles CardMarket Profit MTG Stocks]]&gt;0</f>
        <v/>
      </c>
      <c r="BX870" s="10" t="n"/>
      <c r="BY870" s="10" t="n"/>
      <c r="BZ870" s="10">
        <f>tbl_MTG_Set[[#This Row],[Collector Booster Sell Price CardMarket]]*tbl_MTG_Set[[#This Row],[Collector Booster Expected Market Value BotBox]]/tbl_MTG_Set[[#This Row],[Collector Booster Sealed Market Value BotBox]]</f>
        <v/>
      </c>
      <c r="CA8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0" s="10">
        <f>tbl_MTG_Set[[#This Row],[Collector Singles CardMarket Profit BotBox]]/tbl_MTG_Set[[#This Row],[Collector Booster Cost]]</f>
        <v/>
      </c>
      <c r="CC870" s="10">
        <f>tbl_MTG_Set[[#This Row],[Collector Singles CardMarket Profit BotBox]]&gt;0</f>
        <v/>
      </c>
      <c r="CD8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1" hidden="1" s="6">
      <c r="A871" t="n">
        <v>903</v>
      </c>
      <c r="B871" t="inlineStr">
        <is>
          <t>Magic Player Rewards 2003 P03</t>
        </is>
      </c>
      <c r="C871" t="n">
        <v>7</v>
      </c>
      <c r="D871" s="3" t="n">
        <v>37622</v>
      </c>
      <c r="F871" t="inlineStr">
        <is>
          <t>en es fr de it pt ja ko ru 汉语 漢語</t>
        </is>
      </c>
      <c r="G871" t="n">
        <v>1752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1">
        <f>tbl_MTG_Set[[#This Row],[Play Booster Sell Price CardMarket]]*tbl_MTG_Set[[#This Row],[Play Booster Expected Market Value MTG Stocks]]/tbl_MTG_Set[[#This Row],[Play Booster Sealed Market Value MTG Stocks]]</f>
        <v/>
      </c>
      <c r="BG8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1" s="11">
        <f>tbl_MTG_Set[[#This Row],[Play Singles CardMarket Profit MTG Stocks]]/tbl_MTG_Set[[#This Row],[Play Booster Cost]]</f>
        <v/>
      </c>
      <c r="BI871" s="11">
        <f>tbl_MTG_Set[[#This Row],[Play Singles CardMarket Profit MTG Stocks]]&gt;0</f>
        <v/>
      </c>
      <c r="BM871" s="10">
        <f>tbl_MTG_Set[[#This Row],[Play Booster Sell Price CardMarket]]*tbl_MTG_Set[[#This Row],[Play Booster Expected Market Value BotBox]]/tbl_MTG_Set[[#This Row],[Play Booster Sealed Market Value BotBox]]</f>
        <v/>
      </c>
      <c r="BN8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1" s="10">
        <f>tbl_MTG_Set[[#This Row],[Play Singles CardMarket Profit BotBox]]/tbl_MTG_Set[[#This Row],[Play Booster Cost]]</f>
        <v/>
      </c>
      <c r="BP871" s="10">
        <f>tbl_MTG_Set[[#This Row],[Play Singles CardMarket Profit BotBox]]&gt;0</f>
        <v/>
      </c>
      <c r="BQ871" s="10" t="n"/>
      <c r="BR871" s="10" t="n"/>
      <c r="BS871" s="10" t="n"/>
      <c r="BT8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1" s="19">
        <f>tbl_MTG_Set[[#This Row],[Collector Singles CardMarket Profit MTG Stocks]]/tbl_MTG_Set[[#This Row],[Collector Booster Cost]]</f>
        <v/>
      </c>
      <c r="BW871" s="10">
        <f>tbl_MTG_Set[[#This Row],[Collector Singles CardMarket Profit MTG Stocks]]&gt;0</f>
        <v/>
      </c>
      <c r="BX871" s="10" t="n"/>
      <c r="BY871" s="10" t="n"/>
      <c r="BZ871" s="10">
        <f>tbl_MTG_Set[[#This Row],[Collector Booster Sell Price CardMarket]]*tbl_MTG_Set[[#This Row],[Collector Booster Expected Market Value BotBox]]/tbl_MTG_Set[[#This Row],[Collector Booster Sealed Market Value BotBox]]</f>
        <v/>
      </c>
      <c r="CA8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1" s="10">
        <f>tbl_MTG_Set[[#This Row],[Collector Singles CardMarket Profit BotBox]]/tbl_MTG_Set[[#This Row],[Collector Booster Cost]]</f>
        <v/>
      </c>
      <c r="CC871" s="10">
        <f>tbl_MTG_Set[[#This Row],[Collector Singles CardMarket Profit BotBox]]&gt;0</f>
        <v/>
      </c>
      <c r="CD8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2" hidden="1" s="6">
      <c r="A872" t="n">
        <v>904</v>
      </c>
      <c r="B872" t="inlineStr">
        <is>
          <t>Friday Night Magic 2003 F03</t>
        </is>
      </c>
      <c r="C872" t="n">
        <v>13</v>
      </c>
      <c r="D872" s="3" t="n">
        <v>37622</v>
      </c>
      <c r="F872" t="inlineStr">
        <is>
          <t>en es fr de it pt ja ko ru 汉语 漢語</t>
        </is>
      </c>
      <c r="G872" t="n">
        <v>1754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1">
        <f>tbl_MTG_Set[[#This Row],[Play Booster Sell Price CardMarket]]*tbl_MTG_Set[[#This Row],[Play Booster Expected Market Value MTG Stocks]]/tbl_MTG_Set[[#This Row],[Play Booster Sealed Market Value MTG Stocks]]</f>
        <v/>
      </c>
      <c r="BG8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2" s="11">
        <f>tbl_MTG_Set[[#This Row],[Play Singles CardMarket Profit MTG Stocks]]/tbl_MTG_Set[[#This Row],[Play Booster Cost]]</f>
        <v/>
      </c>
      <c r="BI872" s="11">
        <f>tbl_MTG_Set[[#This Row],[Play Singles CardMarket Profit MTG Stocks]]&gt;0</f>
        <v/>
      </c>
      <c r="BM872" s="10">
        <f>tbl_MTG_Set[[#This Row],[Play Booster Sell Price CardMarket]]*tbl_MTG_Set[[#This Row],[Play Booster Expected Market Value BotBox]]/tbl_MTG_Set[[#This Row],[Play Booster Sealed Market Value BotBox]]</f>
        <v/>
      </c>
      <c r="BN8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2" s="10">
        <f>tbl_MTG_Set[[#This Row],[Play Singles CardMarket Profit BotBox]]/tbl_MTG_Set[[#This Row],[Play Booster Cost]]</f>
        <v/>
      </c>
      <c r="BP872" s="10">
        <f>tbl_MTG_Set[[#This Row],[Play Singles CardMarket Profit BotBox]]&gt;0</f>
        <v/>
      </c>
      <c r="BQ872" s="10" t="n"/>
      <c r="BR872" s="10" t="n"/>
      <c r="BS872" s="10" t="n"/>
      <c r="BT8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2" s="19">
        <f>tbl_MTG_Set[[#This Row],[Collector Singles CardMarket Profit MTG Stocks]]/tbl_MTG_Set[[#This Row],[Collector Booster Cost]]</f>
        <v/>
      </c>
      <c r="BW872" s="10">
        <f>tbl_MTG_Set[[#This Row],[Collector Singles CardMarket Profit MTG Stocks]]&gt;0</f>
        <v/>
      </c>
      <c r="BX872" s="10" t="n"/>
      <c r="BY872" s="10" t="n"/>
      <c r="BZ872" s="10">
        <f>tbl_MTG_Set[[#This Row],[Collector Booster Sell Price CardMarket]]*tbl_MTG_Set[[#This Row],[Collector Booster Expected Market Value BotBox]]/tbl_MTG_Set[[#This Row],[Collector Booster Sealed Market Value BotBox]]</f>
        <v/>
      </c>
      <c r="CA8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2" s="10">
        <f>tbl_MTG_Set[[#This Row],[Collector Singles CardMarket Profit BotBox]]/tbl_MTG_Set[[#This Row],[Collector Booster Cost]]</f>
        <v/>
      </c>
      <c r="CC872" s="10">
        <f>tbl_MTG_Set[[#This Row],[Collector Singles CardMarket Profit BotBox]]&gt;0</f>
        <v/>
      </c>
      <c r="CD8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3" hidden="1" s="6">
      <c r="A873" t="n">
        <v>905</v>
      </c>
      <c r="B873" t="inlineStr">
        <is>
          <t>Vintage Championship OVNT</t>
        </is>
      </c>
      <c r="C873" t="n">
        <v>35</v>
      </c>
      <c r="D873" s="3" t="n">
        <v>37622</v>
      </c>
      <c r="F873" t="inlineStr">
        <is>
          <t>en es fr de it pt ja ko ru 汉语 漢語</t>
        </is>
      </c>
      <c r="G873" t="n">
        <v>1756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1">
        <f>tbl_MTG_Set[[#This Row],[Play Booster Sell Price CardMarket]]*tbl_MTG_Set[[#This Row],[Play Booster Expected Market Value MTG Stocks]]/tbl_MTG_Set[[#This Row],[Play Booster Sealed Market Value MTG Stocks]]</f>
        <v/>
      </c>
      <c r="BG8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3" s="11">
        <f>tbl_MTG_Set[[#This Row],[Play Singles CardMarket Profit MTG Stocks]]/tbl_MTG_Set[[#This Row],[Play Booster Cost]]</f>
        <v/>
      </c>
      <c r="BI873" s="11">
        <f>tbl_MTG_Set[[#This Row],[Play Singles CardMarket Profit MTG Stocks]]&gt;0</f>
        <v/>
      </c>
      <c r="BM873" s="10">
        <f>tbl_MTG_Set[[#This Row],[Play Booster Sell Price CardMarket]]*tbl_MTG_Set[[#This Row],[Play Booster Expected Market Value BotBox]]/tbl_MTG_Set[[#This Row],[Play Booster Sealed Market Value BotBox]]</f>
        <v/>
      </c>
      <c r="BN8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3" s="10">
        <f>tbl_MTG_Set[[#This Row],[Play Singles CardMarket Profit BotBox]]/tbl_MTG_Set[[#This Row],[Play Booster Cost]]</f>
        <v/>
      </c>
      <c r="BP873" s="10">
        <f>tbl_MTG_Set[[#This Row],[Play Singles CardMarket Profit BotBox]]&gt;0</f>
        <v/>
      </c>
      <c r="BQ873" s="10" t="n"/>
      <c r="BR873" s="10" t="n"/>
      <c r="BS873" s="10" t="n"/>
      <c r="BT8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3" s="19">
        <f>tbl_MTG_Set[[#This Row],[Collector Singles CardMarket Profit MTG Stocks]]/tbl_MTG_Set[[#This Row],[Collector Booster Cost]]</f>
        <v/>
      </c>
      <c r="BW873" s="10">
        <f>tbl_MTG_Set[[#This Row],[Collector Singles CardMarket Profit MTG Stocks]]&gt;0</f>
        <v/>
      </c>
      <c r="BX873" s="10" t="n"/>
      <c r="BY873" s="10" t="n"/>
      <c r="BZ873" s="10">
        <f>tbl_MTG_Set[[#This Row],[Collector Booster Sell Price CardMarket]]*tbl_MTG_Set[[#This Row],[Collector Booster Expected Market Value BotBox]]/tbl_MTG_Set[[#This Row],[Collector Booster Sealed Market Value BotBox]]</f>
        <v/>
      </c>
      <c r="CA8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3" s="10">
        <f>tbl_MTG_Set[[#This Row],[Collector Singles CardMarket Profit BotBox]]/tbl_MTG_Set[[#This Row],[Collector Booster Cost]]</f>
        <v/>
      </c>
      <c r="CC873" s="10">
        <f>tbl_MTG_Set[[#This Row],[Collector Singles CardMarket Profit BotBox]]&gt;0</f>
        <v/>
      </c>
      <c r="CD8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4" hidden="1" s="6">
      <c r="A874" t="n">
        <v>906</v>
      </c>
      <c r="B874" t="inlineStr">
        <is>
          <t>World Championship Decks 2002 WC02</t>
        </is>
      </c>
      <c r="C874" t="n">
        <v>153</v>
      </c>
      <c r="D874" s="3" t="n">
        <v>37591</v>
      </c>
      <c r="F874" t="inlineStr">
        <is>
          <t>en es fr de it pt ja ko ru 汉语 漢語</t>
        </is>
      </c>
      <c r="G874" t="n">
        <v>1758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1">
        <f>tbl_MTG_Set[[#This Row],[Play Booster Sell Price CardMarket]]*tbl_MTG_Set[[#This Row],[Play Booster Expected Market Value MTG Stocks]]/tbl_MTG_Set[[#This Row],[Play Booster Sealed Market Value MTG Stocks]]</f>
        <v/>
      </c>
      <c r="BG8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4" s="11">
        <f>tbl_MTG_Set[[#This Row],[Play Singles CardMarket Profit MTG Stocks]]/tbl_MTG_Set[[#This Row],[Play Booster Cost]]</f>
        <v/>
      </c>
      <c r="BI874" s="11">
        <f>tbl_MTG_Set[[#This Row],[Play Singles CardMarket Profit MTG Stocks]]&gt;0</f>
        <v/>
      </c>
      <c r="BM874" s="10">
        <f>tbl_MTG_Set[[#This Row],[Play Booster Sell Price CardMarket]]*tbl_MTG_Set[[#This Row],[Play Booster Expected Market Value BotBox]]/tbl_MTG_Set[[#This Row],[Play Booster Sealed Market Value BotBox]]</f>
        <v/>
      </c>
      <c r="BN8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4" s="10">
        <f>tbl_MTG_Set[[#This Row],[Play Singles CardMarket Profit BotBox]]/tbl_MTG_Set[[#This Row],[Play Booster Cost]]</f>
        <v/>
      </c>
      <c r="BP874" s="10">
        <f>tbl_MTG_Set[[#This Row],[Play Singles CardMarket Profit BotBox]]&gt;0</f>
        <v/>
      </c>
      <c r="BQ874" s="10" t="n"/>
      <c r="BR874" s="10" t="n"/>
      <c r="BS874" s="10" t="n"/>
      <c r="BT8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4" s="19">
        <f>tbl_MTG_Set[[#This Row],[Collector Singles CardMarket Profit MTG Stocks]]/tbl_MTG_Set[[#This Row],[Collector Booster Cost]]</f>
        <v/>
      </c>
      <c r="BW874" s="10">
        <f>tbl_MTG_Set[[#This Row],[Collector Singles CardMarket Profit MTG Stocks]]&gt;0</f>
        <v/>
      </c>
      <c r="BX874" s="10" t="n"/>
      <c r="BY874" s="10" t="n"/>
      <c r="BZ874" s="10">
        <f>tbl_MTG_Set[[#This Row],[Collector Booster Sell Price CardMarket]]*tbl_MTG_Set[[#This Row],[Collector Booster Expected Market Value BotBox]]/tbl_MTG_Set[[#This Row],[Collector Booster Sealed Market Value BotBox]]</f>
        <v/>
      </c>
      <c r="CA8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4" s="10">
        <f>tbl_MTG_Set[[#This Row],[Collector Singles CardMarket Profit BotBox]]/tbl_MTG_Set[[#This Row],[Collector Booster Cost]]</f>
        <v/>
      </c>
      <c r="CC874" s="10">
        <f>tbl_MTG_Set[[#This Row],[Collector Singles CardMarket Profit BotBox]]&gt;0</f>
        <v/>
      </c>
      <c r="CD8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5" hidden="1" s="6">
      <c r="A875" t="n">
        <v>907</v>
      </c>
      <c r="B875" t="inlineStr">
        <is>
          <t>Onslaught ONS</t>
        </is>
      </c>
      <c r="C875" t="n">
        <v>351</v>
      </c>
      <c r="D875" s="3" t="n">
        <v>37536</v>
      </c>
      <c r="F875" t="inlineStr">
        <is>
          <t>en es fr de it pt ja ko ru 汉语 漢語</t>
        </is>
      </c>
      <c r="G875" t="n">
        <v>1760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1">
        <f>tbl_MTG_Set[[#This Row],[Play Booster Sell Price CardMarket]]*tbl_MTG_Set[[#This Row],[Play Booster Expected Market Value MTG Stocks]]/tbl_MTG_Set[[#This Row],[Play Booster Sealed Market Value MTG Stocks]]</f>
        <v/>
      </c>
      <c r="BG8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5" s="11">
        <f>tbl_MTG_Set[[#This Row],[Play Singles CardMarket Profit MTG Stocks]]/tbl_MTG_Set[[#This Row],[Play Booster Cost]]</f>
        <v/>
      </c>
      <c r="BI875" s="11">
        <f>tbl_MTG_Set[[#This Row],[Play Singles CardMarket Profit MTG Stocks]]&gt;0</f>
        <v/>
      </c>
      <c r="BM875" s="10">
        <f>tbl_MTG_Set[[#This Row],[Play Booster Sell Price CardMarket]]*tbl_MTG_Set[[#This Row],[Play Booster Expected Market Value BotBox]]/tbl_MTG_Set[[#This Row],[Play Booster Sealed Market Value BotBox]]</f>
        <v/>
      </c>
      <c r="BN8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5" s="10">
        <f>tbl_MTG_Set[[#This Row],[Play Singles CardMarket Profit BotBox]]/tbl_MTG_Set[[#This Row],[Play Booster Cost]]</f>
        <v/>
      </c>
      <c r="BP875" s="10">
        <f>tbl_MTG_Set[[#This Row],[Play Singles CardMarket Profit BotBox]]&gt;0</f>
        <v/>
      </c>
      <c r="BQ875" s="10" t="n"/>
      <c r="BR875" s="10" t="n"/>
      <c r="BS875" s="10" t="n"/>
      <c r="BT8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5" s="19">
        <f>tbl_MTG_Set[[#This Row],[Collector Singles CardMarket Profit MTG Stocks]]/tbl_MTG_Set[[#This Row],[Collector Booster Cost]]</f>
        <v/>
      </c>
      <c r="BW875" s="10">
        <f>tbl_MTG_Set[[#This Row],[Collector Singles CardMarket Profit MTG Stocks]]&gt;0</f>
        <v/>
      </c>
      <c r="BX875" s="10" t="n"/>
      <c r="BY875" s="10" t="n"/>
      <c r="BZ875" s="10">
        <f>tbl_MTG_Set[[#This Row],[Collector Booster Sell Price CardMarket]]*tbl_MTG_Set[[#This Row],[Collector Booster Expected Market Value BotBox]]/tbl_MTG_Set[[#This Row],[Collector Booster Sealed Market Value BotBox]]</f>
        <v/>
      </c>
      <c r="CA8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5" s="10">
        <f>tbl_MTG_Set[[#This Row],[Collector Singles CardMarket Profit BotBox]]/tbl_MTG_Set[[#This Row],[Collector Booster Cost]]</f>
        <v/>
      </c>
      <c r="CC875" s="10">
        <f>tbl_MTG_Set[[#This Row],[Collector Singles CardMarket Profit BotBox]]&gt;0</f>
        <v/>
      </c>
      <c r="CD8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6" hidden="1" s="6">
      <c r="A876" t="n">
        <v>908</v>
      </c>
      <c r="B876" t="inlineStr">
        <is>
          <t>Onslaught Promos PONS</t>
        </is>
      </c>
      <c r="C876" t="n">
        <v>1</v>
      </c>
      <c r="D876" s="3" t="n">
        <v>37527</v>
      </c>
      <c r="F876" t="inlineStr">
        <is>
          <t>en es fr de it pt ja ko ru 汉语 漢語</t>
        </is>
      </c>
      <c r="G876" t="n">
        <v>1762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1">
        <f>tbl_MTG_Set[[#This Row],[Play Booster Sell Price CardMarket]]*tbl_MTG_Set[[#This Row],[Play Booster Expected Market Value MTG Stocks]]/tbl_MTG_Set[[#This Row],[Play Booster Sealed Market Value MTG Stocks]]</f>
        <v/>
      </c>
      <c r="BG8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6" s="11">
        <f>tbl_MTG_Set[[#This Row],[Play Singles CardMarket Profit MTG Stocks]]/tbl_MTG_Set[[#This Row],[Play Booster Cost]]</f>
        <v/>
      </c>
      <c r="BI876" s="11">
        <f>tbl_MTG_Set[[#This Row],[Play Singles CardMarket Profit MTG Stocks]]&gt;0</f>
        <v/>
      </c>
      <c r="BM876" s="10">
        <f>tbl_MTG_Set[[#This Row],[Play Booster Sell Price CardMarket]]*tbl_MTG_Set[[#This Row],[Play Booster Expected Market Value BotBox]]/tbl_MTG_Set[[#This Row],[Play Booster Sealed Market Value BotBox]]</f>
        <v/>
      </c>
      <c r="BN8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6" s="10">
        <f>tbl_MTG_Set[[#This Row],[Play Singles CardMarket Profit BotBox]]/tbl_MTG_Set[[#This Row],[Play Booster Cost]]</f>
        <v/>
      </c>
      <c r="BP876" s="10">
        <f>tbl_MTG_Set[[#This Row],[Play Singles CardMarket Profit BotBox]]&gt;0</f>
        <v/>
      </c>
      <c r="BQ876" s="10" t="n"/>
      <c r="BR876" s="10" t="n"/>
      <c r="BS876" s="10" t="n"/>
      <c r="BT8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6" s="19">
        <f>tbl_MTG_Set[[#This Row],[Collector Singles CardMarket Profit MTG Stocks]]/tbl_MTG_Set[[#This Row],[Collector Booster Cost]]</f>
        <v/>
      </c>
      <c r="BW876" s="10">
        <f>tbl_MTG_Set[[#This Row],[Collector Singles CardMarket Profit MTG Stocks]]&gt;0</f>
        <v/>
      </c>
      <c r="BX876" s="10" t="n"/>
      <c r="BY876" s="10" t="n"/>
      <c r="BZ876" s="10">
        <f>tbl_MTG_Set[[#This Row],[Collector Booster Sell Price CardMarket]]*tbl_MTG_Set[[#This Row],[Collector Booster Expected Market Value BotBox]]/tbl_MTG_Set[[#This Row],[Collector Booster Sealed Market Value BotBox]]</f>
        <v/>
      </c>
      <c r="CA8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6" s="10">
        <f>tbl_MTG_Set[[#This Row],[Collector Singles CardMarket Profit BotBox]]/tbl_MTG_Set[[#This Row],[Collector Booster Cost]]</f>
        <v/>
      </c>
      <c r="CC876" s="10">
        <f>tbl_MTG_Set[[#This Row],[Collector Singles CardMarket Profit BotBox]]&gt;0</f>
        <v/>
      </c>
      <c r="CD8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7" hidden="1" s="6">
      <c r="A877" t="n">
        <v>909</v>
      </c>
      <c r="B877" t="inlineStr">
        <is>
          <t>Hobby Japan Promos JP1</t>
        </is>
      </c>
      <c r="C877" t="n">
        <v>5</v>
      </c>
      <c r="D877" s="3" t="n">
        <v>37438</v>
      </c>
      <c r="F877" t="inlineStr">
        <is>
          <t>en es fr de it pt ja ko ru 汉语 漢語</t>
        </is>
      </c>
      <c r="G877" t="n">
        <v>1764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1">
        <f>tbl_MTG_Set[[#This Row],[Play Booster Sell Price CardMarket]]*tbl_MTG_Set[[#This Row],[Play Booster Expected Market Value MTG Stocks]]/tbl_MTG_Set[[#This Row],[Play Booster Sealed Market Value MTG Stocks]]</f>
        <v/>
      </c>
      <c r="BG8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7" s="11">
        <f>tbl_MTG_Set[[#This Row],[Play Singles CardMarket Profit MTG Stocks]]/tbl_MTG_Set[[#This Row],[Play Booster Cost]]</f>
        <v/>
      </c>
      <c r="BI877" s="11">
        <f>tbl_MTG_Set[[#This Row],[Play Singles CardMarket Profit MTG Stocks]]&gt;0</f>
        <v/>
      </c>
      <c r="BM877" s="10">
        <f>tbl_MTG_Set[[#This Row],[Play Booster Sell Price CardMarket]]*tbl_MTG_Set[[#This Row],[Play Booster Expected Market Value BotBox]]/tbl_MTG_Set[[#This Row],[Play Booster Sealed Market Value BotBox]]</f>
        <v/>
      </c>
      <c r="BN8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7" s="10">
        <f>tbl_MTG_Set[[#This Row],[Play Singles CardMarket Profit BotBox]]/tbl_MTG_Set[[#This Row],[Play Booster Cost]]</f>
        <v/>
      </c>
      <c r="BP877" s="10">
        <f>tbl_MTG_Set[[#This Row],[Play Singles CardMarket Profit BotBox]]&gt;0</f>
        <v/>
      </c>
      <c r="BQ877" s="10" t="n"/>
      <c r="BR877" s="10" t="n"/>
      <c r="BS877" s="10" t="n"/>
      <c r="BT8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7" s="19">
        <f>tbl_MTG_Set[[#This Row],[Collector Singles CardMarket Profit MTG Stocks]]/tbl_MTG_Set[[#This Row],[Collector Booster Cost]]</f>
        <v/>
      </c>
      <c r="BW877" s="10">
        <f>tbl_MTG_Set[[#This Row],[Collector Singles CardMarket Profit MTG Stocks]]&gt;0</f>
        <v/>
      </c>
      <c r="BX877" s="10" t="n"/>
      <c r="BY877" s="10" t="n"/>
      <c r="BZ877" s="10">
        <f>tbl_MTG_Set[[#This Row],[Collector Booster Sell Price CardMarket]]*tbl_MTG_Set[[#This Row],[Collector Booster Expected Market Value BotBox]]/tbl_MTG_Set[[#This Row],[Collector Booster Sealed Market Value BotBox]]</f>
        <v/>
      </c>
      <c r="CA8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7" s="10">
        <f>tbl_MTG_Set[[#This Row],[Collector Singles CardMarket Profit BotBox]]/tbl_MTG_Set[[#This Row],[Collector Booster Cost]]</f>
        <v/>
      </c>
      <c r="CC877" s="10">
        <f>tbl_MTG_Set[[#This Row],[Collector Singles CardMarket Profit BotBox]]&gt;0</f>
        <v/>
      </c>
      <c r="CD8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8" hidden="1" s="6">
      <c r="A878" t="n">
        <v>910</v>
      </c>
      <c r="B878" t="inlineStr">
        <is>
          <t>Magic Online Promos PRM</t>
        </is>
      </c>
      <c r="C878" t="n">
        <v>3110</v>
      </c>
      <c r="D878" s="3" t="n">
        <v>37431</v>
      </c>
      <c r="F878" t="inlineStr">
        <is>
          <t>en es fr de it pt ja ko ru 汉语 漢語</t>
        </is>
      </c>
      <c r="G878" t="n">
        <v>1766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1">
        <f>tbl_MTG_Set[[#This Row],[Play Booster Sell Price CardMarket]]*tbl_MTG_Set[[#This Row],[Play Booster Expected Market Value MTG Stocks]]/tbl_MTG_Set[[#This Row],[Play Booster Sealed Market Value MTG Stocks]]</f>
        <v/>
      </c>
      <c r="BG8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8" s="11">
        <f>tbl_MTG_Set[[#This Row],[Play Singles CardMarket Profit MTG Stocks]]/tbl_MTG_Set[[#This Row],[Play Booster Cost]]</f>
        <v/>
      </c>
      <c r="BI878" s="11">
        <f>tbl_MTG_Set[[#This Row],[Play Singles CardMarket Profit MTG Stocks]]&gt;0</f>
        <v/>
      </c>
      <c r="BM878" s="10">
        <f>tbl_MTG_Set[[#This Row],[Play Booster Sell Price CardMarket]]*tbl_MTG_Set[[#This Row],[Play Booster Expected Market Value BotBox]]/tbl_MTG_Set[[#This Row],[Play Booster Sealed Market Value BotBox]]</f>
        <v/>
      </c>
      <c r="BN8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8" s="10">
        <f>tbl_MTG_Set[[#This Row],[Play Singles CardMarket Profit BotBox]]/tbl_MTG_Set[[#This Row],[Play Booster Cost]]</f>
        <v/>
      </c>
      <c r="BP878" s="10">
        <f>tbl_MTG_Set[[#This Row],[Play Singles CardMarket Profit BotBox]]&gt;0</f>
        <v/>
      </c>
      <c r="BQ878" s="10" t="n"/>
      <c r="BR878" s="10" t="n"/>
      <c r="BS878" s="10" t="n"/>
      <c r="BT8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8" s="19">
        <f>tbl_MTG_Set[[#This Row],[Collector Singles CardMarket Profit MTG Stocks]]/tbl_MTG_Set[[#This Row],[Collector Booster Cost]]</f>
        <v/>
      </c>
      <c r="BW878" s="10">
        <f>tbl_MTG_Set[[#This Row],[Collector Singles CardMarket Profit MTG Stocks]]&gt;0</f>
        <v/>
      </c>
      <c r="BX878" s="10" t="n"/>
      <c r="BY878" s="10" t="n"/>
      <c r="BZ878" s="10">
        <f>tbl_MTG_Set[[#This Row],[Collector Booster Sell Price CardMarket]]*tbl_MTG_Set[[#This Row],[Collector Booster Expected Market Value BotBox]]/tbl_MTG_Set[[#This Row],[Collector Booster Sealed Market Value BotBox]]</f>
        <v/>
      </c>
      <c r="CA8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8" s="10">
        <f>tbl_MTG_Set[[#This Row],[Collector Singles CardMarket Profit BotBox]]/tbl_MTG_Set[[#This Row],[Collector Booster Cost]]</f>
        <v/>
      </c>
      <c r="CC878" s="10">
        <f>tbl_MTG_Set[[#This Row],[Collector Singles CardMarket Profit BotBox]]&gt;0</f>
        <v/>
      </c>
      <c r="CD8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9" hidden="1" s="6">
      <c r="A879" t="n">
        <v>911</v>
      </c>
      <c r="B879" t="inlineStr">
        <is>
          <t>Judgment JUD</t>
        </is>
      </c>
      <c r="C879" t="n">
        <v>143</v>
      </c>
      <c r="D879" s="3" t="n">
        <v>37403</v>
      </c>
      <c r="F879" t="inlineStr">
        <is>
          <t>en es fr de it pt ja ko ru 汉语 漢語</t>
        </is>
      </c>
      <c r="G879" t="n">
        <v>1768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1">
        <f>tbl_MTG_Set[[#This Row],[Play Booster Sell Price CardMarket]]*tbl_MTG_Set[[#This Row],[Play Booster Expected Market Value MTG Stocks]]/tbl_MTG_Set[[#This Row],[Play Booster Sealed Market Value MTG Stocks]]</f>
        <v/>
      </c>
      <c r="BG8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9" s="11">
        <f>tbl_MTG_Set[[#This Row],[Play Singles CardMarket Profit MTG Stocks]]/tbl_MTG_Set[[#This Row],[Play Booster Cost]]</f>
        <v/>
      </c>
      <c r="BI879" s="11">
        <f>tbl_MTG_Set[[#This Row],[Play Singles CardMarket Profit MTG Stocks]]&gt;0</f>
        <v/>
      </c>
      <c r="BM879" s="10">
        <f>tbl_MTG_Set[[#This Row],[Play Booster Sell Price CardMarket]]*tbl_MTG_Set[[#This Row],[Play Booster Expected Market Value BotBox]]/tbl_MTG_Set[[#This Row],[Play Booster Sealed Market Value BotBox]]</f>
        <v/>
      </c>
      <c r="BN8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9" s="10">
        <f>tbl_MTG_Set[[#This Row],[Play Singles CardMarket Profit BotBox]]/tbl_MTG_Set[[#This Row],[Play Booster Cost]]</f>
        <v/>
      </c>
      <c r="BP879" s="10">
        <f>tbl_MTG_Set[[#This Row],[Play Singles CardMarket Profit BotBox]]&gt;0</f>
        <v/>
      </c>
      <c r="BQ879" s="10" t="n"/>
      <c r="BR879" s="10" t="n"/>
      <c r="BS879" s="10" t="n"/>
      <c r="BT8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9" s="19">
        <f>tbl_MTG_Set[[#This Row],[Collector Singles CardMarket Profit MTG Stocks]]/tbl_MTG_Set[[#This Row],[Collector Booster Cost]]</f>
        <v/>
      </c>
      <c r="BW879" s="10">
        <f>tbl_MTG_Set[[#This Row],[Collector Singles CardMarket Profit MTG Stocks]]&gt;0</f>
        <v/>
      </c>
      <c r="BX879" s="10" t="n"/>
      <c r="BY879" s="10" t="n"/>
      <c r="BZ879" s="10">
        <f>tbl_MTG_Set[[#This Row],[Collector Booster Sell Price CardMarket]]*tbl_MTG_Set[[#This Row],[Collector Booster Expected Market Value BotBox]]/tbl_MTG_Set[[#This Row],[Collector Booster Sealed Market Value BotBox]]</f>
        <v/>
      </c>
      <c r="CA8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9" s="10">
        <f>tbl_MTG_Set[[#This Row],[Collector Singles CardMarket Profit BotBox]]/tbl_MTG_Set[[#This Row],[Collector Booster Cost]]</f>
        <v/>
      </c>
      <c r="CC879" s="10">
        <f>tbl_MTG_Set[[#This Row],[Collector Singles CardMarket Profit BotBox]]&gt;0</f>
        <v/>
      </c>
      <c r="CD8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0" hidden="1" s="6">
      <c r="A880" t="n">
        <v>912</v>
      </c>
      <c r="B880" t="inlineStr">
        <is>
          <t>Judgment Promos PJUD</t>
        </is>
      </c>
      <c r="C880" t="n">
        <v>1</v>
      </c>
      <c r="D880" s="3" t="n">
        <v>37403</v>
      </c>
      <c r="F880" t="inlineStr">
        <is>
          <t>en es fr de it pt ja ko ru 汉语 漢語</t>
        </is>
      </c>
      <c r="G880" t="n">
        <v>1770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1">
        <f>tbl_MTG_Set[[#This Row],[Play Booster Sell Price CardMarket]]*tbl_MTG_Set[[#This Row],[Play Booster Expected Market Value MTG Stocks]]/tbl_MTG_Set[[#This Row],[Play Booster Sealed Market Value MTG Stocks]]</f>
        <v/>
      </c>
      <c r="BG8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0" s="11">
        <f>tbl_MTG_Set[[#This Row],[Play Singles CardMarket Profit MTG Stocks]]/tbl_MTG_Set[[#This Row],[Play Booster Cost]]</f>
        <v/>
      </c>
      <c r="BI880" s="11">
        <f>tbl_MTG_Set[[#This Row],[Play Singles CardMarket Profit MTG Stocks]]&gt;0</f>
        <v/>
      </c>
      <c r="BM880" s="10">
        <f>tbl_MTG_Set[[#This Row],[Play Booster Sell Price CardMarket]]*tbl_MTG_Set[[#This Row],[Play Booster Expected Market Value BotBox]]/tbl_MTG_Set[[#This Row],[Play Booster Sealed Market Value BotBox]]</f>
        <v/>
      </c>
      <c r="BN8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0" s="10">
        <f>tbl_MTG_Set[[#This Row],[Play Singles CardMarket Profit BotBox]]/tbl_MTG_Set[[#This Row],[Play Booster Cost]]</f>
        <v/>
      </c>
      <c r="BP880" s="10">
        <f>tbl_MTG_Set[[#This Row],[Play Singles CardMarket Profit BotBox]]&gt;0</f>
        <v/>
      </c>
      <c r="BQ880" s="10" t="n"/>
      <c r="BR880" s="10" t="n"/>
      <c r="BS880" s="10" t="n"/>
      <c r="BT8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0" s="19">
        <f>tbl_MTG_Set[[#This Row],[Collector Singles CardMarket Profit MTG Stocks]]/tbl_MTG_Set[[#This Row],[Collector Booster Cost]]</f>
        <v/>
      </c>
      <c r="BW880" s="10">
        <f>tbl_MTG_Set[[#This Row],[Collector Singles CardMarket Profit MTG Stocks]]&gt;0</f>
        <v/>
      </c>
      <c r="BX880" s="10" t="n"/>
      <c r="BY880" s="10" t="n"/>
      <c r="BZ880" s="10">
        <f>tbl_MTG_Set[[#This Row],[Collector Booster Sell Price CardMarket]]*tbl_MTG_Set[[#This Row],[Collector Booster Expected Market Value BotBox]]/tbl_MTG_Set[[#This Row],[Collector Booster Sealed Market Value BotBox]]</f>
        <v/>
      </c>
      <c r="CA8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0" s="10">
        <f>tbl_MTG_Set[[#This Row],[Collector Singles CardMarket Profit BotBox]]/tbl_MTG_Set[[#This Row],[Collector Booster Cost]]</f>
        <v/>
      </c>
      <c r="CC880" s="10">
        <f>tbl_MTG_Set[[#This Row],[Collector Singles CardMarket Profit BotBox]]&gt;0</f>
        <v/>
      </c>
      <c r="CD8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1" hidden="1" s="6">
      <c r="A881" t="n">
        <v>913</v>
      </c>
      <c r="B881" t="inlineStr">
        <is>
          <t>Torment TOR</t>
        </is>
      </c>
      <c r="C881" t="n">
        <v>143</v>
      </c>
      <c r="D881" s="3" t="n">
        <v>37291</v>
      </c>
      <c r="F881" t="inlineStr">
        <is>
          <t>en es fr de it pt ja ko ru 汉语 漢語</t>
        </is>
      </c>
      <c r="G881" t="n">
        <v>1772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1">
        <f>tbl_MTG_Set[[#This Row],[Play Booster Sell Price CardMarket]]*tbl_MTG_Set[[#This Row],[Play Booster Expected Market Value MTG Stocks]]/tbl_MTG_Set[[#This Row],[Play Booster Sealed Market Value MTG Stocks]]</f>
        <v/>
      </c>
      <c r="BG8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1" s="11">
        <f>tbl_MTG_Set[[#This Row],[Play Singles CardMarket Profit MTG Stocks]]/tbl_MTG_Set[[#This Row],[Play Booster Cost]]</f>
        <v/>
      </c>
      <c r="BI881" s="11">
        <f>tbl_MTG_Set[[#This Row],[Play Singles CardMarket Profit MTG Stocks]]&gt;0</f>
        <v/>
      </c>
      <c r="BM881" s="10">
        <f>tbl_MTG_Set[[#This Row],[Play Booster Sell Price CardMarket]]*tbl_MTG_Set[[#This Row],[Play Booster Expected Market Value BotBox]]/tbl_MTG_Set[[#This Row],[Play Booster Sealed Market Value BotBox]]</f>
        <v/>
      </c>
      <c r="BN8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1" s="10">
        <f>tbl_MTG_Set[[#This Row],[Play Singles CardMarket Profit BotBox]]/tbl_MTG_Set[[#This Row],[Play Booster Cost]]</f>
        <v/>
      </c>
      <c r="BP881" s="10">
        <f>tbl_MTG_Set[[#This Row],[Play Singles CardMarket Profit BotBox]]&gt;0</f>
        <v/>
      </c>
      <c r="BQ881" s="10" t="n"/>
      <c r="BR881" s="10" t="n"/>
      <c r="BS881" s="10" t="n"/>
      <c r="BT8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1" s="19">
        <f>tbl_MTG_Set[[#This Row],[Collector Singles CardMarket Profit MTG Stocks]]/tbl_MTG_Set[[#This Row],[Collector Booster Cost]]</f>
        <v/>
      </c>
      <c r="BW881" s="10">
        <f>tbl_MTG_Set[[#This Row],[Collector Singles CardMarket Profit MTG Stocks]]&gt;0</f>
        <v/>
      </c>
      <c r="BX881" s="10" t="n"/>
      <c r="BY881" s="10" t="n"/>
      <c r="BZ881" s="10">
        <f>tbl_MTG_Set[[#This Row],[Collector Booster Sell Price CardMarket]]*tbl_MTG_Set[[#This Row],[Collector Booster Expected Market Value BotBox]]/tbl_MTG_Set[[#This Row],[Collector Booster Sealed Market Value BotBox]]</f>
        <v/>
      </c>
      <c r="CA8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1" s="10">
        <f>tbl_MTG_Set[[#This Row],[Collector Singles CardMarket Profit BotBox]]/tbl_MTG_Set[[#This Row],[Collector Booster Cost]]</f>
        <v/>
      </c>
      <c r="CC881" s="10">
        <f>tbl_MTG_Set[[#This Row],[Collector Singles CardMarket Profit BotBox]]&gt;0</f>
        <v/>
      </c>
      <c r="CD8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2" hidden="1" s="6">
      <c r="A882" t="n">
        <v>914</v>
      </c>
      <c r="B882" t="inlineStr">
        <is>
          <t>Torment Promos PTOR</t>
        </is>
      </c>
      <c r="C882" t="n">
        <v>3</v>
      </c>
      <c r="D882" s="3" t="n">
        <v>37291</v>
      </c>
      <c r="F882" t="inlineStr">
        <is>
          <t>en es fr de it pt ja ko ru 汉语 漢語</t>
        </is>
      </c>
      <c r="G882" t="n">
        <v>1774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1">
        <f>tbl_MTG_Set[[#This Row],[Play Booster Sell Price CardMarket]]*tbl_MTG_Set[[#This Row],[Play Booster Expected Market Value MTG Stocks]]/tbl_MTG_Set[[#This Row],[Play Booster Sealed Market Value MTG Stocks]]</f>
        <v/>
      </c>
      <c r="BG8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2" s="11">
        <f>tbl_MTG_Set[[#This Row],[Play Singles CardMarket Profit MTG Stocks]]/tbl_MTG_Set[[#This Row],[Play Booster Cost]]</f>
        <v/>
      </c>
      <c r="BI882" s="11">
        <f>tbl_MTG_Set[[#This Row],[Play Singles CardMarket Profit MTG Stocks]]&gt;0</f>
        <v/>
      </c>
      <c r="BM882" s="10">
        <f>tbl_MTG_Set[[#This Row],[Play Booster Sell Price CardMarket]]*tbl_MTG_Set[[#This Row],[Play Booster Expected Market Value BotBox]]/tbl_MTG_Set[[#This Row],[Play Booster Sealed Market Value BotBox]]</f>
        <v/>
      </c>
      <c r="BN8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2" s="10">
        <f>tbl_MTG_Set[[#This Row],[Play Singles CardMarket Profit BotBox]]/tbl_MTG_Set[[#This Row],[Play Booster Cost]]</f>
        <v/>
      </c>
      <c r="BP882" s="10">
        <f>tbl_MTG_Set[[#This Row],[Play Singles CardMarket Profit BotBox]]&gt;0</f>
        <v/>
      </c>
      <c r="BQ882" s="10" t="n"/>
      <c r="BR882" s="10" t="n"/>
      <c r="BS882" s="10" t="n"/>
      <c r="BT8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2" s="19">
        <f>tbl_MTG_Set[[#This Row],[Collector Singles CardMarket Profit MTG Stocks]]/tbl_MTG_Set[[#This Row],[Collector Booster Cost]]</f>
        <v/>
      </c>
      <c r="BW882" s="10">
        <f>tbl_MTG_Set[[#This Row],[Collector Singles CardMarket Profit MTG Stocks]]&gt;0</f>
        <v/>
      </c>
      <c r="BX882" s="10" t="n"/>
      <c r="BY882" s="10" t="n"/>
      <c r="BZ882" s="10">
        <f>tbl_MTG_Set[[#This Row],[Collector Booster Sell Price CardMarket]]*tbl_MTG_Set[[#This Row],[Collector Booster Expected Market Value BotBox]]/tbl_MTG_Set[[#This Row],[Collector Booster Sealed Market Value BotBox]]</f>
        <v/>
      </c>
      <c r="CA8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2" s="10">
        <f>tbl_MTG_Set[[#This Row],[Collector Singles CardMarket Profit BotBox]]/tbl_MTG_Set[[#This Row],[Collector Booster Cost]]</f>
        <v/>
      </c>
      <c r="CC882" s="10">
        <f>tbl_MTG_Set[[#This Row],[Collector Singles CardMarket Profit BotBox]]&gt;0</f>
        <v/>
      </c>
      <c r="CD8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3" hidden="1" s="6">
      <c r="A883" t="n">
        <v>915</v>
      </c>
      <c r="B883" t="inlineStr">
        <is>
          <t>Arena League 2002 PAL02</t>
        </is>
      </c>
      <c r="C883" t="n">
        <v>5</v>
      </c>
      <c r="D883" s="3" t="n">
        <v>37257</v>
      </c>
      <c r="F883" t="inlineStr">
        <is>
          <t>en es fr de it pt ja ko ru 汉语 漢語</t>
        </is>
      </c>
      <c r="G883" t="n">
        <v>1776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1">
        <f>tbl_MTG_Set[[#This Row],[Play Booster Sell Price CardMarket]]*tbl_MTG_Set[[#This Row],[Play Booster Expected Market Value MTG Stocks]]/tbl_MTG_Set[[#This Row],[Play Booster Sealed Market Value MTG Stocks]]</f>
        <v/>
      </c>
      <c r="BG8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3" s="11">
        <f>tbl_MTG_Set[[#This Row],[Play Singles CardMarket Profit MTG Stocks]]/tbl_MTG_Set[[#This Row],[Play Booster Cost]]</f>
        <v/>
      </c>
      <c r="BI883" s="11">
        <f>tbl_MTG_Set[[#This Row],[Play Singles CardMarket Profit MTG Stocks]]&gt;0</f>
        <v/>
      </c>
      <c r="BM883" s="10">
        <f>tbl_MTG_Set[[#This Row],[Play Booster Sell Price CardMarket]]*tbl_MTG_Set[[#This Row],[Play Booster Expected Market Value BotBox]]/tbl_MTG_Set[[#This Row],[Play Booster Sealed Market Value BotBox]]</f>
        <v/>
      </c>
      <c r="BN8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3" s="10">
        <f>tbl_MTG_Set[[#This Row],[Play Singles CardMarket Profit BotBox]]/tbl_MTG_Set[[#This Row],[Play Booster Cost]]</f>
        <v/>
      </c>
      <c r="BP883" s="10">
        <f>tbl_MTG_Set[[#This Row],[Play Singles CardMarket Profit BotBox]]&gt;0</f>
        <v/>
      </c>
      <c r="BQ883" s="10" t="n"/>
      <c r="BR883" s="10" t="n"/>
      <c r="BS883" s="10" t="n"/>
      <c r="BT8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3" s="19">
        <f>tbl_MTG_Set[[#This Row],[Collector Singles CardMarket Profit MTG Stocks]]/tbl_MTG_Set[[#This Row],[Collector Booster Cost]]</f>
        <v/>
      </c>
      <c r="BW883" s="10">
        <f>tbl_MTG_Set[[#This Row],[Collector Singles CardMarket Profit MTG Stocks]]&gt;0</f>
        <v/>
      </c>
      <c r="BX883" s="10" t="n"/>
      <c r="BY883" s="10" t="n"/>
      <c r="BZ883" s="10">
        <f>tbl_MTG_Set[[#This Row],[Collector Booster Sell Price CardMarket]]*tbl_MTG_Set[[#This Row],[Collector Booster Expected Market Value BotBox]]/tbl_MTG_Set[[#This Row],[Collector Booster Sealed Market Value BotBox]]</f>
        <v/>
      </c>
      <c r="CA8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3" s="10">
        <f>tbl_MTG_Set[[#This Row],[Collector Singles CardMarket Profit BotBox]]/tbl_MTG_Set[[#This Row],[Collector Booster Cost]]</f>
        <v/>
      </c>
      <c r="CC883" s="10">
        <f>tbl_MTG_Set[[#This Row],[Collector Singles CardMarket Profit BotBox]]&gt;0</f>
        <v/>
      </c>
      <c r="CD8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4" hidden="1" s="6">
      <c r="A884" t="n">
        <v>916</v>
      </c>
      <c r="B884" t="inlineStr">
        <is>
          <t>Magic Player Rewards 2002 PR2</t>
        </is>
      </c>
      <c r="C884" t="n">
        <v>6</v>
      </c>
      <c r="D884" s="3" t="n">
        <v>37257</v>
      </c>
      <c r="F884" t="inlineStr">
        <is>
          <t>en es fr de it pt ja ko ru 汉语 漢語</t>
        </is>
      </c>
      <c r="G884" t="n">
        <v>1778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1">
        <f>tbl_MTG_Set[[#This Row],[Play Booster Sell Price CardMarket]]*tbl_MTG_Set[[#This Row],[Play Booster Expected Market Value MTG Stocks]]/tbl_MTG_Set[[#This Row],[Play Booster Sealed Market Value MTG Stocks]]</f>
        <v/>
      </c>
      <c r="BG8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4" s="11">
        <f>tbl_MTG_Set[[#This Row],[Play Singles CardMarket Profit MTG Stocks]]/tbl_MTG_Set[[#This Row],[Play Booster Cost]]</f>
        <v/>
      </c>
      <c r="BI884" s="11">
        <f>tbl_MTG_Set[[#This Row],[Play Singles CardMarket Profit MTG Stocks]]&gt;0</f>
        <v/>
      </c>
      <c r="BM884" s="10">
        <f>tbl_MTG_Set[[#This Row],[Play Booster Sell Price CardMarket]]*tbl_MTG_Set[[#This Row],[Play Booster Expected Market Value BotBox]]/tbl_MTG_Set[[#This Row],[Play Booster Sealed Market Value BotBox]]</f>
        <v/>
      </c>
      <c r="BN8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4" s="10">
        <f>tbl_MTG_Set[[#This Row],[Play Singles CardMarket Profit BotBox]]/tbl_MTG_Set[[#This Row],[Play Booster Cost]]</f>
        <v/>
      </c>
      <c r="BP884" s="10">
        <f>tbl_MTG_Set[[#This Row],[Play Singles CardMarket Profit BotBox]]&gt;0</f>
        <v/>
      </c>
      <c r="BQ884" s="10" t="n"/>
      <c r="BR884" s="10" t="n"/>
      <c r="BS884" s="10" t="n"/>
      <c r="BT8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4" s="19">
        <f>tbl_MTG_Set[[#This Row],[Collector Singles CardMarket Profit MTG Stocks]]/tbl_MTG_Set[[#This Row],[Collector Booster Cost]]</f>
        <v/>
      </c>
      <c r="BW884" s="10">
        <f>tbl_MTG_Set[[#This Row],[Collector Singles CardMarket Profit MTG Stocks]]&gt;0</f>
        <v/>
      </c>
      <c r="BX884" s="10" t="n"/>
      <c r="BY884" s="10" t="n"/>
      <c r="BZ884" s="10">
        <f>tbl_MTG_Set[[#This Row],[Collector Booster Sell Price CardMarket]]*tbl_MTG_Set[[#This Row],[Collector Booster Expected Market Value BotBox]]/tbl_MTG_Set[[#This Row],[Collector Booster Sealed Market Value BotBox]]</f>
        <v/>
      </c>
      <c r="CA8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4" s="10">
        <f>tbl_MTG_Set[[#This Row],[Collector Singles CardMarket Profit BotBox]]/tbl_MTG_Set[[#This Row],[Collector Booster Cost]]</f>
        <v/>
      </c>
      <c r="CC884" s="10">
        <f>tbl_MTG_Set[[#This Row],[Collector Singles CardMarket Profit BotBox]]&gt;0</f>
        <v/>
      </c>
      <c r="CD8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5" hidden="1" s="6">
      <c r="A885" t="n">
        <v>917</v>
      </c>
      <c r="B885" t="inlineStr">
        <is>
          <t>Judge Gift Cards 2002 G02</t>
        </is>
      </c>
      <c r="C885" t="n">
        <v>2</v>
      </c>
      <c r="D885" s="3" t="n">
        <v>37257</v>
      </c>
      <c r="F885" t="inlineStr">
        <is>
          <t>en es fr de it pt ja ko ru 汉语 漢語</t>
        </is>
      </c>
      <c r="G885" t="n">
        <v>1780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1">
        <f>tbl_MTG_Set[[#This Row],[Play Booster Sell Price CardMarket]]*tbl_MTG_Set[[#This Row],[Play Booster Expected Market Value MTG Stocks]]/tbl_MTG_Set[[#This Row],[Play Booster Sealed Market Value MTG Stocks]]</f>
        <v/>
      </c>
      <c r="BG8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5" s="11">
        <f>tbl_MTG_Set[[#This Row],[Play Singles CardMarket Profit MTG Stocks]]/tbl_MTG_Set[[#This Row],[Play Booster Cost]]</f>
        <v/>
      </c>
      <c r="BI885" s="11">
        <f>tbl_MTG_Set[[#This Row],[Play Singles CardMarket Profit MTG Stocks]]&gt;0</f>
        <v/>
      </c>
      <c r="BM885" s="10">
        <f>tbl_MTG_Set[[#This Row],[Play Booster Sell Price CardMarket]]*tbl_MTG_Set[[#This Row],[Play Booster Expected Market Value BotBox]]/tbl_MTG_Set[[#This Row],[Play Booster Sealed Market Value BotBox]]</f>
        <v/>
      </c>
      <c r="BN8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5" s="10">
        <f>tbl_MTG_Set[[#This Row],[Play Singles CardMarket Profit BotBox]]/tbl_MTG_Set[[#This Row],[Play Booster Cost]]</f>
        <v/>
      </c>
      <c r="BP885" s="10">
        <f>tbl_MTG_Set[[#This Row],[Play Singles CardMarket Profit BotBox]]&gt;0</f>
        <v/>
      </c>
      <c r="BQ885" s="10" t="n"/>
      <c r="BR885" s="10" t="n"/>
      <c r="BS885" s="10" t="n"/>
      <c r="BT8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5" s="19">
        <f>tbl_MTG_Set[[#This Row],[Collector Singles CardMarket Profit MTG Stocks]]/tbl_MTG_Set[[#This Row],[Collector Booster Cost]]</f>
        <v/>
      </c>
      <c r="BW885" s="10">
        <f>tbl_MTG_Set[[#This Row],[Collector Singles CardMarket Profit MTG Stocks]]&gt;0</f>
        <v/>
      </c>
      <c r="BX885" s="10" t="n"/>
      <c r="BY885" s="10" t="n"/>
      <c r="BZ885" s="10">
        <f>tbl_MTG_Set[[#This Row],[Collector Booster Sell Price CardMarket]]*tbl_MTG_Set[[#This Row],[Collector Booster Expected Market Value BotBox]]/tbl_MTG_Set[[#This Row],[Collector Booster Sealed Market Value BotBox]]</f>
        <v/>
      </c>
      <c r="CA8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5" s="10">
        <f>tbl_MTG_Set[[#This Row],[Collector Singles CardMarket Profit BotBox]]/tbl_MTG_Set[[#This Row],[Collector Booster Cost]]</f>
        <v/>
      </c>
      <c r="CC885" s="10">
        <f>tbl_MTG_Set[[#This Row],[Collector Singles CardMarket Profit BotBox]]&gt;0</f>
        <v/>
      </c>
      <c r="CD8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6" hidden="1" s="6">
      <c r="A886" t="n">
        <v>918</v>
      </c>
      <c r="B886" t="inlineStr">
        <is>
          <t>Friday Night Magic 2002 F02</t>
        </is>
      </c>
      <c r="C886" t="n">
        <v>12</v>
      </c>
      <c r="D886" s="3" t="n">
        <v>37257</v>
      </c>
      <c r="F886" t="inlineStr">
        <is>
          <t>en es fr de it pt ja ko ru 汉语 漢語</t>
        </is>
      </c>
      <c r="G886" t="n">
        <v>1782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1">
        <f>tbl_MTG_Set[[#This Row],[Play Booster Sell Price CardMarket]]*tbl_MTG_Set[[#This Row],[Play Booster Expected Market Value MTG Stocks]]/tbl_MTG_Set[[#This Row],[Play Booster Sealed Market Value MTG Stocks]]</f>
        <v/>
      </c>
      <c r="BG8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6" s="11">
        <f>tbl_MTG_Set[[#This Row],[Play Singles CardMarket Profit MTG Stocks]]/tbl_MTG_Set[[#This Row],[Play Booster Cost]]</f>
        <v/>
      </c>
      <c r="BI886" s="11">
        <f>tbl_MTG_Set[[#This Row],[Play Singles CardMarket Profit MTG Stocks]]&gt;0</f>
        <v/>
      </c>
      <c r="BM886" s="10">
        <f>tbl_MTG_Set[[#This Row],[Play Booster Sell Price CardMarket]]*tbl_MTG_Set[[#This Row],[Play Booster Expected Market Value BotBox]]/tbl_MTG_Set[[#This Row],[Play Booster Sealed Market Value BotBox]]</f>
        <v/>
      </c>
      <c r="BN8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6" s="10">
        <f>tbl_MTG_Set[[#This Row],[Play Singles CardMarket Profit BotBox]]/tbl_MTG_Set[[#This Row],[Play Booster Cost]]</f>
        <v/>
      </c>
      <c r="BP886" s="10">
        <f>tbl_MTG_Set[[#This Row],[Play Singles CardMarket Profit BotBox]]&gt;0</f>
        <v/>
      </c>
      <c r="BQ886" s="10" t="n"/>
      <c r="BR886" s="10" t="n"/>
      <c r="BS886" s="10" t="n"/>
      <c r="BT8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6" s="19">
        <f>tbl_MTG_Set[[#This Row],[Collector Singles CardMarket Profit MTG Stocks]]/tbl_MTG_Set[[#This Row],[Collector Booster Cost]]</f>
        <v/>
      </c>
      <c r="BW886" s="10">
        <f>tbl_MTG_Set[[#This Row],[Collector Singles CardMarket Profit MTG Stocks]]&gt;0</f>
        <v/>
      </c>
      <c r="BX886" s="10" t="n"/>
      <c r="BY886" s="10" t="n"/>
      <c r="BZ886" s="10">
        <f>tbl_MTG_Set[[#This Row],[Collector Booster Sell Price CardMarket]]*tbl_MTG_Set[[#This Row],[Collector Booster Expected Market Value BotBox]]/tbl_MTG_Set[[#This Row],[Collector Booster Sealed Market Value BotBox]]</f>
        <v/>
      </c>
      <c r="CA8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6" s="10">
        <f>tbl_MTG_Set[[#This Row],[Collector Singles CardMarket Profit BotBox]]/tbl_MTG_Set[[#This Row],[Collector Booster Cost]]</f>
        <v/>
      </c>
      <c r="CC886" s="10">
        <f>tbl_MTG_Set[[#This Row],[Collector Singles CardMarket Profit BotBox]]&gt;0</f>
        <v/>
      </c>
      <c r="CD8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7" hidden="1" s="6">
      <c r="A887" t="n">
        <v>919</v>
      </c>
      <c r="B887" t="inlineStr">
        <is>
          <t>Deckmasters DKM</t>
        </is>
      </c>
      <c r="C887" t="n">
        <v>58</v>
      </c>
      <c r="D887" s="3" t="n">
        <v>37226</v>
      </c>
      <c r="F887" t="inlineStr">
        <is>
          <t>en es fr de it pt ja ko ru 汉语 漢語</t>
        </is>
      </c>
      <c r="G887" t="n">
        <v>1784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1">
        <f>tbl_MTG_Set[[#This Row],[Play Booster Sell Price CardMarket]]*tbl_MTG_Set[[#This Row],[Play Booster Expected Market Value MTG Stocks]]/tbl_MTG_Set[[#This Row],[Play Booster Sealed Market Value MTG Stocks]]</f>
        <v/>
      </c>
      <c r="BG8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7" s="11">
        <f>tbl_MTG_Set[[#This Row],[Play Singles CardMarket Profit MTG Stocks]]/tbl_MTG_Set[[#This Row],[Play Booster Cost]]</f>
        <v/>
      </c>
      <c r="BI887" s="11">
        <f>tbl_MTG_Set[[#This Row],[Play Singles CardMarket Profit MTG Stocks]]&gt;0</f>
        <v/>
      </c>
      <c r="BM887" s="10">
        <f>tbl_MTG_Set[[#This Row],[Play Booster Sell Price CardMarket]]*tbl_MTG_Set[[#This Row],[Play Booster Expected Market Value BotBox]]/tbl_MTG_Set[[#This Row],[Play Booster Sealed Market Value BotBox]]</f>
        <v/>
      </c>
      <c r="BN8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7" s="10">
        <f>tbl_MTG_Set[[#This Row],[Play Singles CardMarket Profit BotBox]]/tbl_MTG_Set[[#This Row],[Play Booster Cost]]</f>
        <v/>
      </c>
      <c r="BP887" s="10">
        <f>tbl_MTG_Set[[#This Row],[Play Singles CardMarket Profit BotBox]]&gt;0</f>
        <v/>
      </c>
      <c r="BQ887" s="10" t="n"/>
      <c r="BR887" s="10" t="n"/>
      <c r="BS887" s="10" t="n"/>
      <c r="BT8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7" s="19">
        <f>tbl_MTG_Set[[#This Row],[Collector Singles CardMarket Profit MTG Stocks]]/tbl_MTG_Set[[#This Row],[Collector Booster Cost]]</f>
        <v/>
      </c>
      <c r="BW887" s="10">
        <f>tbl_MTG_Set[[#This Row],[Collector Singles CardMarket Profit MTG Stocks]]&gt;0</f>
        <v/>
      </c>
      <c r="BX887" s="10" t="n"/>
      <c r="BY887" s="10" t="n"/>
      <c r="BZ887" s="10">
        <f>tbl_MTG_Set[[#This Row],[Collector Booster Sell Price CardMarket]]*tbl_MTG_Set[[#This Row],[Collector Booster Expected Market Value BotBox]]/tbl_MTG_Set[[#This Row],[Collector Booster Sealed Market Value BotBox]]</f>
        <v/>
      </c>
      <c r="CA8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7" s="10">
        <f>tbl_MTG_Set[[#This Row],[Collector Singles CardMarket Profit BotBox]]/tbl_MTG_Set[[#This Row],[Collector Booster Cost]]</f>
        <v/>
      </c>
      <c r="CC887" s="10">
        <f>tbl_MTG_Set[[#This Row],[Collector Singles CardMarket Profit BotBox]]&gt;0</f>
        <v/>
      </c>
      <c r="CD8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8" hidden="1" s="6">
      <c r="A888" t="n">
        <v>920</v>
      </c>
      <c r="B888" t="inlineStr">
        <is>
          <t>Odyssey ODY</t>
        </is>
      </c>
      <c r="C888" t="n">
        <v>353</v>
      </c>
      <c r="D888" s="3" t="n">
        <v>37165</v>
      </c>
      <c r="F888" t="inlineStr">
        <is>
          <t>en es fr de it pt ja ko ru 汉语 漢語</t>
        </is>
      </c>
      <c r="G888" t="n">
        <v>1786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1">
        <f>tbl_MTG_Set[[#This Row],[Play Booster Sell Price CardMarket]]*tbl_MTG_Set[[#This Row],[Play Booster Expected Market Value MTG Stocks]]/tbl_MTG_Set[[#This Row],[Play Booster Sealed Market Value MTG Stocks]]</f>
        <v/>
      </c>
      <c r="BG8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8" s="11">
        <f>tbl_MTG_Set[[#This Row],[Play Singles CardMarket Profit MTG Stocks]]/tbl_MTG_Set[[#This Row],[Play Booster Cost]]</f>
        <v/>
      </c>
      <c r="BI888" s="11">
        <f>tbl_MTG_Set[[#This Row],[Play Singles CardMarket Profit MTG Stocks]]&gt;0</f>
        <v/>
      </c>
      <c r="BM888" s="10">
        <f>tbl_MTG_Set[[#This Row],[Play Booster Sell Price CardMarket]]*tbl_MTG_Set[[#This Row],[Play Booster Expected Market Value BotBox]]/tbl_MTG_Set[[#This Row],[Play Booster Sealed Market Value BotBox]]</f>
        <v/>
      </c>
      <c r="BN8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8" s="10">
        <f>tbl_MTG_Set[[#This Row],[Play Singles CardMarket Profit BotBox]]/tbl_MTG_Set[[#This Row],[Play Booster Cost]]</f>
        <v/>
      </c>
      <c r="BP888" s="10">
        <f>tbl_MTG_Set[[#This Row],[Play Singles CardMarket Profit BotBox]]&gt;0</f>
        <v/>
      </c>
      <c r="BQ888" s="10" t="n"/>
      <c r="BR888" s="10" t="n"/>
      <c r="BS888" s="10" t="n"/>
      <c r="BT8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8" s="19">
        <f>tbl_MTG_Set[[#This Row],[Collector Singles CardMarket Profit MTG Stocks]]/tbl_MTG_Set[[#This Row],[Collector Booster Cost]]</f>
        <v/>
      </c>
      <c r="BW888" s="10">
        <f>tbl_MTG_Set[[#This Row],[Collector Singles CardMarket Profit MTG Stocks]]&gt;0</f>
        <v/>
      </c>
      <c r="BX888" s="10" t="n"/>
      <c r="BY888" s="10" t="n"/>
      <c r="BZ8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8" s="10">
        <f>tbl_MTG_Set[[#This Row],[Collector Singles CardMarket Profit BotBox]]/tbl_MTG_Set[[#This Row],[Collector Booster Cost]]</f>
        <v/>
      </c>
      <c r="CC888" s="10">
        <f>tbl_MTG_Set[[#This Row],[Collector Singles CardMarket Profit BotBox]]&gt;0</f>
        <v/>
      </c>
      <c r="CD8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9" hidden="1" s="6">
      <c r="A889" t="n">
        <v>921</v>
      </c>
      <c r="B889" t="inlineStr">
        <is>
          <t>Odyssey Promos PODY</t>
        </is>
      </c>
      <c r="C889" t="n">
        <v>1</v>
      </c>
      <c r="D889" s="3" t="n">
        <v>37165</v>
      </c>
      <c r="F889" t="inlineStr">
        <is>
          <t>en es fr de it pt ja ko ru 汉语 漢語</t>
        </is>
      </c>
      <c r="G889" t="n">
        <v>1788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1">
        <f>tbl_MTG_Set[[#This Row],[Play Booster Sell Price CardMarket]]*tbl_MTG_Set[[#This Row],[Play Booster Expected Market Value MTG Stocks]]/tbl_MTG_Set[[#This Row],[Play Booster Sealed Market Value MTG Stocks]]</f>
        <v/>
      </c>
      <c r="BG8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9" s="11">
        <f>tbl_MTG_Set[[#This Row],[Play Singles CardMarket Profit MTG Stocks]]/tbl_MTG_Set[[#This Row],[Play Booster Cost]]</f>
        <v/>
      </c>
      <c r="BI889" s="11">
        <f>tbl_MTG_Set[[#This Row],[Play Singles CardMarket Profit MTG Stocks]]&gt;0</f>
        <v/>
      </c>
      <c r="BM889" s="10">
        <f>tbl_MTG_Set[[#This Row],[Play Booster Sell Price CardMarket]]*tbl_MTG_Set[[#This Row],[Play Booster Expected Market Value BotBox]]/tbl_MTG_Set[[#This Row],[Play Booster Sealed Market Value BotBox]]</f>
        <v/>
      </c>
      <c r="BN8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9" s="10">
        <f>tbl_MTG_Set[[#This Row],[Play Singles CardMarket Profit BotBox]]/tbl_MTG_Set[[#This Row],[Play Booster Cost]]</f>
        <v/>
      </c>
      <c r="BP889" s="10">
        <f>tbl_MTG_Set[[#This Row],[Play Singles CardMarket Profit BotBox]]&gt;0</f>
        <v/>
      </c>
      <c r="BQ889" s="10" t="n"/>
      <c r="BR889" s="10" t="n"/>
      <c r="BS889" s="10" t="n"/>
      <c r="BT8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9" s="19">
        <f>tbl_MTG_Set[[#This Row],[Collector Singles CardMarket Profit MTG Stocks]]/tbl_MTG_Set[[#This Row],[Collector Booster Cost]]</f>
        <v/>
      </c>
      <c r="BW889" s="10">
        <f>tbl_MTG_Set[[#This Row],[Collector Singles CardMarket Profit MTG Stocks]]&gt;0</f>
        <v/>
      </c>
      <c r="BX889" s="10" t="n"/>
      <c r="BY889" s="10" t="n"/>
      <c r="BZ889" s="10">
        <f>tbl_MTG_Set[[#This Row],[Collector Booster Sell Price CardMarket]]*tbl_MTG_Set[[#This Row],[Collector Booster Expected Market Value BotBox]]/tbl_MTG_Set[[#This Row],[Collector Booster Sealed Market Value BotBox]]</f>
        <v/>
      </c>
      <c r="CA8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9" s="10">
        <f>tbl_MTG_Set[[#This Row],[Collector Singles CardMarket Profit BotBox]]/tbl_MTG_Set[[#This Row],[Collector Booster Cost]]</f>
        <v/>
      </c>
      <c r="CC889" s="10">
        <f>tbl_MTG_Set[[#This Row],[Collector Singles CardMarket Profit BotBox]]&gt;0</f>
        <v/>
      </c>
      <c r="CD8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0" hidden="1" s="6">
      <c r="A890" t="n">
        <v>922</v>
      </c>
      <c r="B890" t="inlineStr">
        <is>
          <t>World Championship Decks 2001 WC01</t>
        </is>
      </c>
      <c r="C890" t="n">
        <v>138</v>
      </c>
      <c r="D890" s="3" t="n">
        <v>37111</v>
      </c>
      <c r="F890" t="inlineStr">
        <is>
          <t>en es fr de it pt ja ko ru 汉语 漢語</t>
        </is>
      </c>
      <c r="G890" t="n">
        <v>1790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1">
        <f>tbl_MTG_Set[[#This Row],[Play Booster Sell Price CardMarket]]*tbl_MTG_Set[[#This Row],[Play Booster Expected Market Value MTG Stocks]]/tbl_MTG_Set[[#This Row],[Play Booster Sealed Market Value MTG Stocks]]</f>
        <v/>
      </c>
      <c r="BG8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0" s="11">
        <f>tbl_MTG_Set[[#This Row],[Play Singles CardMarket Profit MTG Stocks]]/tbl_MTG_Set[[#This Row],[Play Booster Cost]]</f>
        <v/>
      </c>
      <c r="BI890" s="11">
        <f>tbl_MTG_Set[[#This Row],[Play Singles CardMarket Profit MTG Stocks]]&gt;0</f>
        <v/>
      </c>
      <c r="BM890" s="10">
        <f>tbl_MTG_Set[[#This Row],[Play Booster Sell Price CardMarket]]*tbl_MTG_Set[[#This Row],[Play Booster Expected Market Value BotBox]]/tbl_MTG_Set[[#This Row],[Play Booster Sealed Market Value BotBox]]</f>
        <v/>
      </c>
      <c r="BN8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0" s="10">
        <f>tbl_MTG_Set[[#This Row],[Play Singles CardMarket Profit BotBox]]/tbl_MTG_Set[[#This Row],[Play Booster Cost]]</f>
        <v/>
      </c>
      <c r="BP890" s="10">
        <f>tbl_MTG_Set[[#This Row],[Play Singles CardMarket Profit BotBox]]&gt;0</f>
        <v/>
      </c>
      <c r="BQ890" s="10" t="n"/>
      <c r="BR890" s="10" t="n"/>
      <c r="BS890" s="10" t="n"/>
      <c r="BT8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0" s="19">
        <f>tbl_MTG_Set[[#This Row],[Collector Singles CardMarket Profit MTG Stocks]]/tbl_MTG_Set[[#This Row],[Collector Booster Cost]]</f>
        <v/>
      </c>
      <c r="BW890" s="10">
        <f>tbl_MTG_Set[[#This Row],[Collector Singles CardMarket Profit MTG Stocks]]&gt;0</f>
        <v/>
      </c>
      <c r="BX890" s="10" t="n"/>
      <c r="BY890" s="10" t="n"/>
      <c r="BZ890" s="10">
        <f>tbl_MTG_Set[[#This Row],[Collector Booster Sell Price CardMarket]]*tbl_MTG_Set[[#This Row],[Collector Booster Expected Market Value BotBox]]/tbl_MTG_Set[[#This Row],[Collector Booster Sealed Market Value BotBox]]</f>
        <v/>
      </c>
      <c r="CA8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0" s="10">
        <f>tbl_MTG_Set[[#This Row],[Collector Singles CardMarket Profit BotBox]]/tbl_MTG_Set[[#This Row],[Collector Booster Cost]]</f>
        <v/>
      </c>
      <c r="CC890" s="10">
        <f>tbl_MTG_Set[[#This Row],[Collector Singles CardMarket Profit BotBox]]&gt;0</f>
        <v/>
      </c>
      <c r="CD8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1" hidden="1" s="6">
      <c r="A891" t="n">
        <v>923</v>
      </c>
      <c r="B891" t="inlineStr">
        <is>
          <t>Sega Dreamcast Cards PSDG</t>
        </is>
      </c>
      <c r="C891" t="n">
        <v>10</v>
      </c>
      <c r="D891" s="3" t="n">
        <v>37070</v>
      </c>
      <c r="F891" t="inlineStr">
        <is>
          <t>en es fr de it pt ja ko ru 汉语 漢語</t>
        </is>
      </c>
      <c r="G891" t="n">
        <v>1792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1">
        <f>tbl_MTG_Set[[#This Row],[Play Booster Sell Price CardMarket]]*tbl_MTG_Set[[#This Row],[Play Booster Expected Market Value MTG Stocks]]/tbl_MTG_Set[[#This Row],[Play Booster Sealed Market Value MTG Stocks]]</f>
        <v/>
      </c>
      <c r="BG8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1" s="11">
        <f>tbl_MTG_Set[[#This Row],[Play Singles CardMarket Profit MTG Stocks]]/tbl_MTG_Set[[#This Row],[Play Booster Cost]]</f>
        <v/>
      </c>
      <c r="BI891" s="11">
        <f>tbl_MTG_Set[[#This Row],[Play Singles CardMarket Profit MTG Stocks]]&gt;0</f>
        <v/>
      </c>
      <c r="BM891" s="10">
        <f>tbl_MTG_Set[[#This Row],[Play Booster Sell Price CardMarket]]*tbl_MTG_Set[[#This Row],[Play Booster Expected Market Value BotBox]]/tbl_MTG_Set[[#This Row],[Play Booster Sealed Market Value BotBox]]</f>
        <v/>
      </c>
      <c r="BN8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1" s="10">
        <f>tbl_MTG_Set[[#This Row],[Play Singles CardMarket Profit BotBox]]/tbl_MTG_Set[[#This Row],[Play Booster Cost]]</f>
        <v/>
      </c>
      <c r="BP891" s="10">
        <f>tbl_MTG_Set[[#This Row],[Play Singles CardMarket Profit BotBox]]&gt;0</f>
        <v/>
      </c>
      <c r="BQ891" s="10" t="n"/>
      <c r="BR891" s="10" t="n"/>
      <c r="BS891" s="10" t="n"/>
      <c r="BT8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1" s="19">
        <f>tbl_MTG_Set[[#This Row],[Collector Singles CardMarket Profit MTG Stocks]]/tbl_MTG_Set[[#This Row],[Collector Booster Cost]]</f>
        <v/>
      </c>
      <c r="BW891" s="10">
        <f>tbl_MTG_Set[[#This Row],[Collector Singles CardMarket Profit MTG Stocks]]&gt;0</f>
        <v/>
      </c>
      <c r="BX891" s="10" t="n"/>
      <c r="BY891" s="10" t="n"/>
      <c r="BZ891" s="10">
        <f>tbl_MTG_Set[[#This Row],[Collector Booster Sell Price CardMarket]]*tbl_MTG_Set[[#This Row],[Collector Booster Expected Market Value BotBox]]/tbl_MTG_Set[[#This Row],[Collector Booster Sealed Market Value BotBox]]</f>
        <v/>
      </c>
      <c r="CA8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1" s="10">
        <f>tbl_MTG_Set[[#This Row],[Collector Singles CardMarket Profit BotBox]]/tbl_MTG_Set[[#This Row],[Collector Booster Cost]]</f>
        <v/>
      </c>
      <c r="CC891" s="10">
        <f>tbl_MTG_Set[[#This Row],[Collector Singles CardMarket Profit BotBox]]&gt;0</f>
        <v/>
      </c>
      <c r="CD8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2" hidden="1" s="6">
      <c r="A892" t="n">
        <v>924</v>
      </c>
      <c r="B892" t="inlineStr">
        <is>
          <t>Apocalypse APC</t>
        </is>
      </c>
      <c r="C892" t="n">
        <v>143</v>
      </c>
      <c r="D892" s="3" t="n">
        <v>37046</v>
      </c>
      <c r="F892" t="inlineStr">
        <is>
          <t>en es fr de it pt ja ko ru 汉语 漢語</t>
        </is>
      </c>
      <c r="G892" t="n">
        <v>1794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1">
        <f>tbl_MTG_Set[[#This Row],[Play Booster Sell Price CardMarket]]*tbl_MTG_Set[[#This Row],[Play Booster Expected Market Value MTG Stocks]]/tbl_MTG_Set[[#This Row],[Play Booster Sealed Market Value MTG Stocks]]</f>
        <v/>
      </c>
      <c r="BG8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2" s="11">
        <f>tbl_MTG_Set[[#This Row],[Play Singles CardMarket Profit MTG Stocks]]/tbl_MTG_Set[[#This Row],[Play Booster Cost]]</f>
        <v/>
      </c>
      <c r="BI892" s="11">
        <f>tbl_MTG_Set[[#This Row],[Play Singles CardMarket Profit MTG Stocks]]&gt;0</f>
        <v/>
      </c>
      <c r="BM892" s="10">
        <f>tbl_MTG_Set[[#This Row],[Play Booster Sell Price CardMarket]]*tbl_MTG_Set[[#This Row],[Play Booster Expected Market Value BotBox]]/tbl_MTG_Set[[#This Row],[Play Booster Sealed Market Value BotBox]]</f>
        <v/>
      </c>
      <c r="BN8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2" s="10">
        <f>tbl_MTG_Set[[#This Row],[Play Singles CardMarket Profit BotBox]]/tbl_MTG_Set[[#This Row],[Play Booster Cost]]</f>
        <v/>
      </c>
      <c r="BP892" s="10">
        <f>tbl_MTG_Set[[#This Row],[Play Singles CardMarket Profit BotBox]]&gt;0</f>
        <v/>
      </c>
      <c r="BQ892" s="10" t="n"/>
      <c r="BR892" s="10" t="n"/>
      <c r="BS892" s="10" t="n"/>
      <c r="BT8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2" s="19">
        <f>tbl_MTG_Set[[#This Row],[Collector Singles CardMarket Profit MTG Stocks]]/tbl_MTG_Set[[#This Row],[Collector Booster Cost]]</f>
        <v/>
      </c>
      <c r="BW892" s="10">
        <f>tbl_MTG_Set[[#This Row],[Collector Singles CardMarket Profit MTG Stocks]]&gt;0</f>
        <v/>
      </c>
      <c r="BX892" s="10" t="n"/>
      <c r="BY892" s="10" t="n"/>
      <c r="BZ892" s="10">
        <f>tbl_MTG_Set[[#This Row],[Collector Booster Sell Price CardMarket]]*tbl_MTG_Set[[#This Row],[Collector Booster Expected Market Value BotBox]]/tbl_MTG_Set[[#This Row],[Collector Booster Sealed Market Value BotBox]]</f>
        <v/>
      </c>
      <c r="CA8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2" s="10">
        <f>tbl_MTG_Set[[#This Row],[Collector Singles CardMarket Profit BotBox]]/tbl_MTG_Set[[#This Row],[Collector Booster Cost]]</f>
        <v/>
      </c>
      <c r="CC892" s="10">
        <f>tbl_MTG_Set[[#This Row],[Collector Singles CardMarket Profit BotBox]]&gt;0</f>
        <v/>
      </c>
      <c r="CD8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3" hidden="1" s="6">
      <c r="A893" t="n">
        <v>925</v>
      </c>
      <c r="B893" t="inlineStr">
        <is>
          <t>Apocalypse Promos PAPC</t>
        </is>
      </c>
      <c r="C893" t="n">
        <v>1</v>
      </c>
      <c r="D893" s="3" t="n">
        <v>37046</v>
      </c>
      <c r="F893" t="inlineStr">
        <is>
          <t>en es fr de it pt ja ko ru 汉语 漢語</t>
        </is>
      </c>
      <c r="G893" t="n">
        <v>1796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1">
        <f>tbl_MTG_Set[[#This Row],[Play Booster Sell Price CardMarket]]*tbl_MTG_Set[[#This Row],[Play Booster Expected Market Value MTG Stocks]]/tbl_MTG_Set[[#This Row],[Play Booster Sealed Market Value MTG Stocks]]</f>
        <v/>
      </c>
      <c r="BG8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3" s="11">
        <f>tbl_MTG_Set[[#This Row],[Play Singles CardMarket Profit MTG Stocks]]/tbl_MTG_Set[[#This Row],[Play Booster Cost]]</f>
        <v/>
      </c>
      <c r="BI893" s="11">
        <f>tbl_MTG_Set[[#This Row],[Play Singles CardMarket Profit MTG Stocks]]&gt;0</f>
        <v/>
      </c>
      <c r="BM893" s="10">
        <f>tbl_MTG_Set[[#This Row],[Play Booster Sell Price CardMarket]]*tbl_MTG_Set[[#This Row],[Play Booster Expected Market Value BotBox]]/tbl_MTG_Set[[#This Row],[Play Booster Sealed Market Value BotBox]]</f>
        <v/>
      </c>
      <c r="BN8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3" s="10">
        <f>tbl_MTG_Set[[#This Row],[Play Singles CardMarket Profit BotBox]]/tbl_MTG_Set[[#This Row],[Play Booster Cost]]</f>
        <v/>
      </c>
      <c r="BP893" s="10">
        <f>tbl_MTG_Set[[#This Row],[Play Singles CardMarket Profit BotBox]]&gt;0</f>
        <v/>
      </c>
      <c r="BQ893" s="10" t="n"/>
      <c r="BR893" s="10" t="n"/>
      <c r="BS893" s="10" t="n"/>
      <c r="BT8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3" s="19">
        <f>tbl_MTG_Set[[#This Row],[Collector Singles CardMarket Profit MTG Stocks]]/tbl_MTG_Set[[#This Row],[Collector Booster Cost]]</f>
        <v/>
      </c>
      <c r="BW893" s="10">
        <f>tbl_MTG_Set[[#This Row],[Collector Singles CardMarket Profit MTG Stocks]]&gt;0</f>
        <v/>
      </c>
      <c r="BX893" s="10" t="n"/>
      <c r="BY893" s="10" t="n"/>
      <c r="BZ893" s="10">
        <f>tbl_MTG_Set[[#This Row],[Collector Booster Sell Price CardMarket]]*tbl_MTG_Set[[#This Row],[Collector Booster Expected Market Value BotBox]]/tbl_MTG_Set[[#This Row],[Collector Booster Sealed Market Value BotBox]]</f>
        <v/>
      </c>
      <c r="CA8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3" s="10">
        <f>tbl_MTG_Set[[#This Row],[Collector Singles CardMarket Profit BotBox]]/tbl_MTG_Set[[#This Row],[Collector Booster Cost]]</f>
        <v/>
      </c>
      <c r="CC893" s="10">
        <f>tbl_MTG_Set[[#This Row],[Collector Singles CardMarket Profit BotBox]]&gt;0</f>
        <v/>
      </c>
      <c r="CD8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4" hidden="1" s="6">
      <c r="A894" t="n">
        <v>926</v>
      </c>
      <c r="B894" t="inlineStr">
        <is>
          <t>Seventh Edition 7ED</t>
        </is>
      </c>
      <c r="C894" t="n">
        <v>708</v>
      </c>
      <c r="D894" s="3" t="n">
        <v>36992</v>
      </c>
      <c r="F894" t="inlineStr">
        <is>
          <t>en es fr de it pt ja ko ru 汉语 漢語</t>
        </is>
      </c>
      <c r="G894" t="n">
        <v>1798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1">
        <f>tbl_MTG_Set[[#This Row],[Play Booster Sell Price CardMarket]]*tbl_MTG_Set[[#This Row],[Play Booster Expected Market Value MTG Stocks]]/tbl_MTG_Set[[#This Row],[Play Booster Sealed Market Value MTG Stocks]]</f>
        <v/>
      </c>
      <c r="BG8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4" s="11">
        <f>tbl_MTG_Set[[#This Row],[Play Singles CardMarket Profit MTG Stocks]]/tbl_MTG_Set[[#This Row],[Play Booster Cost]]</f>
        <v/>
      </c>
      <c r="BI894" s="11">
        <f>tbl_MTG_Set[[#This Row],[Play Singles CardMarket Profit MTG Stocks]]&gt;0</f>
        <v/>
      </c>
      <c r="BM894" s="10">
        <f>tbl_MTG_Set[[#This Row],[Play Booster Sell Price CardMarket]]*tbl_MTG_Set[[#This Row],[Play Booster Expected Market Value BotBox]]/tbl_MTG_Set[[#This Row],[Play Booster Sealed Market Value BotBox]]</f>
        <v/>
      </c>
      <c r="BN8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4" s="10">
        <f>tbl_MTG_Set[[#This Row],[Play Singles CardMarket Profit BotBox]]/tbl_MTG_Set[[#This Row],[Play Booster Cost]]</f>
        <v/>
      </c>
      <c r="BP894" s="10">
        <f>tbl_MTG_Set[[#This Row],[Play Singles CardMarket Profit BotBox]]&gt;0</f>
        <v/>
      </c>
      <c r="BQ894" s="10" t="n"/>
      <c r="BR894" s="10" t="n"/>
      <c r="BS894" s="10" t="n"/>
      <c r="BT8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4" s="19">
        <f>tbl_MTG_Set[[#This Row],[Collector Singles CardMarket Profit MTG Stocks]]/tbl_MTG_Set[[#This Row],[Collector Booster Cost]]</f>
        <v/>
      </c>
      <c r="BW894" s="10">
        <f>tbl_MTG_Set[[#This Row],[Collector Singles CardMarket Profit MTG Stocks]]&gt;0</f>
        <v/>
      </c>
      <c r="BX894" s="10" t="n"/>
      <c r="BY894" s="10" t="n"/>
      <c r="BZ894" s="10">
        <f>tbl_MTG_Set[[#This Row],[Collector Booster Sell Price CardMarket]]*tbl_MTG_Set[[#This Row],[Collector Booster Expected Market Value BotBox]]/tbl_MTG_Set[[#This Row],[Collector Booster Sealed Market Value BotBox]]</f>
        <v/>
      </c>
      <c r="CA8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4" s="10">
        <f>tbl_MTG_Set[[#This Row],[Collector Singles CardMarket Profit BotBox]]/tbl_MTG_Set[[#This Row],[Collector Booster Cost]]</f>
        <v/>
      </c>
      <c r="CC894" s="10">
        <f>tbl_MTG_Set[[#This Row],[Collector Singles CardMarket Profit BotBox]]&gt;0</f>
        <v/>
      </c>
      <c r="CD8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5" hidden="1" s="6">
      <c r="A895" t="n">
        <v>927</v>
      </c>
      <c r="B895" t="inlineStr">
        <is>
          <t>Planeshift PLS</t>
        </is>
      </c>
      <c r="C895" t="n">
        <v>146</v>
      </c>
      <c r="D895" s="3" t="n">
        <v>36927</v>
      </c>
      <c r="F895" t="inlineStr">
        <is>
          <t>en es fr de it pt ja ko ru 汉语 漢語</t>
        </is>
      </c>
      <c r="G895" t="n">
        <v>1800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1">
        <f>tbl_MTG_Set[[#This Row],[Play Booster Sell Price CardMarket]]*tbl_MTG_Set[[#This Row],[Play Booster Expected Market Value MTG Stocks]]/tbl_MTG_Set[[#This Row],[Play Booster Sealed Market Value MTG Stocks]]</f>
        <v/>
      </c>
      <c r="BG8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5" s="11">
        <f>tbl_MTG_Set[[#This Row],[Play Singles CardMarket Profit MTG Stocks]]/tbl_MTG_Set[[#This Row],[Play Booster Cost]]</f>
        <v/>
      </c>
      <c r="BI895" s="11">
        <f>tbl_MTG_Set[[#This Row],[Play Singles CardMarket Profit MTG Stocks]]&gt;0</f>
        <v/>
      </c>
      <c r="BM895" s="10">
        <f>tbl_MTG_Set[[#This Row],[Play Booster Sell Price CardMarket]]*tbl_MTG_Set[[#This Row],[Play Booster Expected Market Value BotBox]]/tbl_MTG_Set[[#This Row],[Play Booster Sealed Market Value BotBox]]</f>
        <v/>
      </c>
      <c r="BN8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5" s="10">
        <f>tbl_MTG_Set[[#This Row],[Play Singles CardMarket Profit BotBox]]/tbl_MTG_Set[[#This Row],[Play Booster Cost]]</f>
        <v/>
      </c>
      <c r="BP895" s="10">
        <f>tbl_MTG_Set[[#This Row],[Play Singles CardMarket Profit BotBox]]&gt;0</f>
        <v/>
      </c>
      <c r="BQ895" s="10" t="n"/>
      <c r="BR895" s="10" t="n"/>
      <c r="BS895" s="10" t="n"/>
      <c r="BT8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5" s="19">
        <f>tbl_MTG_Set[[#This Row],[Collector Singles CardMarket Profit MTG Stocks]]/tbl_MTG_Set[[#This Row],[Collector Booster Cost]]</f>
        <v/>
      </c>
      <c r="BW895" s="10">
        <f>tbl_MTG_Set[[#This Row],[Collector Singles CardMarket Profit MTG Stocks]]&gt;0</f>
        <v/>
      </c>
      <c r="BX895" s="10" t="n"/>
      <c r="BY895" s="10" t="n"/>
      <c r="BZ895" s="10">
        <f>tbl_MTG_Set[[#This Row],[Collector Booster Sell Price CardMarket]]*tbl_MTG_Set[[#This Row],[Collector Booster Expected Market Value BotBox]]/tbl_MTG_Set[[#This Row],[Collector Booster Sealed Market Value BotBox]]</f>
        <v/>
      </c>
      <c r="CA8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5" s="10">
        <f>tbl_MTG_Set[[#This Row],[Collector Singles CardMarket Profit BotBox]]/tbl_MTG_Set[[#This Row],[Collector Booster Cost]]</f>
        <v/>
      </c>
      <c r="CC895" s="10">
        <f>tbl_MTG_Set[[#This Row],[Collector Singles CardMarket Profit BotBox]]&gt;0</f>
        <v/>
      </c>
      <c r="CD8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6" hidden="1" s="6">
      <c r="A896" t="n">
        <v>928</v>
      </c>
      <c r="B896" t="inlineStr">
        <is>
          <t>Planeshift Promos PPLS</t>
        </is>
      </c>
      <c r="C896" t="n">
        <v>1</v>
      </c>
      <c r="D896" s="3" t="n">
        <v>36927</v>
      </c>
      <c r="F896" t="inlineStr">
        <is>
          <t>en es fr de it pt ja ko ru 汉语 漢語</t>
        </is>
      </c>
      <c r="G896" t="n">
        <v>1802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1">
        <f>tbl_MTG_Set[[#This Row],[Play Booster Sell Price CardMarket]]*tbl_MTG_Set[[#This Row],[Play Booster Expected Market Value MTG Stocks]]/tbl_MTG_Set[[#This Row],[Play Booster Sealed Market Value MTG Stocks]]</f>
        <v/>
      </c>
      <c r="BG8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6" s="11">
        <f>tbl_MTG_Set[[#This Row],[Play Singles CardMarket Profit MTG Stocks]]/tbl_MTG_Set[[#This Row],[Play Booster Cost]]</f>
        <v/>
      </c>
      <c r="BI896" s="11">
        <f>tbl_MTG_Set[[#This Row],[Play Singles CardMarket Profit MTG Stocks]]&gt;0</f>
        <v/>
      </c>
      <c r="BM896" s="10">
        <f>tbl_MTG_Set[[#This Row],[Play Booster Sell Price CardMarket]]*tbl_MTG_Set[[#This Row],[Play Booster Expected Market Value BotBox]]/tbl_MTG_Set[[#This Row],[Play Booster Sealed Market Value BotBox]]</f>
        <v/>
      </c>
      <c r="BN8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6" s="10">
        <f>tbl_MTG_Set[[#This Row],[Play Singles CardMarket Profit BotBox]]/tbl_MTG_Set[[#This Row],[Play Booster Cost]]</f>
        <v/>
      </c>
      <c r="BP896" s="10">
        <f>tbl_MTG_Set[[#This Row],[Play Singles CardMarket Profit BotBox]]&gt;0</f>
        <v/>
      </c>
      <c r="BQ896" s="10" t="n"/>
      <c r="BR896" s="10" t="n"/>
      <c r="BS896" s="10" t="n"/>
      <c r="BT8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6" s="19">
        <f>tbl_MTG_Set[[#This Row],[Collector Singles CardMarket Profit MTG Stocks]]/tbl_MTG_Set[[#This Row],[Collector Booster Cost]]</f>
        <v/>
      </c>
      <c r="BW896" s="10">
        <f>tbl_MTG_Set[[#This Row],[Collector Singles CardMarket Profit MTG Stocks]]&gt;0</f>
        <v/>
      </c>
      <c r="BX896" s="10" t="n"/>
      <c r="BY896" s="10" t="n"/>
      <c r="BZ896" s="10">
        <f>tbl_MTG_Set[[#This Row],[Collector Booster Sell Price CardMarket]]*tbl_MTG_Set[[#This Row],[Collector Booster Expected Market Value BotBox]]/tbl_MTG_Set[[#This Row],[Collector Booster Sealed Market Value BotBox]]</f>
        <v/>
      </c>
      <c r="CA8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6" s="10">
        <f>tbl_MTG_Set[[#This Row],[Collector Singles CardMarket Profit BotBox]]/tbl_MTG_Set[[#This Row],[Collector Booster Cost]]</f>
        <v/>
      </c>
      <c r="CC896" s="10">
        <f>tbl_MTG_Set[[#This Row],[Collector Singles CardMarket Profit BotBox]]&gt;0</f>
        <v/>
      </c>
      <c r="CD8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7" hidden="1" s="6">
      <c r="A897" t="n">
        <v>929</v>
      </c>
      <c r="B897" t="inlineStr">
        <is>
          <t>Arena League 2001 PAL01</t>
        </is>
      </c>
      <c r="C897" t="n">
        <v>12</v>
      </c>
      <c r="D897" s="3" t="n">
        <v>36892</v>
      </c>
      <c r="F897" t="inlineStr">
        <is>
          <t>en es fr de it pt ja ko ru 汉语 漢語</t>
        </is>
      </c>
      <c r="G897" t="n">
        <v>1804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1">
        <f>tbl_MTG_Set[[#This Row],[Play Booster Sell Price CardMarket]]*tbl_MTG_Set[[#This Row],[Play Booster Expected Market Value MTG Stocks]]/tbl_MTG_Set[[#This Row],[Play Booster Sealed Market Value MTG Stocks]]</f>
        <v/>
      </c>
      <c r="BG8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7" s="11">
        <f>tbl_MTG_Set[[#This Row],[Play Singles CardMarket Profit MTG Stocks]]/tbl_MTG_Set[[#This Row],[Play Booster Cost]]</f>
        <v/>
      </c>
      <c r="BI897" s="11">
        <f>tbl_MTG_Set[[#This Row],[Play Singles CardMarket Profit MTG Stocks]]&gt;0</f>
        <v/>
      </c>
      <c r="BM897" s="10">
        <f>tbl_MTG_Set[[#This Row],[Play Booster Sell Price CardMarket]]*tbl_MTG_Set[[#This Row],[Play Booster Expected Market Value BotBox]]/tbl_MTG_Set[[#This Row],[Play Booster Sealed Market Value BotBox]]</f>
        <v/>
      </c>
      <c r="BN8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7" s="10">
        <f>tbl_MTG_Set[[#This Row],[Play Singles CardMarket Profit BotBox]]/tbl_MTG_Set[[#This Row],[Play Booster Cost]]</f>
        <v/>
      </c>
      <c r="BP897" s="10">
        <f>tbl_MTG_Set[[#This Row],[Play Singles CardMarket Profit BotBox]]&gt;0</f>
        <v/>
      </c>
      <c r="BQ897" s="10" t="n"/>
      <c r="BR897" s="10" t="n"/>
      <c r="BS897" s="10" t="n"/>
      <c r="BT8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7" s="19">
        <f>tbl_MTG_Set[[#This Row],[Collector Singles CardMarket Profit MTG Stocks]]/tbl_MTG_Set[[#This Row],[Collector Booster Cost]]</f>
        <v/>
      </c>
      <c r="BW897" s="10">
        <f>tbl_MTG_Set[[#This Row],[Collector Singles CardMarket Profit MTG Stocks]]&gt;0</f>
        <v/>
      </c>
      <c r="BX897" s="10" t="n"/>
      <c r="BY897" s="10" t="n"/>
      <c r="BZ897" s="10">
        <f>tbl_MTG_Set[[#This Row],[Collector Booster Sell Price CardMarket]]*tbl_MTG_Set[[#This Row],[Collector Booster Expected Market Value BotBox]]/tbl_MTG_Set[[#This Row],[Collector Booster Sealed Market Value BotBox]]</f>
        <v/>
      </c>
      <c r="CA8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7" s="10">
        <f>tbl_MTG_Set[[#This Row],[Collector Singles CardMarket Profit BotBox]]/tbl_MTG_Set[[#This Row],[Collector Booster Cost]]</f>
        <v/>
      </c>
      <c r="CC897" s="10">
        <f>tbl_MTG_Set[[#This Row],[Collector Singles CardMarket Profit BotBox]]&gt;0</f>
        <v/>
      </c>
      <c r="CD8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8" hidden="1" s="6">
      <c r="A898" t="n">
        <v>930</v>
      </c>
      <c r="B898" t="inlineStr">
        <is>
          <t>Magic Player Rewards 2001 MPR</t>
        </is>
      </c>
      <c r="C898" t="n">
        <v>8</v>
      </c>
      <c r="D898" s="3" t="n">
        <v>36892</v>
      </c>
      <c r="F898" t="inlineStr">
        <is>
          <t>en es fr de it pt ja ko ru 汉语 漢語</t>
        </is>
      </c>
      <c r="G898" t="n">
        <v>1806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1">
        <f>tbl_MTG_Set[[#This Row],[Play Booster Sell Price CardMarket]]*tbl_MTG_Set[[#This Row],[Play Booster Expected Market Value MTG Stocks]]/tbl_MTG_Set[[#This Row],[Play Booster Sealed Market Value MTG Stocks]]</f>
        <v/>
      </c>
      <c r="BG8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8" s="11">
        <f>tbl_MTG_Set[[#This Row],[Play Singles CardMarket Profit MTG Stocks]]/tbl_MTG_Set[[#This Row],[Play Booster Cost]]</f>
        <v/>
      </c>
      <c r="BI898" s="11">
        <f>tbl_MTG_Set[[#This Row],[Play Singles CardMarket Profit MTG Stocks]]&gt;0</f>
        <v/>
      </c>
      <c r="BM898" s="10">
        <f>tbl_MTG_Set[[#This Row],[Play Booster Sell Price CardMarket]]*tbl_MTG_Set[[#This Row],[Play Booster Expected Market Value BotBox]]/tbl_MTG_Set[[#This Row],[Play Booster Sealed Market Value BotBox]]</f>
        <v/>
      </c>
      <c r="BN8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8" s="10">
        <f>tbl_MTG_Set[[#This Row],[Play Singles CardMarket Profit BotBox]]/tbl_MTG_Set[[#This Row],[Play Booster Cost]]</f>
        <v/>
      </c>
      <c r="BP898" s="10">
        <f>tbl_MTG_Set[[#This Row],[Play Singles CardMarket Profit BotBox]]&gt;0</f>
        <v/>
      </c>
      <c r="BQ898" s="10" t="n"/>
      <c r="BR898" s="10" t="n"/>
      <c r="BS898" s="10" t="n"/>
      <c r="BT8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8" s="19">
        <f>tbl_MTG_Set[[#This Row],[Collector Singles CardMarket Profit MTG Stocks]]/tbl_MTG_Set[[#This Row],[Collector Booster Cost]]</f>
        <v/>
      </c>
      <c r="BW898" s="10">
        <f>tbl_MTG_Set[[#This Row],[Collector Singles CardMarket Profit MTG Stocks]]&gt;0</f>
        <v/>
      </c>
      <c r="BX898" s="10" t="n"/>
      <c r="BY898" s="10" t="n"/>
      <c r="BZ898" s="10">
        <f>tbl_MTG_Set[[#This Row],[Collector Booster Sell Price CardMarket]]*tbl_MTG_Set[[#This Row],[Collector Booster Expected Market Value BotBox]]/tbl_MTG_Set[[#This Row],[Collector Booster Sealed Market Value BotBox]]</f>
        <v/>
      </c>
      <c r="CA8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8" s="10">
        <f>tbl_MTG_Set[[#This Row],[Collector Singles CardMarket Profit BotBox]]/tbl_MTG_Set[[#This Row],[Collector Booster Cost]]</f>
        <v/>
      </c>
      <c r="CC898" s="10">
        <f>tbl_MTG_Set[[#This Row],[Collector Singles CardMarket Profit BotBox]]&gt;0</f>
        <v/>
      </c>
      <c r="CD8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9" hidden="1" s="6">
      <c r="A899" t="n">
        <v>931</v>
      </c>
      <c r="B899" t="inlineStr">
        <is>
          <t>Judge Gift Cards 2001 G01</t>
        </is>
      </c>
      <c r="C899" t="n">
        <v>2</v>
      </c>
      <c r="D899" s="3" t="n">
        <v>36892</v>
      </c>
      <c r="F899" t="inlineStr">
        <is>
          <t>en es fr de it pt ja ko ru 汉语 漢語</t>
        </is>
      </c>
      <c r="G899" t="n">
        <v>1808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1">
        <f>tbl_MTG_Set[[#This Row],[Play Booster Sell Price CardMarket]]*tbl_MTG_Set[[#This Row],[Play Booster Expected Market Value MTG Stocks]]/tbl_MTG_Set[[#This Row],[Play Booster Sealed Market Value MTG Stocks]]</f>
        <v/>
      </c>
      <c r="BG8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9" s="11">
        <f>tbl_MTG_Set[[#This Row],[Play Singles CardMarket Profit MTG Stocks]]/tbl_MTG_Set[[#This Row],[Play Booster Cost]]</f>
        <v/>
      </c>
      <c r="BI899" s="11">
        <f>tbl_MTG_Set[[#This Row],[Play Singles CardMarket Profit MTG Stocks]]&gt;0</f>
        <v/>
      </c>
      <c r="BM899" s="10">
        <f>tbl_MTG_Set[[#This Row],[Play Booster Sell Price CardMarket]]*tbl_MTG_Set[[#This Row],[Play Booster Expected Market Value BotBox]]/tbl_MTG_Set[[#This Row],[Play Booster Sealed Market Value BotBox]]</f>
        <v/>
      </c>
      <c r="BN8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9" s="10">
        <f>tbl_MTG_Set[[#This Row],[Play Singles CardMarket Profit BotBox]]/tbl_MTG_Set[[#This Row],[Play Booster Cost]]</f>
        <v/>
      </c>
      <c r="BP899" s="10">
        <f>tbl_MTG_Set[[#This Row],[Play Singles CardMarket Profit BotBox]]&gt;0</f>
        <v/>
      </c>
      <c r="BQ899" s="10" t="n"/>
      <c r="BR899" s="10" t="n"/>
      <c r="BS899" s="10" t="n"/>
      <c r="BT8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9" s="19">
        <f>tbl_MTG_Set[[#This Row],[Collector Singles CardMarket Profit MTG Stocks]]/tbl_MTG_Set[[#This Row],[Collector Booster Cost]]</f>
        <v/>
      </c>
      <c r="BW899" s="10">
        <f>tbl_MTG_Set[[#This Row],[Collector Singles CardMarket Profit MTG Stocks]]&gt;0</f>
        <v/>
      </c>
      <c r="BX899" s="10" t="n"/>
      <c r="BY899" s="10" t="n"/>
      <c r="BZ899" s="10">
        <f>tbl_MTG_Set[[#This Row],[Collector Booster Sell Price CardMarket]]*tbl_MTG_Set[[#This Row],[Collector Booster Expected Market Value BotBox]]/tbl_MTG_Set[[#This Row],[Collector Booster Sealed Market Value BotBox]]</f>
        <v/>
      </c>
      <c r="CA8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9" s="10">
        <f>tbl_MTG_Set[[#This Row],[Collector Singles CardMarket Profit BotBox]]/tbl_MTG_Set[[#This Row],[Collector Booster Cost]]</f>
        <v/>
      </c>
      <c r="CC899" s="10">
        <f>tbl_MTG_Set[[#This Row],[Collector Singles CardMarket Profit BotBox]]&gt;0</f>
        <v/>
      </c>
      <c r="CD8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0" hidden="1" s="6">
      <c r="A900" t="n">
        <v>932</v>
      </c>
      <c r="B900" t="inlineStr">
        <is>
          <t>Friday Night Magic 2001 F01</t>
        </is>
      </c>
      <c r="C900" t="n">
        <v>7</v>
      </c>
      <c r="D900" s="3" t="n">
        <v>36892</v>
      </c>
      <c r="F900" t="inlineStr">
        <is>
          <t>en es fr de it pt ja ko ru 汉语 漢語</t>
        </is>
      </c>
      <c r="G900" t="n">
        <v>1810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1">
        <f>tbl_MTG_Set[[#This Row],[Play Booster Sell Price CardMarket]]*tbl_MTG_Set[[#This Row],[Play Booster Expected Market Value MTG Stocks]]/tbl_MTG_Set[[#This Row],[Play Booster Sealed Market Value MTG Stocks]]</f>
        <v/>
      </c>
      <c r="BG9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0" s="11">
        <f>tbl_MTG_Set[[#This Row],[Play Singles CardMarket Profit MTG Stocks]]/tbl_MTG_Set[[#This Row],[Play Booster Cost]]</f>
        <v/>
      </c>
      <c r="BI900" s="11">
        <f>tbl_MTG_Set[[#This Row],[Play Singles CardMarket Profit MTG Stocks]]&gt;0</f>
        <v/>
      </c>
      <c r="BM900" s="10">
        <f>tbl_MTG_Set[[#This Row],[Play Booster Sell Price CardMarket]]*tbl_MTG_Set[[#This Row],[Play Booster Expected Market Value BotBox]]/tbl_MTG_Set[[#This Row],[Play Booster Sealed Market Value BotBox]]</f>
        <v/>
      </c>
      <c r="BN9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0" s="10">
        <f>tbl_MTG_Set[[#This Row],[Play Singles CardMarket Profit BotBox]]/tbl_MTG_Set[[#This Row],[Play Booster Cost]]</f>
        <v/>
      </c>
      <c r="BP900" s="10">
        <f>tbl_MTG_Set[[#This Row],[Play Singles CardMarket Profit BotBox]]&gt;0</f>
        <v/>
      </c>
      <c r="BQ900" s="10" t="n"/>
      <c r="BR900" s="10" t="n"/>
      <c r="BS900" s="10" t="n"/>
      <c r="BT9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0" s="19">
        <f>tbl_MTG_Set[[#This Row],[Collector Singles CardMarket Profit MTG Stocks]]/tbl_MTG_Set[[#This Row],[Collector Booster Cost]]</f>
        <v/>
      </c>
      <c r="BW900" s="10">
        <f>tbl_MTG_Set[[#This Row],[Collector Singles CardMarket Profit MTG Stocks]]&gt;0</f>
        <v/>
      </c>
      <c r="BX900" s="10" t="n"/>
      <c r="BY900" s="10" t="n"/>
      <c r="BZ900" s="10">
        <f>tbl_MTG_Set[[#This Row],[Collector Booster Sell Price CardMarket]]*tbl_MTG_Set[[#This Row],[Collector Booster Expected Market Value BotBox]]/tbl_MTG_Set[[#This Row],[Collector Booster Sealed Market Value BotBox]]</f>
        <v/>
      </c>
      <c r="CA9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0" s="10">
        <f>tbl_MTG_Set[[#This Row],[Collector Singles CardMarket Profit BotBox]]/tbl_MTG_Set[[#This Row],[Collector Booster Cost]]</f>
        <v/>
      </c>
      <c r="CC900" s="10">
        <f>tbl_MTG_Set[[#This Row],[Collector Singles CardMarket Profit BotBox]]&gt;0</f>
        <v/>
      </c>
      <c r="CD9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1" hidden="1" s="6">
      <c r="A901" t="n">
        <v>933</v>
      </c>
      <c r="B901" t="inlineStr">
        <is>
          <t>Invasion INV</t>
        </is>
      </c>
      <c r="C901" t="n">
        <v>354</v>
      </c>
      <c r="D901" s="3" t="n">
        <v>36801</v>
      </c>
      <c r="F901" t="inlineStr">
        <is>
          <t>en es fr de it pt ja ko ru 汉语 漢語</t>
        </is>
      </c>
      <c r="G901" t="n">
        <v>1812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1">
        <f>tbl_MTG_Set[[#This Row],[Play Booster Sell Price CardMarket]]*tbl_MTG_Set[[#This Row],[Play Booster Expected Market Value MTG Stocks]]/tbl_MTG_Set[[#This Row],[Play Booster Sealed Market Value MTG Stocks]]</f>
        <v/>
      </c>
      <c r="BG9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1" s="11">
        <f>tbl_MTG_Set[[#This Row],[Play Singles CardMarket Profit MTG Stocks]]/tbl_MTG_Set[[#This Row],[Play Booster Cost]]</f>
        <v/>
      </c>
      <c r="BI901" s="11">
        <f>tbl_MTG_Set[[#This Row],[Play Singles CardMarket Profit MTG Stocks]]&gt;0</f>
        <v/>
      </c>
      <c r="BM901" s="10">
        <f>tbl_MTG_Set[[#This Row],[Play Booster Sell Price CardMarket]]*tbl_MTG_Set[[#This Row],[Play Booster Expected Market Value BotBox]]/tbl_MTG_Set[[#This Row],[Play Booster Sealed Market Value BotBox]]</f>
        <v/>
      </c>
      <c r="BN9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1" s="10">
        <f>tbl_MTG_Set[[#This Row],[Play Singles CardMarket Profit BotBox]]/tbl_MTG_Set[[#This Row],[Play Booster Cost]]</f>
        <v/>
      </c>
      <c r="BP901" s="10">
        <f>tbl_MTG_Set[[#This Row],[Play Singles CardMarket Profit BotBox]]&gt;0</f>
        <v/>
      </c>
      <c r="BQ901" s="10" t="n"/>
      <c r="BR901" s="10" t="n"/>
      <c r="BS901" s="10" t="n"/>
      <c r="BT9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1" s="19">
        <f>tbl_MTG_Set[[#This Row],[Collector Singles CardMarket Profit MTG Stocks]]/tbl_MTG_Set[[#This Row],[Collector Booster Cost]]</f>
        <v/>
      </c>
      <c r="BW901" s="10">
        <f>tbl_MTG_Set[[#This Row],[Collector Singles CardMarket Profit MTG Stocks]]&gt;0</f>
        <v/>
      </c>
      <c r="BX901" s="10" t="n"/>
      <c r="BY901" s="10" t="n"/>
      <c r="BZ901" s="10">
        <f>tbl_MTG_Set[[#This Row],[Collector Booster Sell Price CardMarket]]*tbl_MTG_Set[[#This Row],[Collector Booster Expected Market Value BotBox]]/tbl_MTG_Set[[#This Row],[Collector Booster Sealed Market Value BotBox]]</f>
        <v/>
      </c>
      <c r="CA9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1" s="10">
        <f>tbl_MTG_Set[[#This Row],[Collector Singles CardMarket Profit BotBox]]/tbl_MTG_Set[[#This Row],[Collector Booster Cost]]</f>
        <v/>
      </c>
      <c r="CC901" s="10">
        <f>tbl_MTG_Set[[#This Row],[Collector Singles CardMarket Profit BotBox]]&gt;0</f>
        <v/>
      </c>
      <c r="CD9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2" hidden="1" s="6">
      <c r="A902" t="n">
        <v>934</v>
      </c>
      <c r="B902" t="inlineStr">
        <is>
          <t>Invasion Promos PINV</t>
        </is>
      </c>
      <c r="C902" t="n">
        <v>1</v>
      </c>
      <c r="D902" s="3" t="n">
        <v>36801</v>
      </c>
      <c r="F902" t="inlineStr">
        <is>
          <t>en es fr de it pt ja ko ru 汉语 漢語</t>
        </is>
      </c>
      <c r="G902" t="n">
        <v>1814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1">
        <f>tbl_MTG_Set[[#This Row],[Play Booster Sell Price CardMarket]]*tbl_MTG_Set[[#This Row],[Play Booster Expected Market Value MTG Stocks]]/tbl_MTG_Set[[#This Row],[Play Booster Sealed Market Value MTG Stocks]]</f>
        <v/>
      </c>
      <c r="BG9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2" s="11">
        <f>tbl_MTG_Set[[#This Row],[Play Singles CardMarket Profit MTG Stocks]]/tbl_MTG_Set[[#This Row],[Play Booster Cost]]</f>
        <v/>
      </c>
      <c r="BI902" s="11">
        <f>tbl_MTG_Set[[#This Row],[Play Singles CardMarket Profit MTG Stocks]]&gt;0</f>
        <v/>
      </c>
      <c r="BM902" s="10">
        <f>tbl_MTG_Set[[#This Row],[Play Booster Sell Price CardMarket]]*tbl_MTG_Set[[#This Row],[Play Booster Expected Market Value BotBox]]/tbl_MTG_Set[[#This Row],[Play Booster Sealed Market Value BotBox]]</f>
        <v/>
      </c>
      <c r="BN9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2" s="10">
        <f>tbl_MTG_Set[[#This Row],[Play Singles CardMarket Profit BotBox]]/tbl_MTG_Set[[#This Row],[Play Booster Cost]]</f>
        <v/>
      </c>
      <c r="BP902" s="10">
        <f>tbl_MTG_Set[[#This Row],[Play Singles CardMarket Profit BotBox]]&gt;0</f>
        <v/>
      </c>
      <c r="BQ902" s="10" t="n"/>
      <c r="BR902" s="10" t="n"/>
      <c r="BS902" s="10" t="n"/>
      <c r="BT9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2" s="19">
        <f>tbl_MTG_Set[[#This Row],[Collector Singles CardMarket Profit MTG Stocks]]/tbl_MTG_Set[[#This Row],[Collector Booster Cost]]</f>
        <v/>
      </c>
      <c r="BW902" s="10">
        <f>tbl_MTG_Set[[#This Row],[Collector Singles CardMarket Profit MTG Stocks]]&gt;0</f>
        <v/>
      </c>
      <c r="BX902" s="10" t="n"/>
      <c r="BY902" s="10" t="n"/>
      <c r="BZ902" s="10">
        <f>tbl_MTG_Set[[#This Row],[Collector Booster Sell Price CardMarket]]*tbl_MTG_Set[[#This Row],[Collector Booster Expected Market Value BotBox]]/tbl_MTG_Set[[#This Row],[Collector Booster Sealed Market Value BotBox]]</f>
        <v/>
      </c>
      <c r="CA9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2" s="10">
        <f>tbl_MTG_Set[[#This Row],[Collector Singles CardMarket Profit BotBox]]/tbl_MTG_Set[[#This Row],[Collector Booster Cost]]</f>
        <v/>
      </c>
      <c r="CC902" s="10">
        <f>tbl_MTG_Set[[#This Row],[Collector Singles CardMarket Profit BotBox]]&gt;0</f>
        <v/>
      </c>
      <c r="CD9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3" hidden="1" s="6">
      <c r="A903" t="n">
        <v>935</v>
      </c>
      <c r="B903" t="inlineStr">
        <is>
          <t>Beatdown Box Set BTD</t>
        </is>
      </c>
      <c r="C903" t="n">
        <v>90</v>
      </c>
      <c r="D903" s="3" t="n">
        <v>36800</v>
      </c>
      <c r="F903" t="inlineStr">
        <is>
          <t>en es fr de it pt ja ko ru 汉语 漢語</t>
        </is>
      </c>
      <c r="G903" t="n">
        <v>1816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1">
        <f>tbl_MTG_Set[[#This Row],[Play Booster Sell Price CardMarket]]*tbl_MTG_Set[[#This Row],[Play Booster Expected Market Value MTG Stocks]]/tbl_MTG_Set[[#This Row],[Play Booster Sealed Market Value MTG Stocks]]</f>
        <v/>
      </c>
      <c r="BG9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3" s="11">
        <f>tbl_MTG_Set[[#This Row],[Play Singles CardMarket Profit MTG Stocks]]/tbl_MTG_Set[[#This Row],[Play Booster Cost]]</f>
        <v/>
      </c>
      <c r="BI903" s="11">
        <f>tbl_MTG_Set[[#This Row],[Play Singles CardMarket Profit MTG Stocks]]&gt;0</f>
        <v/>
      </c>
      <c r="BM903" s="10">
        <f>tbl_MTG_Set[[#This Row],[Play Booster Sell Price CardMarket]]*tbl_MTG_Set[[#This Row],[Play Booster Expected Market Value BotBox]]/tbl_MTG_Set[[#This Row],[Play Booster Sealed Market Value BotBox]]</f>
        <v/>
      </c>
      <c r="BN9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3" s="10">
        <f>tbl_MTG_Set[[#This Row],[Play Singles CardMarket Profit BotBox]]/tbl_MTG_Set[[#This Row],[Play Booster Cost]]</f>
        <v/>
      </c>
      <c r="BP903" s="10">
        <f>tbl_MTG_Set[[#This Row],[Play Singles CardMarket Profit BotBox]]&gt;0</f>
        <v/>
      </c>
      <c r="BQ903" s="10" t="n"/>
      <c r="BR903" s="10" t="n"/>
      <c r="BS903" s="10" t="n"/>
      <c r="BT9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3" s="19">
        <f>tbl_MTG_Set[[#This Row],[Collector Singles CardMarket Profit MTG Stocks]]/tbl_MTG_Set[[#This Row],[Collector Booster Cost]]</f>
        <v/>
      </c>
      <c r="BW903" s="10">
        <f>tbl_MTG_Set[[#This Row],[Collector Singles CardMarket Profit MTG Stocks]]&gt;0</f>
        <v/>
      </c>
      <c r="BX903" s="10" t="n"/>
      <c r="BY903" s="10" t="n"/>
      <c r="BZ903" s="10">
        <f>tbl_MTG_Set[[#This Row],[Collector Booster Sell Price CardMarket]]*tbl_MTG_Set[[#This Row],[Collector Booster Expected Market Value BotBox]]/tbl_MTG_Set[[#This Row],[Collector Booster Sealed Market Value BotBox]]</f>
        <v/>
      </c>
      <c r="CA9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3" s="10">
        <f>tbl_MTG_Set[[#This Row],[Collector Singles CardMarket Profit BotBox]]/tbl_MTG_Set[[#This Row],[Collector Booster Cost]]</f>
        <v/>
      </c>
      <c r="CC903" s="10">
        <f>tbl_MTG_Set[[#This Row],[Collector Singles CardMarket Profit BotBox]]&gt;0</f>
        <v/>
      </c>
      <c r="CD9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4" hidden="1" s="6">
      <c r="A904" t="n">
        <v>936</v>
      </c>
      <c r="B904" t="inlineStr">
        <is>
          <t>World Championship Decks 2000 WC00</t>
        </is>
      </c>
      <c r="C904" t="n">
        <v>117</v>
      </c>
      <c r="D904" s="3" t="n">
        <v>36740</v>
      </c>
      <c r="F904" t="inlineStr">
        <is>
          <t>en es fr de it pt ja ko ru 汉语 漢語</t>
        </is>
      </c>
      <c r="G904" t="n">
        <v>1818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1">
        <f>tbl_MTG_Set[[#This Row],[Play Booster Sell Price CardMarket]]*tbl_MTG_Set[[#This Row],[Play Booster Expected Market Value MTG Stocks]]/tbl_MTG_Set[[#This Row],[Play Booster Sealed Market Value MTG Stocks]]</f>
        <v/>
      </c>
      <c r="BG9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4" s="11">
        <f>tbl_MTG_Set[[#This Row],[Play Singles CardMarket Profit MTG Stocks]]/tbl_MTG_Set[[#This Row],[Play Booster Cost]]</f>
        <v/>
      </c>
      <c r="BI904" s="11">
        <f>tbl_MTG_Set[[#This Row],[Play Singles CardMarket Profit MTG Stocks]]&gt;0</f>
        <v/>
      </c>
      <c r="BM904" s="10">
        <f>tbl_MTG_Set[[#This Row],[Play Booster Sell Price CardMarket]]*tbl_MTG_Set[[#This Row],[Play Booster Expected Market Value BotBox]]/tbl_MTG_Set[[#This Row],[Play Booster Sealed Market Value BotBox]]</f>
        <v/>
      </c>
      <c r="BN9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4" s="10">
        <f>tbl_MTG_Set[[#This Row],[Play Singles CardMarket Profit BotBox]]/tbl_MTG_Set[[#This Row],[Play Booster Cost]]</f>
        <v/>
      </c>
      <c r="BP904" s="10">
        <f>tbl_MTG_Set[[#This Row],[Play Singles CardMarket Profit BotBox]]&gt;0</f>
        <v/>
      </c>
      <c r="BQ904" s="10" t="n"/>
      <c r="BR904" s="10" t="n"/>
      <c r="BS904" s="10" t="n"/>
      <c r="BT9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4" s="19">
        <f>tbl_MTG_Set[[#This Row],[Collector Singles CardMarket Profit MTG Stocks]]/tbl_MTG_Set[[#This Row],[Collector Booster Cost]]</f>
        <v/>
      </c>
      <c r="BW904" s="10">
        <f>tbl_MTG_Set[[#This Row],[Collector Singles CardMarket Profit MTG Stocks]]&gt;0</f>
        <v/>
      </c>
      <c r="BX904" s="10" t="n"/>
      <c r="BY904" s="10" t="n"/>
      <c r="BZ904" s="10">
        <f>tbl_MTG_Set[[#This Row],[Collector Booster Sell Price CardMarket]]*tbl_MTG_Set[[#This Row],[Collector Booster Expected Market Value BotBox]]/tbl_MTG_Set[[#This Row],[Collector Booster Sealed Market Value BotBox]]</f>
        <v/>
      </c>
      <c r="CA9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4" s="10">
        <f>tbl_MTG_Set[[#This Row],[Collector Singles CardMarket Profit BotBox]]/tbl_MTG_Set[[#This Row],[Collector Booster Cost]]</f>
        <v/>
      </c>
      <c r="CC904" s="10">
        <f>tbl_MTG_Set[[#This Row],[Collector Singles CardMarket Profit BotBox]]&gt;0</f>
        <v/>
      </c>
      <c r="CD9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5" hidden="1" s="6">
      <c r="A905" t="n">
        <v>937</v>
      </c>
      <c r="B905" t="inlineStr">
        <is>
          <t>Prophecy PCY</t>
        </is>
      </c>
      <c r="C905" t="n">
        <v>144</v>
      </c>
      <c r="D905" s="3" t="n">
        <v>36682</v>
      </c>
      <c r="F905" t="inlineStr">
        <is>
          <t>en es fr de it pt ja ko ru 汉语 漢語</t>
        </is>
      </c>
      <c r="G905" t="n">
        <v>1820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1">
        <f>tbl_MTG_Set[[#This Row],[Play Booster Sell Price CardMarket]]*tbl_MTG_Set[[#This Row],[Play Booster Expected Market Value MTG Stocks]]/tbl_MTG_Set[[#This Row],[Play Booster Sealed Market Value MTG Stocks]]</f>
        <v/>
      </c>
      <c r="BG9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5" s="11">
        <f>tbl_MTG_Set[[#This Row],[Play Singles CardMarket Profit MTG Stocks]]/tbl_MTG_Set[[#This Row],[Play Booster Cost]]</f>
        <v/>
      </c>
      <c r="BI905" s="11">
        <f>tbl_MTG_Set[[#This Row],[Play Singles CardMarket Profit MTG Stocks]]&gt;0</f>
        <v/>
      </c>
      <c r="BM905" s="10">
        <f>tbl_MTG_Set[[#This Row],[Play Booster Sell Price CardMarket]]*tbl_MTG_Set[[#This Row],[Play Booster Expected Market Value BotBox]]/tbl_MTG_Set[[#This Row],[Play Booster Sealed Market Value BotBox]]</f>
        <v/>
      </c>
      <c r="BN9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5" s="10">
        <f>tbl_MTG_Set[[#This Row],[Play Singles CardMarket Profit BotBox]]/tbl_MTG_Set[[#This Row],[Play Booster Cost]]</f>
        <v/>
      </c>
      <c r="BP905" s="10">
        <f>tbl_MTG_Set[[#This Row],[Play Singles CardMarket Profit BotBox]]&gt;0</f>
        <v/>
      </c>
      <c r="BQ905" s="10" t="n"/>
      <c r="BR905" s="10" t="n"/>
      <c r="BS905" s="10" t="n"/>
      <c r="BT9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5" s="19">
        <f>tbl_MTG_Set[[#This Row],[Collector Singles CardMarket Profit MTG Stocks]]/tbl_MTG_Set[[#This Row],[Collector Booster Cost]]</f>
        <v/>
      </c>
      <c r="BW905" s="10">
        <f>tbl_MTG_Set[[#This Row],[Collector Singles CardMarket Profit MTG Stocks]]&gt;0</f>
        <v/>
      </c>
      <c r="BX905" s="10" t="n"/>
      <c r="BY905" s="10" t="n"/>
      <c r="BZ905" s="10">
        <f>tbl_MTG_Set[[#This Row],[Collector Booster Sell Price CardMarket]]*tbl_MTG_Set[[#This Row],[Collector Booster Expected Market Value BotBox]]/tbl_MTG_Set[[#This Row],[Collector Booster Sealed Market Value BotBox]]</f>
        <v/>
      </c>
      <c r="CA9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5" s="10">
        <f>tbl_MTG_Set[[#This Row],[Collector Singles CardMarket Profit BotBox]]/tbl_MTG_Set[[#This Row],[Collector Booster Cost]]</f>
        <v/>
      </c>
      <c r="CC905" s="10">
        <f>tbl_MTG_Set[[#This Row],[Collector Singles CardMarket Profit BotBox]]&gt;0</f>
        <v/>
      </c>
      <c r="CD9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6" hidden="1" s="6">
      <c r="A906" t="n">
        <v>938</v>
      </c>
      <c r="B906" t="inlineStr">
        <is>
          <t>Prophecy Promos PPCY</t>
        </is>
      </c>
      <c r="C906" t="n">
        <v>1</v>
      </c>
      <c r="D906" s="3" t="n">
        <v>36682</v>
      </c>
      <c r="F906" t="inlineStr">
        <is>
          <t>en es fr de it pt ja ko ru 汉语 漢語</t>
        </is>
      </c>
      <c r="G906" t="n">
        <v>1822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1">
        <f>tbl_MTG_Set[[#This Row],[Play Booster Sell Price CardMarket]]*tbl_MTG_Set[[#This Row],[Play Booster Expected Market Value MTG Stocks]]/tbl_MTG_Set[[#This Row],[Play Booster Sealed Market Value MTG Stocks]]</f>
        <v/>
      </c>
      <c r="BG9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6" s="11">
        <f>tbl_MTG_Set[[#This Row],[Play Singles CardMarket Profit MTG Stocks]]/tbl_MTG_Set[[#This Row],[Play Booster Cost]]</f>
        <v/>
      </c>
      <c r="BI906" s="11">
        <f>tbl_MTG_Set[[#This Row],[Play Singles CardMarket Profit MTG Stocks]]&gt;0</f>
        <v/>
      </c>
      <c r="BM906" s="10">
        <f>tbl_MTG_Set[[#This Row],[Play Booster Sell Price CardMarket]]*tbl_MTG_Set[[#This Row],[Play Booster Expected Market Value BotBox]]/tbl_MTG_Set[[#This Row],[Play Booster Sealed Market Value BotBox]]</f>
        <v/>
      </c>
      <c r="BN9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6" s="10">
        <f>tbl_MTG_Set[[#This Row],[Play Singles CardMarket Profit BotBox]]/tbl_MTG_Set[[#This Row],[Play Booster Cost]]</f>
        <v/>
      </c>
      <c r="BP906" s="10">
        <f>tbl_MTG_Set[[#This Row],[Play Singles CardMarket Profit BotBox]]&gt;0</f>
        <v/>
      </c>
      <c r="BQ906" s="10" t="n"/>
      <c r="BR906" s="10" t="n"/>
      <c r="BS906" s="10" t="n"/>
      <c r="BT9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6" s="19">
        <f>tbl_MTG_Set[[#This Row],[Collector Singles CardMarket Profit MTG Stocks]]/tbl_MTG_Set[[#This Row],[Collector Booster Cost]]</f>
        <v/>
      </c>
      <c r="BW906" s="10">
        <f>tbl_MTG_Set[[#This Row],[Collector Singles CardMarket Profit MTG Stocks]]&gt;0</f>
        <v/>
      </c>
      <c r="BX906" s="10" t="n"/>
      <c r="BY906" s="10" t="n"/>
      <c r="BZ906" s="10">
        <f>tbl_MTG_Set[[#This Row],[Collector Booster Sell Price CardMarket]]*tbl_MTG_Set[[#This Row],[Collector Booster Expected Market Value BotBox]]/tbl_MTG_Set[[#This Row],[Collector Booster Sealed Market Value BotBox]]</f>
        <v/>
      </c>
      <c r="CA9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6" s="10">
        <f>tbl_MTG_Set[[#This Row],[Collector Singles CardMarket Profit BotBox]]/tbl_MTG_Set[[#This Row],[Collector Booster Cost]]</f>
        <v/>
      </c>
      <c r="CC906" s="10">
        <f>tbl_MTG_Set[[#This Row],[Collector Singles CardMarket Profit BotBox]]&gt;0</f>
        <v/>
      </c>
      <c r="CD9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7" hidden="1" s="6">
      <c r="A907" t="n">
        <v>939</v>
      </c>
      <c r="B907" t="inlineStr">
        <is>
          <t>Starter 2000 S00</t>
        </is>
      </c>
      <c r="C907" t="n">
        <v>20</v>
      </c>
      <c r="D907" s="3" t="n">
        <v>36617</v>
      </c>
      <c r="F907" t="inlineStr">
        <is>
          <t>en es fr de it pt ja ko ru 汉语 漢語</t>
        </is>
      </c>
      <c r="G907" t="n">
        <v>1824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1">
        <f>tbl_MTG_Set[[#This Row],[Play Booster Sell Price CardMarket]]*tbl_MTG_Set[[#This Row],[Play Booster Expected Market Value MTG Stocks]]/tbl_MTG_Set[[#This Row],[Play Booster Sealed Market Value MTG Stocks]]</f>
        <v/>
      </c>
      <c r="BG9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7" s="11">
        <f>tbl_MTG_Set[[#This Row],[Play Singles CardMarket Profit MTG Stocks]]/tbl_MTG_Set[[#This Row],[Play Booster Cost]]</f>
        <v/>
      </c>
      <c r="BI907" s="11">
        <f>tbl_MTG_Set[[#This Row],[Play Singles CardMarket Profit MTG Stocks]]&gt;0</f>
        <v/>
      </c>
      <c r="BM907" s="10">
        <f>tbl_MTG_Set[[#This Row],[Play Booster Sell Price CardMarket]]*tbl_MTG_Set[[#This Row],[Play Booster Expected Market Value BotBox]]/tbl_MTG_Set[[#This Row],[Play Booster Sealed Market Value BotBox]]</f>
        <v/>
      </c>
      <c r="BN9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7" s="10">
        <f>tbl_MTG_Set[[#This Row],[Play Singles CardMarket Profit BotBox]]/tbl_MTG_Set[[#This Row],[Play Booster Cost]]</f>
        <v/>
      </c>
      <c r="BP907" s="10">
        <f>tbl_MTG_Set[[#This Row],[Play Singles CardMarket Profit BotBox]]&gt;0</f>
        <v/>
      </c>
      <c r="BQ907" s="10" t="n"/>
      <c r="BR907" s="10" t="n"/>
      <c r="BS907" s="10" t="n"/>
      <c r="BT9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7" s="19">
        <f>tbl_MTG_Set[[#This Row],[Collector Singles CardMarket Profit MTG Stocks]]/tbl_MTG_Set[[#This Row],[Collector Booster Cost]]</f>
        <v/>
      </c>
      <c r="BW907" s="10">
        <f>tbl_MTG_Set[[#This Row],[Collector Singles CardMarket Profit MTG Stocks]]&gt;0</f>
        <v/>
      </c>
      <c r="BX907" s="10" t="n"/>
      <c r="BY907" s="10" t="n"/>
      <c r="BZ907" s="10">
        <f>tbl_MTG_Set[[#This Row],[Collector Booster Sell Price CardMarket]]*tbl_MTG_Set[[#This Row],[Collector Booster Expected Market Value BotBox]]/tbl_MTG_Set[[#This Row],[Collector Booster Sealed Market Value BotBox]]</f>
        <v/>
      </c>
      <c r="CA9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7" s="10">
        <f>tbl_MTG_Set[[#This Row],[Collector Singles CardMarket Profit BotBox]]/tbl_MTG_Set[[#This Row],[Collector Booster Cost]]</f>
        <v/>
      </c>
      <c r="CC907" s="10">
        <f>tbl_MTG_Set[[#This Row],[Collector Singles CardMarket Profit BotBox]]&gt;0</f>
        <v/>
      </c>
      <c r="CD9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8" hidden="1" s="6">
      <c r="A908" t="n">
        <v>940</v>
      </c>
      <c r="B908" t="inlineStr">
        <is>
          <t>Nemesis NEM</t>
        </is>
      </c>
      <c r="C908" t="n">
        <v>143</v>
      </c>
      <c r="D908" s="3" t="n">
        <v>36570</v>
      </c>
      <c r="F908" t="inlineStr">
        <is>
          <t>en es fr de it pt ja ko ru 汉语 漢語</t>
        </is>
      </c>
      <c r="G908" t="n">
        <v>1826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1">
        <f>tbl_MTG_Set[[#This Row],[Play Booster Sell Price CardMarket]]*tbl_MTG_Set[[#This Row],[Play Booster Expected Market Value MTG Stocks]]/tbl_MTG_Set[[#This Row],[Play Booster Sealed Market Value MTG Stocks]]</f>
        <v/>
      </c>
      <c r="BG9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8" s="11">
        <f>tbl_MTG_Set[[#This Row],[Play Singles CardMarket Profit MTG Stocks]]/tbl_MTG_Set[[#This Row],[Play Booster Cost]]</f>
        <v/>
      </c>
      <c r="BI908" s="11">
        <f>tbl_MTG_Set[[#This Row],[Play Singles CardMarket Profit MTG Stocks]]&gt;0</f>
        <v/>
      </c>
      <c r="BM908" s="10">
        <f>tbl_MTG_Set[[#This Row],[Play Booster Sell Price CardMarket]]*tbl_MTG_Set[[#This Row],[Play Booster Expected Market Value BotBox]]/tbl_MTG_Set[[#This Row],[Play Booster Sealed Market Value BotBox]]</f>
        <v/>
      </c>
      <c r="BN9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8" s="10">
        <f>tbl_MTG_Set[[#This Row],[Play Singles CardMarket Profit BotBox]]/tbl_MTG_Set[[#This Row],[Play Booster Cost]]</f>
        <v/>
      </c>
      <c r="BP908" s="10">
        <f>tbl_MTG_Set[[#This Row],[Play Singles CardMarket Profit BotBox]]&gt;0</f>
        <v/>
      </c>
      <c r="BQ908" s="10" t="n"/>
      <c r="BR908" s="10" t="n"/>
      <c r="BS908" s="10" t="n"/>
      <c r="BT9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8" s="19">
        <f>tbl_MTG_Set[[#This Row],[Collector Singles CardMarket Profit MTG Stocks]]/tbl_MTG_Set[[#This Row],[Collector Booster Cost]]</f>
        <v/>
      </c>
      <c r="BW908" s="10">
        <f>tbl_MTG_Set[[#This Row],[Collector Singles CardMarket Profit MTG Stocks]]&gt;0</f>
        <v/>
      </c>
      <c r="BX908" s="10" t="n"/>
      <c r="BY908" s="10" t="n"/>
      <c r="BZ908" s="10">
        <f>tbl_MTG_Set[[#This Row],[Collector Booster Sell Price CardMarket]]*tbl_MTG_Set[[#This Row],[Collector Booster Expected Market Value BotBox]]/tbl_MTG_Set[[#This Row],[Collector Booster Sealed Market Value BotBox]]</f>
        <v/>
      </c>
      <c r="CA9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8" s="10">
        <f>tbl_MTG_Set[[#This Row],[Collector Singles CardMarket Profit BotBox]]/tbl_MTG_Set[[#This Row],[Collector Booster Cost]]</f>
        <v/>
      </c>
      <c r="CC908" s="10">
        <f>tbl_MTG_Set[[#This Row],[Collector Singles CardMarket Profit BotBox]]&gt;0</f>
        <v/>
      </c>
      <c r="CD9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9" hidden="1" s="6">
      <c r="A909" t="n">
        <v>941</v>
      </c>
      <c r="B909" t="inlineStr">
        <is>
          <t>Nemesis Promos PNEM</t>
        </is>
      </c>
      <c r="C909" t="n">
        <v>1</v>
      </c>
      <c r="D909" s="3" t="n">
        <v>36570</v>
      </c>
      <c r="F909" t="inlineStr">
        <is>
          <t>en es fr de it pt ja ko ru 汉语 漢語</t>
        </is>
      </c>
      <c r="G909" t="n">
        <v>1828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1">
        <f>tbl_MTG_Set[[#This Row],[Play Booster Sell Price CardMarket]]*tbl_MTG_Set[[#This Row],[Play Booster Expected Market Value MTG Stocks]]/tbl_MTG_Set[[#This Row],[Play Booster Sealed Market Value MTG Stocks]]</f>
        <v/>
      </c>
      <c r="BG9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9" s="11">
        <f>tbl_MTG_Set[[#This Row],[Play Singles CardMarket Profit MTG Stocks]]/tbl_MTG_Set[[#This Row],[Play Booster Cost]]</f>
        <v/>
      </c>
      <c r="BI909" s="11">
        <f>tbl_MTG_Set[[#This Row],[Play Singles CardMarket Profit MTG Stocks]]&gt;0</f>
        <v/>
      </c>
      <c r="BM909" s="10">
        <f>tbl_MTG_Set[[#This Row],[Play Booster Sell Price CardMarket]]*tbl_MTG_Set[[#This Row],[Play Booster Expected Market Value BotBox]]/tbl_MTG_Set[[#This Row],[Play Booster Sealed Market Value BotBox]]</f>
        <v/>
      </c>
      <c r="BN9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9" s="10">
        <f>tbl_MTG_Set[[#This Row],[Play Singles CardMarket Profit BotBox]]/tbl_MTG_Set[[#This Row],[Play Booster Cost]]</f>
        <v/>
      </c>
      <c r="BP909" s="10">
        <f>tbl_MTG_Set[[#This Row],[Play Singles CardMarket Profit BotBox]]&gt;0</f>
        <v/>
      </c>
      <c r="BQ909" s="10" t="n"/>
      <c r="BR909" s="10" t="n"/>
      <c r="BS909" s="10" t="n"/>
      <c r="BT9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9" s="19">
        <f>tbl_MTG_Set[[#This Row],[Collector Singles CardMarket Profit MTG Stocks]]/tbl_MTG_Set[[#This Row],[Collector Booster Cost]]</f>
        <v/>
      </c>
      <c r="BW909" s="10">
        <f>tbl_MTG_Set[[#This Row],[Collector Singles CardMarket Profit MTG Stocks]]&gt;0</f>
        <v/>
      </c>
      <c r="BX909" s="10" t="n"/>
      <c r="BY909" s="10" t="n"/>
      <c r="BZ909" s="10">
        <f>tbl_MTG_Set[[#This Row],[Collector Booster Sell Price CardMarket]]*tbl_MTG_Set[[#This Row],[Collector Booster Expected Market Value BotBox]]/tbl_MTG_Set[[#This Row],[Collector Booster Sealed Market Value BotBox]]</f>
        <v/>
      </c>
      <c r="CA9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9" s="10">
        <f>tbl_MTG_Set[[#This Row],[Collector Singles CardMarket Profit BotBox]]/tbl_MTG_Set[[#This Row],[Collector Booster Cost]]</f>
        <v/>
      </c>
      <c r="CC909" s="10">
        <f>tbl_MTG_Set[[#This Row],[Collector Singles CardMarket Profit BotBox]]&gt;0</f>
        <v/>
      </c>
      <c r="CD9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0" hidden="1" s="6">
      <c r="A910" t="n">
        <v>942</v>
      </c>
      <c r="B910" t="inlineStr">
        <is>
          <t>European Land Program PELP</t>
        </is>
      </c>
      <c r="C910" t="n">
        <v>15</v>
      </c>
      <c r="D910" s="3" t="n">
        <v>36561</v>
      </c>
      <c r="F910" t="inlineStr">
        <is>
          <t>en es fr de it pt ja ko ru 汉语 漢語</t>
        </is>
      </c>
      <c r="G910" t="n">
        <v>1830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1">
        <f>tbl_MTG_Set[[#This Row],[Play Booster Sell Price CardMarket]]*tbl_MTG_Set[[#This Row],[Play Booster Expected Market Value MTG Stocks]]/tbl_MTG_Set[[#This Row],[Play Booster Sealed Market Value MTG Stocks]]</f>
        <v/>
      </c>
      <c r="BG9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0" s="11">
        <f>tbl_MTG_Set[[#This Row],[Play Singles CardMarket Profit MTG Stocks]]/tbl_MTG_Set[[#This Row],[Play Booster Cost]]</f>
        <v/>
      </c>
      <c r="BI910" s="11">
        <f>tbl_MTG_Set[[#This Row],[Play Singles CardMarket Profit MTG Stocks]]&gt;0</f>
        <v/>
      </c>
      <c r="BM910" s="10">
        <f>tbl_MTG_Set[[#This Row],[Play Booster Sell Price CardMarket]]*tbl_MTG_Set[[#This Row],[Play Booster Expected Market Value BotBox]]/tbl_MTG_Set[[#This Row],[Play Booster Sealed Market Value BotBox]]</f>
        <v/>
      </c>
      <c r="BN9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0" s="10">
        <f>tbl_MTG_Set[[#This Row],[Play Singles CardMarket Profit BotBox]]/tbl_MTG_Set[[#This Row],[Play Booster Cost]]</f>
        <v/>
      </c>
      <c r="BP910" s="10">
        <f>tbl_MTG_Set[[#This Row],[Play Singles CardMarket Profit BotBox]]&gt;0</f>
        <v/>
      </c>
      <c r="BQ910" s="10" t="n"/>
      <c r="BR910" s="10" t="n"/>
      <c r="BS910" s="10" t="n"/>
      <c r="BT9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0" s="19">
        <f>tbl_MTG_Set[[#This Row],[Collector Singles CardMarket Profit MTG Stocks]]/tbl_MTG_Set[[#This Row],[Collector Booster Cost]]</f>
        <v/>
      </c>
      <c r="BW910" s="10">
        <f>tbl_MTG_Set[[#This Row],[Collector Singles CardMarket Profit MTG Stocks]]&gt;0</f>
        <v/>
      </c>
      <c r="BX910" s="10" t="n"/>
      <c r="BY910" s="10" t="n"/>
      <c r="BZ910" s="10">
        <f>tbl_MTG_Set[[#This Row],[Collector Booster Sell Price CardMarket]]*tbl_MTG_Set[[#This Row],[Collector Booster Expected Market Value BotBox]]/tbl_MTG_Set[[#This Row],[Collector Booster Sealed Market Value BotBox]]</f>
        <v/>
      </c>
      <c r="CA9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0" s="10">
        <f>tbl_MTG_Set[[#This Row],[Collector Singles CardMarket Profit BotBox]]/tbl_MTG_Set[[#This Row],[Collector Booster Cost]]</f>
        <v/>
      </c>
      <c r="CC910" s="10">
        <f>tbl_MTG_Set[[#This Row],[Collector Singles CardMarket Profit BotBox]]&gt;0</f>
        <v/>
      </c>
      <c r="CD9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1" hidden="1" s="6">
      <c r="A911" t="n">
        <v>943</v>
      </c>
      <c r="B911" t="inlineStr">
        <is>
          <t>Arena League 2000 PAL00</t>
        </is>
      </c>
      <c r="C911" t="n">
        <v>11</v>
      </c>
      <c r="D911" s="3" t="n">
        <v>36526</v>
      </c>
      <c r="F911" t="inlineStr">
        <is>
          <t>en es fr de it pt ja ko ru 汉语 漢語</t>
        </is>
      </c>
      <c r="G911" t="n">
        <v>1832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1">
        <f>tbl_MTG_Set[[#This Row],[Play Booster Sell Price CardMarket]]*tbl_MTG_Set[[#This Row],[Play Booster Expected Market Value MTG Stocks]]/tbl_MTG_Set[[#This Row],[Play Booster Sealed Market Value MTG Stocks]]</f>
        <v/>
      </c>
      <c r="BG9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1" s="11">
        <f>tbl_MTG_Set[[#This Row],[Play Singles CardMarket Profit MTG Stocks]]/tbl_MTG_Set[[#This Row],[Play Booster Cost]]</f>
        <v/>
      </c>
      <c r="BI911" s="11">
        <f>tbl_MTG_Set[[#This Row],[Play Singles CardMarket Profit MTG Stocks]]&gt;0</f>
        <v/>
      </c>
      <c r="BM911" s="10">
        <f>tbl_MTG_Set[[#This Row],[Play Booster Sell Price CardMarket]]*tbl_MTG_Set[[#This Row],[Play Booster Expected Market Value BotBox]]/tbl_MTG_Set[[#This Row],[Play Booster Sealed Market Value BotBox]]</f>
        <v/>
      </c>
      <c r="BN9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1" s="10">
        <f>tbl_MTG_Set[[#This Row],[Play Singles CardMarket Profit BotBox]]/tbl_MTG_Set[[#This Row],[Play Booster Cost]]</f>
        <v/>
      </c>
      <c r="BP911" s="10">
        <f>tbl_MTG_Set[[#This Row],[Play Singles CardMarket Profit BotBox]]&gt;0</f>
        <v/>
      </c>
      <c r="BQ911" s="10" t="n"/>
      <c r="BR911" s="10" t="n"/>
      <c r="BS911" s="10" t="n"/>
      <c r="BT9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1" s="19">
        <f>tbl_MTG_Set[[#This Row],[Collector Singles CardMarket Profit MTG Stocks]]/tbl_MTG_Set[[#This Row],[Collector Booster Cost]]</f>
        <v/>
      </c>
      <c r="BW911" s="10">
        <f>tbl_MTG_Set[[#This Row],[Collector Singles CardMarket Profit MTG Stocks]]&gt;0</f>
        <v/>
      </c>
      <c r="BX911" s="10" t="n"/>
      <c r="BY911" s="10" t="n"/>
      <c r="BZ911" s="10">
        <f>tbl_MTG_Set[[#This Row],[Collector Booster Sell Price CardMarket]]*tbl_MTG_Set[[#This Row],[Collector Booster Expected Market Value BotBox]]/tbl_MTG_Set[[#This Row],[Collector Booster Sealed Market Value BotBox]]</f>
        <v/>
      </c>
      <c r="CA9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1" s="10">
        <f>tbl_MTG_Set[[#This Row],[Collector Singles CardMarket Profit BotBox]]/tbl_MTG_Set[[#This Row],[Collector Booster Cost]]</f>
        <v/>
      </c>
      <c r="CC911" s="10">
        <f>tbl_MTG_Set[[#This Row],[Collector Singles CardMarket Profit BotBox]]&gt;0</f>
        <v/>
      </c>
      <c r="CD9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2" hidden="1" s="6">
      <c r="A912" t="n">
        <v>944</v>
      </c>
      <c r="B912" t="inlineStr">
        <is>
          <t>Judge Gift Cards 2000 G00</t>
        </is>
      </c>
      <c r="C912" t="n">
        <v>2</v>
      </c>
      <c r="D912" s="3" t="n">
        <v>36526</v>
      </c>
      <c r="F912" t="inlineStr">
        <is>
          <t>en es fr de it pt ja ko ru 汉语 漢語</t>
        </is>
      </c>
      <c r="G912" t="n">
        <v>1834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1">
        <f>tbl_MTG_Set[[#This Row],[Play Booster Sell Price CardMarket]]*tbl_MTG_Set[[#This Row],[Play Booster Expected Market Value MTG Stocks]]/tbl_MTG_Set[[#This Row],[Play Booster Sealed Market Value MTG Stocks]]</f>
        <v/>
      </c>
      <c r="BG9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2" s="11">
        <f>tbl_MTG_Set[[#This Row],[Play Singles CardMarket Profit MTG Stocks]]/tbl_MTG_Set[[#This Row],[Play Booster Cost]]</f>
        <v/>
      </c>
      <c r="BI912" s="11">
        <f>tbl_MTG_Set[[#This Row],[Play Singles CardMarket Profit MTG Stocks]]&gt;0</f>
        <v/>
      </c>
      <c r="BM912" s="10">
        <f>tbl_MTG_Set[[#This Row],[Play Booster Sell Price CardMarket]]*tbl_MTG_Set[[#This Row],[Play Booster Expected Market Value BotBox]]/tbl_MTG_Set[[#This Row],[Play Booster Sealed Market Value BotBox]]</f>
        <v/>
      </c>
      <c r="BN9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2" s="10">
        <f>tbl_MTG_Set[[#This Row],[Play Singles CardMarket Profit BotBox]]/tbl_MTG_Set[[#This Row],[Play Booster Cost]]</f>
        <v/>
      </c>
      <c r="BP912" s="10">
        <f>tbl_MTG_Set[[#This Row],[Play Singles CardMarket Profit BotBox]]&gt;0</f>
        <v/>
      </c>
      <c r="BQ912" s="10" t="n"/>
      <c r="BR912" s="10" t="n"/>
      <c r="BS912" s="10" t="n"/>
      <c r="BT9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2" s="19">
        <f>tbl_MTG_Set[[#This Row],[Collector Singles CardMarket Profit MTG Stocks]]/tbl_MTG_Set[[#This Row],[Collector Booster Cost]]</f>
        <v/>
      </c>
      <c r="BW912" s="10">
        <f>tbl_MTG_Set[[#This Row],[Collector Singles CardMarket Profit MTG Stocks]]&gt;0</f>
        <v/>
      </c>
      <c r="BX912" s="10" t="n"/>
      <c r="BY912" s="10" t="n"/>
      <c r="BZ912" s="10">
        <f>tbl_MTG_Set[[#This Row],[Collector Booster Sell Price CardMarket]]*tbl_MTG_Set[[#This Row],[Collector Booster Expected Market Value BotBox]]/tbl_MTG_Set[[#This Row],[Collector Booster Sealed Market Value BotBox]]</f>
        <v/>
      </c>
      <c r="CA9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2" s="10">
        <f>tbl_MTG_Set[[#This Row],[Collector Singles CardMarket Profit BotBox]]/tbl_MTG_Set[[#This Row],[Collector Booster Cost]]</f>
        <v/>
      </c>
      <c r="CC912" s="10">
        <f>tbl_MTG_Set[[#This Row],[Collector Singles CardMarket Profit BotBox]]&gt;0</f>
        <v/>
      </c>
      <c r="CD9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3" hidden="1" s="6">
      <c r="A913" t="n">
        <v>945</v>
      </c>
      <c r="B913" t="inlineStr">
        <is>
          <t>Friday Night Magic 2000 FNM</t>
        </is>
      </c>
      <c r="C913" t="n">
        <v>11</v>
      </c>
      <c r="D913" s="3" t="n">
        <v>36526</v>
      </c>
      <c r="F913" t="inlineStr">
        <is>
          <t>en es fr de it pt ja ko ru 汉语 漢語</t>
        </is>
      </c>
      <c r="G913" t="n">
        <v>1836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1">
        <f>tbl_MTG_Set[[#This Row],[Play Booster Sell Price CardMarket]]*tbl_MTG_Set[[#This Row],[Play Booster Expected Market Value MTG Stocks]]/tbl_MTG_Set[[#This Row],[Play Booster Sealed Market Value MTG Stocks]]</f>
        <v/>
      </c>
      <c r="BG9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3" s="11">
        <f>tbl_MTG_Set[[#This Row],[Play Singles CardMarket Profit MTG Stocks]]/tbl_MTG_Set[[#This Row],[Play Booster Cost]]</f>
        <v/>
      </c>
      <c r="BI913" s="11">
        <f>tbl_MTG_Set[[#This Row],[Play Singles CardMarket Profit MTG Stocks]]&gt;0</f>
        <v/>
      </c>
      <c r="BM913" s="10">
        <f>tbl_MTG_Set[[#This Row],[Play Booster Sell Price CardMarket]]*tbl_MTG_Set[[#This Row],[Play Booster Expected Market Value BotBox]]/tbl_MTG_Set[[#This Row],[Play Booster Sealed Market Value BotBox]]</f>
        <v/>
      </c>
      <c r="BN9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3" s="10">
        <f>tbl_MTG_Set[[#This Row],[Play Singles CardMarket Profit BotBox]]/tbl_MTG_Set[[#This Row],[Play Booster Cost]]</f>
        <v/>
      </c>
      <c r="BP913" s="10">
        <f>tbl_MTG_Set[[#This Row],[Play Singles CardMarket Profit BotBox]]&gt;0</f>
        <v/>
      </c>
      <c r="BQ913" s="10" t="n"/>
      <c r="BR913" s="10" t="n"/>
      <c r="BS913" s="10" t="n"/>
      <c r="BT9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3" s="19">
        <f>tbl_MTG_Set[[#This Row],[Collector Singles CardMarket Profit MTG Stocks]]/tbl_MTG_Set[[#This Row],[Collector Booster Cost]]</f>
        <v/>
      </c>
      <c r="BW913" s="10">
        <f>tbl_MTG_Set[[#This Row],[Collector Singles CardMarket Profit MTG Stocks]]&gt;0</f>
        <v/>
      </c>
      <c r="BX913" s="10" t="n"/>
      <c r="BY913" s="10" t="n"/>
      <c r="BZ913" s="10">
        <f>tbl_MTG_Set[[#This Row],[Collector Booster Sell Price CardMarket]]*tbl_MTG_Set[[#This Row],[Collector Booster Expected Market Value BotBox]]/tbl_MTG_Set[[#This Row],[Collector Booster Sealed Market Value BotBox]]</f>
        <v/>
      </c>
      <c r="CA9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3" s="10">
        <f>tbl_MTG_Set[[#This Row],[Collector Singles CardMarket Profit BotBox]]/tbl_MTG_Set[[#This Row],[Collector Booster Cost]]</f>
        <v/>
      </c>
      <c r="CC913" s="10">
        <f>tbl_MTG_Set[[#This Row],[Collector Singles CardMarket Profit BotBox]]&gt;0</f>
        <v/>
      </c>
      <c r="CD9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4" hidden="1" s="6">
      <c r="A914" t="n">
        <v>946</v>
      </c>
      <c r="B914" t="inlineStr">
        <is>
          <t>Junior Super Series PSUS</t>
        </is>
      </c>
      <c r="C914" t="n">
        <v>18</v>
      </c>
      <c r="D914" s="3" t="n">
        <v>36495</v>
      </c>
      <c r="F914" t="inlineStr">
        <is>
          <t>en es fr de it pt ja ko ru 汉语 漢語</t>
        </is>
      </c>
      <c r="G914" t="n">
        <v>1838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1">
        <f>tbl_MTG_Set[[#This Row],[Play Booster Sell Price CardMarket]]*tbl_MTG_Set[[#This Row],[Play Booster Expected Market Value MTG Stocks]]/tbl_MTG_Set[[#This Row],[Play Booster Sealed Market Value MTG Stocks]]</f>
        <v/>
      </c>
      <c r="BG9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4" s="11">
        <f>tbl_MTG_Set[[#This Row],[Play Singles CardMarket Profit MTG Stocks]]/tbl_MTG_Set[[#This Row],[Play Booster Cost]]</f>
        <v/>
      </c>
      <c r="BI914" s="11">
        <f>tbl_MTG_Set[[#This Row],[Play Singles CardMarket Profit MTG Stocks]]&gt;0</f>
        <v/>
      </c>
      <c r="BM914" s="10">
        <f>tbl_MTG_Set[[#This Row],[Play Booster Sell Price CardMarket]]*tbl_MTG_Set[[#This Row],[Play Booster Expected Market Value BotBox]]/tbl_MTG_Set[[#This Row],[Play Booster Sealed Market Value BotBox]]</f>
        <v/>
      </c>
      <c r="BN9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4" s="10">
        <f>tbl_MTG_Set[[#This Row],[Play Singles CardMarket Profit BotBox]]/tbl_MTG_Set[[#This Row],[Play Booster Cost]]</f>
        <v/>
      </c>
      <c r="BP914" s="10">
        <f>tbl_MTG_Set[[#This Row],[Play Singles CardMarket Profit BotBox]]&gt;0</f>
        <v/>
      </c>
      <c r="BQ914" s="10" t="n"/>
      <c r="BR914" s="10" t="n"/>
      <c r="BS914" s="10" t="n"/>
      <c r="BT9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4" s="19">
        <f>tbl_MTG_Set[[#This Row],[Collector Singles CardMarket Profit MTG Stocks]]/tbl_MTG_Set[[#This Row],[Collector Booster Cost]]</f>
        <v/>
      </c>
      <c r="BW914" s="10">
        <f>tbl_MTG_Set[[#This Row],[Collector Singles CardMarket Profit MTG Stocks]]&gt;0</f>
        <v/>
      </c>
      <c r="BX914" s="10" t="n"/>
      <c r="BY914" s="10" t="n"/>
      <c r="BZ914" s="10">
        <f>tbl_MTG_Set[[#This Row],[Collector Booster Sell Price CardMarket]]*tbl_MTG_Set[[#This Row],[Collector Booster Expected Market Value BotBox]]/tbl_MTG_Set[[#This Row],[Collector Booster Sealed Market Value BotBox]]</f>
        <v/>
      </c>
      <c r="CA9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4" s="10">
        <f>tbl_MTG_Set[[#This Row],[Collector Singles CardMarket Profit BotBox]]/tbl_MTG_Set[[#This Row],[Collector Booster Cost]]</f>
        <v/>
      </c>
      <c r="CC914" s="10">
        <f>tbl_MTG_Set[[#This Row],[Collector Singles CardMarket Profit BotBox]]&gt;0</f>
        <v/>
      </c>
      <c r="CD9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5" hidden="1" s="6">
      <c r="A915" t="n">
        <v>947</v>
      </c>
      <c r="B915" t="inlineStr">
        <is>
          <t>Battle Royale Box Set BRB</t>
        </is>
      </c>
      <c r="C915" t="n">
        <v>136</v>
      </c>
      <c r="D915" s="3" t="n">
        <v>36476</v>
      </c>
      <c r="F915" t="inlineStr">
        <is>
          <t>en es fr de it pt ja ko ru 汉语 漢語</t>
        </is>
      </c>
      <c r="G915" t="n">
        <v>1840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1">
        <f>tbl_MTG_Set[[#This Row],[Play Booster Sell Price CardMarket]]*tbl_MTG_Set[[#This Row],[Play Booster Expected Market Value MTG Stocks]]/tbl_MTG_Set[[#This Row],[Play Booster Sealed Market Value MTG Stocks]]</f>
        <v/>
      </c>
      <c r="BG9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5" s="11">
        <f>tbl_MTG_Set[[#This Row],[Play Singles CardMarket Profit MTG Stocks]]/tbl_MTG_Set[[#This Row],[Play Booster Cost]]</f>
        <v/>
      </c>
      <c r="BI915" s="11">
        <f>tbl_MTG_Set[[#This Row],[Play Singles CardMarket Profit MTG Stocks]]&gt;0</f>
        <v/>
      </c>
      <c r="BM915" s="10">
        <f>tbl_MTG_Set[[#This Row],[Play Booster Sell Price CardMarket]]*tbl_MTG_Set[[#This Row],[Play Booster Expected Market Value BotBox]]/tbl_MTG_Set[[#This Row],[Play Booster Sealed Market Value BotBox]]</f>
        <v/>
      </c>
      <c r="BN9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5" s="10">
        <f>tbl_MTG_Set[[#This Row],[Play Singles CardMarket Profit BotBox]]/tbl_MTG_Set[[#This Row],[Play Booster Cost]]</f>
        <v/>
      </c>
      <c r="BP915" s="10">
        <f>tbl_MTG_Set[[#This Row],[Play Singles CardMarket Profit BotBox]]&gt;0</f>
        <v/>
      </c>
      <c r="BQ915" s="10" t="n"/>
      <c r="BR915" s="10" t="n"/>
      <c r="BS915" s="10" t="n"/>
      <c r="BT9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5" s="19">
        <f>tbl_MTG_Set[[#This Row],[Collector Singles CardMarket Profit MTG Stocks]]/tbl_MTG_Set[[#This Row],[Collector Booster Cost]]</f>
        <v/>
      </c>
      <c r="BW915" s="10">
        <f>tbl_MTG_Set[[#This Row],[Collector Singles CardMarket Profit MTG Stocks]]&gt;0</f>
        <v/>
      </c>
      <c r="BX915" s="10" t="n"/>
      <c r="BY915" s="10" t="n"/>
      <c r="BZ915" s="10">
        <f>tbl_MTG_Set[[#This Row],[Collector Booster Sell Price CardMarket]]*tbl_MTG_Set[[#This Row],[Collector Booster Expected Market Value BotBox]]/tbl_MTG_Set[[#This Row],[Collector Booster Sealed Market Value BotBox]]</f>
        <v/>
      </c>
      <c r="CA9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5" s="10">
        <f>tbl_MTG_Set[[#This Row],[Collector Singles CardMarket Profit BotBox]]/tbl_MTG_Set[[#This Row],[Collector Booster Cost]]</f>
        <v/>
      </c>
      <c r="CC915" s="10">
        <f>tbl_MTG_Set[[#This Row],[Collector Singles CardMarket Profit BotBox]]&gt;0</f>
        <v/>
      </c>
      <c r="CD9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6" hidden="1" s="6">
      <c r="A916" t="n">
        <v>948</v>
      </c>
      <c r="B916" t="inlineStr">
        <is>
          <t>Mercadian Masques MMQ</t>
        </is>
      </c>
      <c r="C916" t="n">
        <v>350</v>
      </c>
      <c r="D916" s="3" t="n">
        <v>36437</v>
      </c>
      <c r="F916" t="inlineStr">
        <is>
          <t>en es fr de it pt ja ko ru 汉语 漢語</t>
        </is>
      </c>
      <c r="G916" t="n">
        <v>1842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1">
        <f>tbl_MTG_Set[[#This Row],[Play Booster Sell Price CardMarket]]*tbl_MTG_Set[[#This Row],[Play Booster Expected Market Value MTG Stocks]]/tbl_MTG_Set[[#This Row],[Play Booster Sealed Market Value MTG Stocks]]</f>
        <v/>
      </c>
      <c r="BG9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6" s="11">
        <f>tbl_MTG_Set[[#This Row],[Play Singles CardMarket Profit MTG Stocks]]/tbl_MTG_Set[[#This Row],[Play Booster Cost]]</f>
        <v/>
      </c>
      <c r="BI916" s="11">
        <f>tbl_MTG_Set[[#This Row],[Play Singles CardMarket Profit MTG Stocks]]&gt;0</f>
        <v/>
      </c>
      <c r="BM916" s="10">
        <f>tbl_MTG_Set[[#This Row],[Play Booster Sell Price CardMarket]]*tbl_MTG_Set[[#This Row],[Play Booster Expected Market Value BotBox]]/tbl_MTG_Set[[#This Row],[Play Booster Sealed Market Value BotBox]]</f>
        <v/>
      </c>
      <c r="BN9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6" s="10">
        <f>tbl_MTG_Set[[#This Row],[Play Singles CardMarket Profit BotBox]]/tbl_MTG_Set[[#This Row],[Play Booster Cost]]</f>
        <v/>
      </c>
      <c r="BP916" s="10">
        <f>tbl_MTG_Set[[#This Row],[Play Singles CardMarket Profit BotBox]]&gt;0</f>
        <v/>
      </c>
      <c r="BQ916" s="10" t="n"/>
      <c r="BR916" s="10" t="n"/>
      <c r="BS916" s="10" t="n"/>
      <c r="BT9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6" s="19">
        <f>tbl_MTG_Set[[#This Row],[Collector Singles CardMarket Profit MTG Stocks]]/tbl_MTG_Set[[#This Row],[Collector Booster Cost]]</f>
        <v/>
      </c>
      <c r="BW916" s="10">
        <f>tbl_MTG_Set[[#This Row],[Collector Singles CardMarket Profit MTG Stocks]]&gt;0</f>
        <v/>
      </c>
      <c r="BX916" s="10" t="n"/>
      <c r="BY916" s="10" t="n"/>
      <c r="BZ916" s="10">
        <f>tbl_MTG_Set[[#This Row],[Collector Booster Sell Price CardMarket]]*tbl_MTG_Set[[#This Row],[Collector Booster Expected Market Value BotBox]]/tbl_MTG_Set[[#This Row],[Collector Booster Sealed Market Value BotBox]]</f>
        <v/>
      </c>
      <c r="CA9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6" s="10">
        <f>tbl_MTG_Set[[#This Row],[Collector Singles CardMarket Profit BotBox]]/tbl_MTG_Set[[#This Row],[Collector Booster Cost]]</f>
        <v/>
      </c>
      <c r="CC916" s="10">
        <f>tbl_MTG_Set[[#This Row],[Collector Singles CardMarket Profit BotBox]]&gt;0</f>
        <v/>
      </c>
      <c r="CD9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7" hidden="1" s="6">
      <c r="A917" t="n">
        <v>949</v>
      </c>
      <c r="B917" t="inlineStr">
        <is>
          <t>Mercadian Masques Promos PMMQ</t>
        </is>
      </c>
      <c r="C917" t="n">
        <v>1</v>
      </c>
      <c r="D917" s="3" t="n">
        <v>36437</v>
      </c>
      <c r="F917" t="inlineStr">
        <is>
          <t>en es fr de it pt ja ko ru 汉语 漢語</t>
        </is>
      </c>
      <c r="G917" t="n">
        <v>1844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1">
        <f>tbl_MTG_Set[[#This Row],[Play Booster Sell Price CardMarket]]*tbl_MTG_Set[[#This Row],[Play Booster Expected Market Value MTG Stocks]]/tbl_MTG_Set[[#This Row],[Play Booster Sealed Market Value MTG Stocks]]</f>
        <v/>
      </c>
      <c r="BG9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7" s="11">
        <f>tbl_MTG_Set[[#This Row],[Play Singles CardMarket Profit MTG Stocks]]/tbl_MTG_Set[[#This Row],[Play Booster Cost]]</f>
        <v/>
      </c>
      <c r="BI917" s="11">
        <f>tbl_MTG_Set[[#This Row],[Play Singles CardMarket Profit MTG Stocks]]&gt;0</f>
        <v/>
      </c>
      <c r="BM917" s="10">
        <f>tbl_MTG_Set[[#This Row],[Play Booster Sell Price CardMarket]]*tbl_MTG_Set[[#This Row],[Play Booster Expected Market Value BotBox]]/tbl_MTG_Set[[#This Row],[Play Booster Sealed Market Value BotBox]]</f>
        <v/>
      </c>
      <c r="BN9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7" s="10">
        <f>tbl_MTG_Set[[#This Row],[Play Singles CardMarket Profit BotBox]]/tbl_MTG_Set[[#This Row],[Play Booster Cost]]</f>
        <v/>
      </c>
      <c r="BP917" s="10">
        <f>tbl_MTG_Set[[#This Row],[Play Singles CardMarket Profit BotBox]]&gt;0</f>
        <v/>
      </c>
      <c r="BQ917" s="10" t="n"/>
      <c r="BR917" s="10" t="n"/>
      <c r="BS917" s="10" t="n"/>
      <c r="BT9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7" s="19">
        <f>tbl_MTG_Set[[#This Row],[Collector Singles CardMarket Profit MTG Stocks]]/tbl_MTG_Set[[#This Row],[Collector Booster Cost]]</f>
        <v/>
      </c>
      <c r="BW917" s="10">
        <f>tbl_MTG_Set[[#This Row],[Collector Singles CardMarket Profit MTG Stocks]]&gt;0</f>
        <v/>
      </c>
      <c r="BX917" s="10" t="n"/>
      <c r="BY917" s="10" t="n"/>
      <c r="BZ917" s="10">
        <f>tbl_MTG_Set[[#This Row],[Collector Booster Sell Price CardMarket]]*tbl_MTG_Set[[#This Row],[Collector Booster Expected Market Value BotBox]]/tbl_MTG_Set[[#This Row],[Collector Booster Sealed Market Value BotBox]]</f>
        <v/>
      </c>
      <c r="CA9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7" s="10">
        <f>tbl_MTG_Set[[#This Row],[Collector Singles CardMarket Profit BotBox]]/tbl_MTG_Set[[#This Row],[Collector Booster Cost]]</f>
        <v/>
      </c>
      <c r="CC917" s="10">
        <f>tbl_MTG_Set[[#This Row],[Collector Singles CardMarket Profit BotBox]]&gt;0</f>
        <v/>
      </c>
      <c r="CD9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8" hidden="1" s="6">
      <c r="A918" t="n">
        <v>950</v>
      </c>
      <c r="B918" t="inlineStr">
        <is>
          <t>Wizards of the Coast Online Store PWOS</t>
        </is>
      </c>
      <c r="C918" t="n">
        <v>1</v>
      </c>
      <c r="D918" s="3" t="n">
        <v>36407</v>
      </c>
      <c r="F918" t="inlineStr">
        <is>
          <t>en es fr de it pt ja ko ru 汉语 漢語</t>
        </is>
      </c>
      <c r="G918" t="n">
        <v>1846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1">
        <f>tbl_MTG_Set[[#This Row],[Play Booster Sell Price CardMarket]]*tbl_MTG_Set[[#This Row],[Play Booster Expected Market Value MTG Stocks]]/tbl_MTG_Set[[#This Row],[Play Booster Sealed Market Value MTG Stocks]]</f>
        <v/>
      </c>
      <c r="BG9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8" s="11">
        <f>tbl_MTG_Set[[#This Row],[Play Singles CardMarket Profit MTG Stocks]]/tbl_MTG_Set[[#This Row],[Play Booster Cost]]</f>
        <v/>
      </c>
      <c r="BI918" s="11">
        <f>tbl_MTG_Set[[#This Row],[Play Singles CardMarket Profit MTG Stocks]]&gt;0</f>
        <v/>
      </c>
      <c r="BM918" s="10">
        <f>tbl_MTG_Set[[#This Row],[Play Booster Sell Price CardMarket]]*tbl_MTG_Set[[#This Row],[Play Booster Expected Market Value BotBox]]/tbl_MTG_Set[[#This Row],[Play Booster Sealed Market Value BotBox]]</f>
        <v/>
      </c>
      <c r="BN9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8" s="10">
        <f>tbl_MTG_Set[[#This Row],[Play Singles CardMarket Profit BotBox]]/tbl_MTG_Set[[#This Row],[Play Booster Cost]]</f>
        <v/>
      </c>
      <c r="BP918" s="10">
        <f>tbl_MTG_Set[[#This Row],[Play Singles CardMarket Profit BotBox]]&gt;0</f>
        <v/>
      </c>
      <c r="BQ918" s="10" t="n"/>
      <c r="BR918" s="10" t="n"/>
      <c r="BS918" s="10" t="n"/>
      <c r="BT9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8" s="19">
        <f>tbl_MTG_Set[[#This Row],[Collector Singles CardMarket Profit MTG Stocks]]/tbl_MTG_Set[[#This Row],[Collector Booster Cost]]</f>
        <v/>
      </c>
      <c r="BW918" s="10">
        <f>tbl_MTG_Set[[#This Row],[Collector Singles CardMarket Profit MTG Stocks]]&gt;0</f>
        <v/>
      </c>
      <c r="BX918" s="10" t="n"/>
      <c r="BY918" s="10" t="n"/>
      <c r="BZ918" s="10">
        <f>tbl_MTG_Set[[#This Row],[Collector Booster Sell Price CardMarket]]*tbl_MTG_Set[[#This Row],[Collector Booster Expected Market Value BotBox]]/tbl_MTG_Set[[#This Row],[Collector Booster Sealed Market Value BotBox]]</f>
        <v/>
      </c>
      <c r="CA9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8" s="10">
        <f>tbl_MTG_Set[[#This Row],[Collector Singles CardMarket Profit BotBox]]/tbl_MTG_Set[[#This Row],[Collector Booster Cost]]</f>
        <v/>
      </c>
      <c r="CC918" s="10">
        <f>tbl_MTG_Set[[#This Row],[Collector Singles CardMarket Profit BotBox]]&gt;0</f>
        <v/>
      </c>
      <c r="CD9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9" hidden="1" s="6">
      <c r="A919" t="n">
        <v>951</v>
      </c>
      <c r="B919" t="inlineStr">
        <is>
          <t>World Championship Decks 1999 WC99</t>
        </is>
      </c>
      <c r="C919" t="n">
        <v>111</v>
      </c>
      <c r="D919" s="3" t="n">
        <v>36376</v>
      </c>
      <c r="F919" t="inlineStr">
        <is>
          <t>en es fr de it pt ja ko ru 汉语 漢語</t>
        </is>
      </c>
      <c r="G919" t="n">
        <v>1848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1">
        <f>tbl_MTG_Set[[#This Row],[Play Booster Sell Price CardMarket]]*tbl_MTG_Set[[#This Row],[Play Booster Expected Market Value MTG Stocks]]/tbl_MTG_Set[[#This Row],[Play Booster Sealed Market Value MTG Stocks]]</f>
        <v/>
      </c>
      <c r="BG9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9" s="11">
        <f>tbl_MTG_Set[[#This Row],[Play Singles CardMarket Profit MTG Stocks]]/tbl_MTG_Set[[#This Row],[Play Booster Cost]]</f>
        <v/>
      </c>
      <c r="BI919" s="11">
        <f>tbl_MTG_Set[[#This Row],[Play Singles CardMarket Profit MTG Stocks]]&gt;0</f>
        <v/>
      </c>
      <c r="BM919" s="10">
        <f>tbl_MTG_Set[[#This Row],[Play Booster Sell Price CardMarket]]*tbl_MTG_Set[[#This Row],[Play Booster Expected Market Value BotBox]]/tbl_MTG_Set[[#This Row],[Play Booster Sealed Market Value BotBox]]</f>
        <v/>
      </c>
      <c r="BN9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9" s="10">
        <f>tbl_MTG_Set[[#This Row],[Play Singles CardMarket Profit BotBox]]/tbl_MTG_Set[[#This Row],[Play Booster Cost]]</f>
        <v/>
      </c>
      <c r="BP919" s="10">
        <f>tbl_MTG_Set[[#This Row],[Play Singles CardMarket Profit BotBox]]&gt;0</f>
        <v/>
      </c>
      <c r="BQ919" s="10" t="n"/>
      <c r="BR919" s="10" t="n"/>
      <c r="BS919" s="10" t="n"/>
      <c r="BT9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9" s="19">
        <f>tbl_MTG_Set[[#This Row],[Collector Singles CardMarket Profit MTG Stocks]]/tbl_MTG_Set[[#This Row],[Collector Booster Cost]]</f>
        <v/>
      </c>
      <c r="BW919" s="10">
        <f>tbl_MTG_Set[[#This Row],[Collector Singles CardMarket Profit MTG Stocks]]&gt;0</f>
        <v/>
      </c>
      <c r="BX919" s="10" t="n"/>
      <c r="BY919" s="10" t="n"/>
      <c r="BZ919" s="10">
        <f>tbl_MTG_Set[[#This Row],[Collector Booster Sell Price CardMarket]]*tbl_MTG_Set[[#This Row],[Collector Booster Expected Market Value BotBox]]/tbl_MTG_Set[[#This Row],[Collector Booster Sealed Market Value BotBox]]</f>
        <v/>
      </c>
      <c r="CA9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9" s="10">
        <f>tbl_MTG_Set[[#This Row],[Collector Singles CardMarket Profit BotBox]]/tbl_MTG_Set[[#This Row],[Collector Booster Cost]]</f>
        <v/>
      </c>
      <c r="CC919" s="10">
        <f>tbl_MTG_Set[[#This Row],[Collector Singles CardMarket Profit BotBox]]&gt;0</f>
        <v/>
      </c>
      <c r="CD9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0" hidden="1" s="6">
      <c r="A920" t="n">
        <v>952</v>
      </c>
      <c r="B920" t="inlineStr">
        <is>
          <t>World Championship Promos PWOR</t>
        </is>
      </c>
      <c r="C920" t="n">
        <v>2</v>
      </c>
      <c r="D920" s="3" t="n">
        <v>36376</v>
      </c>
      <c r="F920" t="inlineStr">
        <is>
          <t>en es fr de it pt ja ko ru 汉语 漢語</t>
        </is>
      </c>
      <c r="G920" t="n">
        <v>1850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1">
        <f>tbl_MTG_Set[[#This Row],[Play Booster Sell Price CardMarket]]*tbl_MTG_Set[[#This Row],[Play Booster Expected Market Value MTG Stocks]]/tbl_MTG_Set[[#This Row],[Play Booster Sealed Market Value MTG Stocks]]</f>
        <v/>
      </c>
      <c r="BG9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0" s="11">
        <f>tbl_MTG_Set[[#This Row],[Play Singles CardMarket Profit MTG Stocks]]/tbl_MTG_Set[[#This Row],[Play Booster Cost]]</f>
        <v/>
      </c>
      <c r="BI920" s="11">
        <f>tbl_MTG_Set[[#This Row],[Play Singles CardMarket Profit MTG Stocks]]&gt;0</f>
        <v/>
      </c>
      <c r="BM920" s="10">
        <f>tbl_MTG_Set[[#This Row],[Play Booster Sell Price CardMarket]]*tbl_MTG_Set[[#This Row],[Play Booster Expected Market Value BotBox]]/tbl_MTG_Set[[#This Row],[Play Booster Sealed Market Value BotBox]]</f>
        <v/>
      </c>
      <c r="BN9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0" s="10">
        <f>tbl_MTG_Set[[#This Row],[Play Singles CardMarket Profit BotBox]]/tbl_MTG_Set[[#This Row],[Play Booster Cost]]</f>
        <v/>
      </c>
      <c r="BP920" s="10">
        <f>tbl_MTG_Set[[#This Row],[Play Singles CardMarket Profit BotBox]]&gt;0</f>
        <v/>
      </c>
      <c r="BQ920" s="10" t="n"/>
      <c r="BR920" s="10" t="n"/>
      <c r="BS920" s="10" t="n"/>
      <c r="BT9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0" s="19">
        <f>tbl_MTG_Set[[#This Row],[Collector Singles CardMarket Profit MTG Stocks]]/tbl_MTG_Set[[#This Row],[Collector Booster Cost]]</f>
        <v/>
      </c>
      <c r="BW920" s="10">
        <f>tbl_MTG_Set[[#This Row],[Collector Singles CardMarket Profit MTG Stocks]]&gt;0</f>
        <v/>
      </c>
      <c r="BX920" s="10" t="n"/>
      <c r="BY920" s="10" t="n"/>
      <c r="BZ920" s="10">
        <f>tbl_MTG_Set[[#This Row],[Collector Booster Sell Price CardMarket]]*tbl_MTG_Set[[#This Row],[Collector Booster Expected Market Value BotBox]]/tbl_MTG_Set[[#This Row],[Collector Booster Sealed Market Value BotBox]]</f>
        <v/>
      </c>
      <c r="CA9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0" s="10">
        <f>tbl_MTG_Set[[#This Row],[Collector Singles CardMarket Profit BotBox]]/tbl_MTG_Set[[#This Row],[Collector Booster Cost]]</f>
        <v/>
      </c>
      <c r="CC920" s="10">
        <f>tbl_MTG_Set[[#This Row],[Collector Singles CardMarket Profit BotBox]]&gt;0</f>
        <v/>
      </c>
      <c r="CD9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1" hidden="1" s="6">
      <c r="A921" t="n">
        <v>953</v>
      </c>
      <c r="B921" t="inlineStr">
        <is>
          <t>Guru PGRU</t>
        </is>
      </c>
      <c r="C921" t="n">
        <v>5</v>
      </c>
      <c r="D921" s="3" t="n">
        <v>36353</v>
      </c>
      <c r="F921" t="inlineStr">
        <is>
          <t>en es fr de it pt ja ko ru 汉语 漢語</t>
        </is>
      </c>
      <c r="G921" t="n">
        <v>1852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1">
        <f>tbl_MTG_Set[[#This Row],[Play Booster Sell Price CardMarket]]*tbl_MTG_Set[[#This Row],[Play Booster Expected Market Value MTG Stocks]]/tbl_MTG_Set[[#This Row],[Play Booster Sealed Market Value MTG Stocks]]</f>
        <v/>
      </c>
      <c r="BG9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1" s="11">
        <f>tbl_MTG_Set[[#This Row],[Play Singles CardMarket Profit MTG Stocks]]/tbl_MTG_Set[[#This Row],[Play Booster Cost]]</f>
        <v/>
      </c>
      <c r="BI921" s="11">
        <f>tbl_MTG_Set[[#This Row],[Play Singles CardMarket Profit MTG Stocks]]&gt;0</f>
        <v/>
      </c>
      <c r="BM921" s="10">
        <f>tbl_MTG_Set[[#This Row],[Play Booster Sell Price CardMarket]]*tbl_MTG_Set[[#This Row],[Play Booster Expected Market Value BotBox]]/tbl_MTG_Set[[#This Row],[Play Booster Sealed Market Value BotBox]]</f>
        <v/>
      </c>
      <c r="BN9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1" s="10">
        <f>tbl_MTG_Set[[#This Row],[Play Singles CardMarket Profit BotBox]]/tbl_MTG_Set[[#This Row],[Play Booster Cost]]</f>
        <v/>
      </c>
      <c r="BP921" s="10">
        <f>tbl_MTG_Set[[#This Row],[Play Singles CardMarket Profit BotBox]]&gt;0</f>
        <v/>
      </c>
      <c r="BQ921" s="10" t="n"/>
      <c r="BR921" s="10" t="n"/>
      <c r="BS921" s="10" t="n"/>
      <c r="BT9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1" s="19">
        <f>tbl_MTG_Set[[#This Row],[Collector Singles CardMarket Profit MTG Stocks]]/tbl_MTG_Set[[#This Row],[Collector Booster Cost]]</f>
        <v/>
      </c>
      <c r="BW921" s="10">
        <f>tbl_MTG_Set[[#This Row],[Collector Singles CardMarket Profit MTG Stocks]]&gt;0</f>
        <v/>
      </c>
      <c r="BX921" s="10" t="n"/>
      <c r="BY921" s="10" t="n"/>
      <c r="BZ921" s="10">
        <f>tbl_MTG_Set[[#This Row],[Collector Booster Sell Price CardMarket]]*tbl_MTG_Set[[#This Row],[Collector Booster Expected Market Value BotBox]]/tbl_MTG_Set[[#This Row],[Collector Booster Sealed Market Value BotBox]]</f>
        <v/>
      </c>
      <c r="CA9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1" s="10">
        <f>tbl_MTG_Set[[#This Row],[Collector Singles CardMarket Profit BotBox]]/tbl_MTG_Set[[#This Row],[Collector Booster Cost]]</f>
        <v/>
      </c>
      <c r="CC921" s="10">
        <f>tbl_MTG_Set[[#This Row],[Collector Singles CardMarket Profit BotBox]]&gt;0</f>
        <v/>
      </c>
      <c r="CD9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2" hidden="1" s="6">
      <c r="A922" t="n">
        <v>954</v>
      </c>
      <c r="B922" t="inlineStr">
        <is>
          <t>Starter 1999 S99</t>
        </is>
      </c>
      <c r="C922" t="n">
        <v>173</v>
      </c>
      <c r="D922" s="3" t="n">
        <v>36342</v>
      </c>
      <c r="F922" t="inlineStr">
        <is>
          <t>en es fr de it pt ja ko ru 汉语 漢語</t>
        </is>
      </c>
      <c r="G922" t="n">
        <v>1854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1">
        <f>tbl_MTG_Set[[#This Row],[Play Booster Sell Price CardMarket]]*tbl_MTG_Set[[#This Row],[Play Booster Expected Market Value MTG Stocks]]/tbl_MTG_Set[[#This Row],[Play Booster Sealed Market Value MTG Stocks]]</f>
        <v/>
      </c>
      <c r="BG9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2" s="11">
        <f>tbl_MTG_Set[[#This Row],[Play Singles CardMarket Profit MTG Stocks]]/tbl_MTG_Set[[#This Row],[Play Booster Cost]]</f>
        <v/>
      </c>
      <c r="BI922" s="11">
        <f>tbl_MTG_Set[[#This Row],[Play Singles CardMarket Profit MTG Stocks]]&gt;0</f>
        <v/>
      </c>
      <c r="BM922" s="10">
        <f>tbl_MTG_Set[[#This Row],[Play Booster Sell Price CardMarket]]*tbl_MTG_Set[[#This Row],[Play Booster Expected Market Value BotBox]]/tbl_MTG_Set[[#This Row],[Play Booster Sealed Market Value BotBox]]</f>
        <v/>
      </c>
      <c r="BN9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2" s="10">
        <f>tbl_MTG_Set[[#This Row],[Play Singles CardMarket Profit BotBox]]/tbl_MTG_Set[[#This Row],[Play Booster Cost]]</f>
        <v/>
      </c>
      <c r="BP922" s="10">
        <f>tbl_MTG_Set[[#This Row],[Play Singles CardMarket Profit BotBox]]&gt;0</f>
        <v/>
      </c>
      <c r="BQ922" s="10" t="n"/>
      <c r="BR922" s="10" t="n"/>
      <c r="BS922" s="10" t="n"/>
      <c r="BT9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2" s="19">
        <f>tbl_MTG_Set[[#This Row],[Collector Singles CardMarket Profit MTG Stocks]]/tbl_MTG_Set[[#This Row],[Collector Booster Cost]]</f>
        <v/>
      </c>
      <c r="BW922" s="10">
        <f>tbl_MTG_Set[[#This Row],[Collector Singles CardMarket Profit MTG Stocks]]&gt;0</f>
        <v/>
      </c>
      <c r="BX922" s="10" t="n"/>
      <c r="BY922" s="10" t="n"/>
      <c r="BZ922" s="10">
        <f>tbl_MTG_Set[[#This Row],[Collector Booster Sell Price CardMarket]]*tbl_MTG_Set[[#This Row],[Collector Booster Expected Market Value BotBox]]/tbl_MTG_Set[[#This Row],[Collector Booster Sealed Market Value BotBox]]</f>
        <v/>
      </c>
      <c r="CA9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2" s="10">
        <f>tbl_MTG_Set[[#This Row],[Collector Singles CardMarket Profit BotBox]]/tbl_MTG_Set[[#This Row],[Collector Booster Cost]]</f>
        <v/>
      </c>
      <c r="CC922" s="10">
        <f>tbl_MTG_Set[[#This Row],[Collector Singles CardMarket Profit BotBox]]&gt;0</f>
        <v/>
      </c>
      <c r="CD9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3" hidden="1" s="6">
      <c r="A923" t="n">
        <v>955</v>
      </c>
      <c r="B923" t="inlineStr">
        <is>
          <t>Urza's Destiny UDS</t>
        </is>
      </c>
      <c r="C923" t="n">
        <v>143</v>
      </c>
      <c r="D923" s="3" t="n">
        <v>36318</v>
      </c>
      <c r="F923" t="inlineStr">
        <is>
          <t>en es fr de it pt ja ko ru 汉语 漢語</t>
        </is>
      </c>
      <c r="G923" t="n">
        <v>1856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1">
        <f>tbl_MTG_Set[[#This Row],[Play Booster Sell Price CardMarket]]*tbl_MTG_Set[[#This Row],[Play Booster Expected Market Value MTG Stocks]]/tbl_MTG_Set[[#This Row],[Play Booster Sealed Market Value MTG Stocks]]</f>
        <v/>
      </c>
      <c r="BG9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3" s="11">
        <f>tbl_MTG_Set[[#This Row],[Play Singles CardMarket Profit MTG Stocks]]/tbl_MTG_Set[[#This Row],[Play Booster Cost]]</f>
        <v/>
      </c>
      <c r="BI923" s="11">
        <f>tbl_MTG_Set[[#This Row],[Play Singles CardMarket Profit MTG Stocks]]&gt;0</f>
        <v/>
      </c>
      <c r="BM923" s="10">
        <f>tbl_MTG_Set[[#This Row],[Play Booster Sell Price CardMarket]]*tbl_MTG_Set[[#This Row],[Play Booster Expected Market Value BotBox]]/tbl_MTG_Set[[#This Row],[Play Booster Sealed Market Value BotBox]]</f>
        <v/>
      </c>
      <c r="BN9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3" s="10">
        <f>tbl_MTG_Set[[#This Row],[Play Singles CardMarket Profit BotBox]]/tbl_MTG_Set[[#This Row],[Play Booster Cost]]</f>
        <v/>
      </c>
      <c r="BP923" s="10">
        <f>tbl_MTG_Set[[#This Row],[Play Singles CardMarket Profit BotBox]]&gt;0</f>
        <v/>
      </c>
      <c r="BQ923" s="10" t="n"/>
      <c r="BR923" s="10" t="n"/>
      <c r="BS923" s="10" t="n"/>
      <c r="BT9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3" s="19">
        <f>tbl_MTG_Set[[#This Row],[Collector Singles CardMarket Profit MTG Stocks]]/tbl_MTG_Set[[#This Row],[Collector Booster Cost]]</f>
        <v/>
      </c>
      <c r="BW923" s="10">
        <f>tbl_MTG_Set[[#This Row],[Collector Singles CardMarket Profit MTG Stocks]]&gt;0</f>
        <v/>
      </c>
      <c r="BX923" s="10" t="n"/>
      <c r="BY923" s="10" t="n"/>
      <c r="BZ923" s="10">
        <f>tbl_MTG_Set[[#This Row],[Collector Booster Sell Price CardMarket]]*tbl_MTG_Set[[#This Row],[Collector Booster Expected Market Value BotBox]]/tbl_MTG_Set[[#This Row],[Collector Booster Sealed Market Value BotBox]]</f>
        <v/>
      </c>
      <c r="CA9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3" s="10">
        <f>tbl_MTG_Set[[#This Row],[Collector Singles CardMarket Profit BotBox]]/tbl_MTG_Set[[#This Row],[Collector Booster Cost]]</f>
        <v/>
      </c>
      <c r="CC923" s="10">
        <f>tbl_MTG_Set[[#This Row],[Collector Singles CardMarket Profit BotBox]]&gt;0</f>
        <v/>
      </c>
      <c r="CD9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4" hidden="1" s="6">
      <c r="A924" t="n">
        <v>956</v>
      </c>
      <c r="B924" t="inlineStr">
        <is>
          <t>Urza's Destiny Promos PUDS</t>
        </is>
      </c>
      <c r="C924" t="n">
        <v>1</v>
      </c>
      <c r="D924" s="3" t="n">
        <v>36318</v>
      </c>
      <c r="F924" t="inlineStr">
        <is>
          <t>en es fr de it pt ja ko ru 汉语 漢語</t>
        </is>
      </c>
      <c r="G924" t="n">
        <v>1858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1">
        <f>tbl_MTG_Set[[#This Row],[Play Booster Sell Price CardMarket]]*tbl_MTG_Set[[#This Row],[Play Booster Expected Market Value MTG Stocks]]/tbl_MTG_Set[[#This Row],[Play Booster Sealed Market Value MTG Stocks]]</f>
        <v/>
      </c>
      <c r="BG9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4" s="11">
        <f>tbl_MTG_Set[[#This Row],[Play Singles CardMarket Profit MTG Stocks]]/tbl_MTG_Set[[#This Row],[Play Booster Cost]]</f>
        <v/>
      </c>
      <c r="BI924" s="11">
        <f>tbl_MTG_Set[[#This Row],[Play Singles CardMarket Profit MTG Stocks]]&gt;0</f>
        <v/>
      </c>
      <c r="BM924" s="10">
        <f>tbl_MTG_Set[[#This Row],[Play Booster Sell Price CardMarket]]*tbl_MTG_Set[[#This Row],[Play Booster Expected Market Value BotBox]]/tbl_MTG_Set[[#This Row],[Play Booster Sealed Market Value BotBox]]</f>
        <v/>
      </c>
      <c r="BN9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4" s="10">
        <f>tbl_MTG_Set[[#This Row],[Play Singles CardMarket Profit BotBox]]/tbl_MTG_Set[[#This Row],[Play Booster Cost]]</f>
        <v/>
      </c>
      <c r="BP924" s="10">
        <f>tbl_MTG_Set[[#This Row],[Play Singles CardMarket Profit BotBox]]&gt;0</f>
        <v/>
      </c>
      <c r="BQ924" s="10" t="n"/>
      <c r="BR924" s="10" t="n"/>
      <c r="BS924" s="10" t="n"/>
      <c r="BT9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4" s="19">
        <f>tbl_MTG_Set[[#This Row],[Collector Singles CardMarket Profit MTG Stocks]]/tbl_MTG_Set[[#This Row],[Collector Booster Cost]]</f>
        <v/>
      </c>
      <c r="BW924" s="10">
        <f>tbl_MTG_Set[[#This Row],[Collector Singles CardMarket Profit MTG Stocks]]&gt;0</f>
        <v/>
      </c>
      <c r="BX924" s="10" t="n"/>
      <c r="BY924" s="10" t="n"/>
      <c r="BZ924" s="10">
        <f>tbl_MTG_Set[[#This Row],[Collector Booster Sell Price CardMarket]]*tbl_MTG_Set[[#This Row],[Collector Booster Expected Market Value BotBox]]/tbl_MTG_Set[[#This Row],[Collector Booster Sealed Market Value BotBox]]</f>
        <v/>
      </c>
      <c r="CA9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4" s="10">
        <f>tbl_MTG_Set[[#This Row],[Collector Singles CardMarket Profit BotBox]]/tbl_MTG_Set[[#This Row],[Collector Booster Cost]]</f>
        <v/>
      </c>
      <c r="CC924" s="10">
        <f>tbl_MTG_Set[[#This Row],[Collector Singles CardMarket Profit BotBox]]&gt;0</f>
        <v/>
      </c>
      <c r="CD9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5" hidden="1" s="6">
      <c r="A925" t="n">
        <v>957</v>
      </c>
      <c r="B925" t="inlineStr">
        <is>
          <t>Portal Three Kingdoms PTK</t>
        </is>
      </c>
      <c r="C925" t="n">
        <v>180</v>
      </c>
      <c r="D925" s="3" t="n">
        <v>36281</v>
      </c>
      <c r="F925" t="inlineStr">
        <is>
          <t>en es fr de it pt ja ko ru 汉语 漢語</t>
        </is>
      </c>
      <c r="G925" t="n">
        <v>1860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1">
        <f>tbl_MTG_Set[[#This Row],[Play Booster Sell Price CardMarket]]*tbl_MTG_Set[[#This Row],[Play Booster Expected Market Value MTG Stocks]]/tbl_MTG_Set[[#This Row],[Play Booster Sealed Market Value MTG Stocks]]</f>
        <v/>
      </c>
      <c r="BG9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5" s="11">
        <f>tbl_MTG_Set[[#This Row],[Play Singles CardMarket Profit MTG Stocks]]/tbl_MTG_Set[[#This Row],[Play Booster Cost]]</f>
        <v/>
      </c>
      <c r="BI925" s="11">
        <f>tbl_MTG_Set[[#This Row],[Play Singles CardMarket Profit MTG Stocks]]&gt;0</f>
        <v/>
      </c>
      <c r="BM925" s="10">
        <f>tbl_MTG_Set[[#This Row],[Play Booster Sell Price CardMarket]]*tbl_MTG_Set[[#This Row],[Play Booster Expected Market Value BotBox]]/tbl_MTG_Set[[#This Row],[Play Booster Sealed Market Value BotBox]]</f>
        <v/>
      </c>
      <c r="BN9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5" s="10">
        <f>tbl_MTG_Set[[#This Row],[Play Singles CardMarket Profit BotBox]]/tbl_MTG_Set[[#This Row],[Play Booster Cost]]</f>
        <v/>
      </c>
      <c r="BP925" s="10">
        <f>tbl_MTG_Set[[#This Row],[Play Singles CardMarket Profit BotBox]]&gt;0</f>
        <v/>
      </c>
      <c r="BQ925" s="10" t="n"/>
      <c r="BR925" s="10" t="n"/>
      <c r="BS925" s="10" t="n"/>
      <c r="BT9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5" s="19">
        <f>tbl_MTG_Set[[#This Row],[Collector Singles CardMarket Profit MTG Stocks]]/tbl_MTG_Set[[#This Row],[Collector Booster Cost]]</f>
        <v/>
      </c>
      <c r="BW925" s="10">
        <f>tbl_MTG_Set[[#This Row],[Collector Singles CardMarket Profit MTG Stocks]]&gt;0</f>
        <v/>
      </c>
      <c r="BX925" s="10" t="n"/>
      <c r="BY925" s="10" t="n"/>
      <c r="BZ925" s="10">
        <f>tbl_MTG_Set[[#This Row],[Collector Booster Sell Price CardMarket]]*tbl_MTG_Set[[#This Row],[Collector Booster Expected Market Value BotBox]]/tbl_MTG_Set[[#This Row],[Collector Booster Sealed Market Value BotBox]]</f>
        <v/>
      </c>
      <c r="CA9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5" s="10">
        <f>tbl_MTG_Set[[#This Row],[Collector Singles CardMarket Profit BotBox]]/tbl_MTG_Set[[#This Row],[Collector Booster Cost]]</f>
        <v/>
      </c>
      <c r="CC925" s="10">
        <f>tbl_MTG_Set[[#This Row],[Collector Singles CardMarket Profit BotBox]]&gt;0</f>
        <v/>
      </c>
      <c r="CD9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6" hidden="1" s="6">
      <c r="A926" t="n">
        <v>958</v>
      </c>
      <c r="B926" t="inlineStr">
        <is>
          <t>Portal: Three Kingdoms Promos PPTK</t>
        </is>
      </c>
      <c r="C926" t="n">
        <v>2</v>
      </c>
      <c r="D926" s="3" t="n">
        <v>36281</v>
      </c>
      <c r="F926" t="inlineStr">
        <is>
          <t>en es fr de it pt ja ko ru 汉语 漢語</t>
        </is>
      </c>
      <c r="G926" t="n">
        <v>1862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1">
        <f>tbl_MTG_Set[[#This Row],[Play Booster Sell Price CardMarket]]*tbl_MTG_Set[[#This Row],[Play Booster Expected Market Value MTG Stocks]]/tbl_MTG_Set[[#This Row],[Play Booster Sealed Market Value MTG Stocks]]</f>
        <v/>
      </c>
      <c r="BG9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6" s="11">
        <f>tbl_MTG_Set[[#This Row],[Play Singles CardMarket Profit MTG Stocks]]/tbl_MTG_Set[[#This Row],[Play Booster Cost]]</f>
        <v/>
      </c>
      <c r="BI926" s="11">
        <f>tbl_MTG_Set[[#This Row],[Play Singles CardMarket Profit MTG Stocks]]&gt;0</f>
        <v/>
      </c>
      <c r="BM926" s="10">
        <f>tbl_MTG_Set[[#This Row],[Play Booster Sell Price CardMarket]]*tbl_MTG_Set[[#This Row],[Play Booster Expected Market Value BotBox]]/tbl_MTG_Set[[#This Row],[Play Booster Sealed Market Value BotBox]]</f>
        <v/>
      </c>
      <c r="BN9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6" s="10">
        <f>tbl_MTG_Set[[#This Row],[Play Singles CardMarket Profit BotBox]]/tbl_MTG_Set[[#This Row],[Play Booster Cost]]</f>
        <v/>
      </c>
      <c r="BP926" s="10">
        <f>tbl_MTG_Set[[#This Row],[Play Singles CardMarket Profit BotBox]]&gt;0</f>
        <v/>
      </c>
      <c r="BQ926" s="10" t="n"/>
      <c r="BR926" s="10" t="n"/>
      <c r="BS926" s="10" t="n"/>
      <c r="BT9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6" s="19">
        <f>tbl_MTG_Set[[#This Row],[Collector Singles CardMarket Profit MTG Stocks]]/tbl_MTG_Set[[#This Row],[Collector Booster Cost]]</f>
        <v/>
      </c>
      <c r="BW926" s="10">
        <f>tbl_MTG_Set[[#This Row],[Collector Singles CardMarket Profit MTG Stocks]]&gt;0</f>
        <v/>
      </c>
      <c r="BX926" s="10" t="n"/>
      <c r="BY926" s="10" t="n"/>
      <c r="BZ926" s="10">
        <f>tbl_MTG_Set[[#This Row],[Collector Booster Sell Price CardMarket]]*tbl_MTG_Set[[#This Row],[Collector Booster Expected Market Value BotBox]]/tbl_MTG_Set[[#This Row],[Collector Booster Sealed Market Value BotBox]]</f>
        <v/>
      </c>
      <c r="CA9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6" s="10">
        <f>tbl_MTG_Set[[#This Row],[Collector Singles CardMarket Profit BotBox]]/tbl_MTG_Set[[#This Row],[Collector Booster Cost]]</f>
        <v/>
      </c>
      <c r="CC926" s="10">
        <f>tbl_MTG_Set[[#This Row],[Collector Singles CardMarket Profit BotBox]]&gt;0</f>
        <v/>
      </c>
      <c r="CD9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7" hidden="1" s="6">
      <c r="A927" t="n">
        <v>959</v>
      </c>
      <c r="B927" t="inlineStr">
        <is>
          <t>Classic Sixth Edition 6ED</t>
        </is>
      </c>
      <c r="C927" t="n">
        <v>351</v>
      </c>
      <c r="D927" s="3" t="n">
        <v>36271</v>
      </c>
      <c r="F927" t="inlineStr">
        <is>
          <t>en es fr de it pt ja ko ru 汉语 漢語</t>
        </is>
      </c>
      <c r="G927" t="n">
        <v>1864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1">
        <f>tbl_MTG_Set[[#This Row],[Play Booster Sell Price CardMarket]]*tbl_MTG_Set[[#This Row],[Play Booster Expected Market Value MTG Stocks]]/tbl_MTG_Set[[#This Row],[Play Booster Sealed Market Value MTG Stocks]]</f>
        <v/>
      </c>
      <c r="BG9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7" s="11">
        <f>tbl_MTG_Set[[#This Row],[Play Singles CardMarket Profit MTG Stocks]]/tbl_MTG_Set[[#This Row],[Play Booster Cost]]</f>
        <v/>
      </c>
      <c r="BI927" s="11">
        <f>tbl_MTG_Set[[#This Row],[Play Singles CardMarket Profit MTG Stocks]]&gt;0</f>
        <v/>
      </c>
      <c r="BM927" s="10">
        <f>tbl_MTG_Set[[#This Row],[Play Booster Sell Price CardMarket]]*tbl_MTG_Set[[#This Row],[Play Booster Expected Market Value BotBox]]/tbl_MTG_Set[[#This Row],[Play Booster Sealed Market Value BotBox]]</f>
        <v/>
      </c>
      <c r="BN9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7" s="10">
        <f>tbl_MTG_Set[[#This Row],[Play Singles CardMarket Profit BotBox]]/tbl_MTG_Set[[#This Row],[Play Booster Cost]]</f>
        <v/>
      </c>
      <c r="BP927" s="10">
        <f>tbl_MTG_Set[[#This Row],[Play Singles CardMarket Profit BotBox]]&gt;0</f>
        <v/>
      </c>
      <c r="BQ927" s="10" t="n"/>
      <c r="BR927" s="10" t="n"/>
      <c r="BS927" s="10" t="n"/>
      <c r="BT9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7" s="19">
        <f>tbl_MTG_Set[[#This Row],[Collector Singles CardMarket Profit MTG Stocks]]/tbl_MTG_Set[[#This Row],[Collector Booster Cost]]</f>
        <v/>
      </c>
      <c r="BW927" s="10">
        <f>tbl_MTG_Set[[#This Row],[Collector Singles CardMarket Profit MTG Stocks]]&gt;0</f>
        <v/>
      </c>
      <c r="BX927" s="10" t="n"/>
      <c r="BY927" s="10" t="n"/>
      <c r="BZ927" s="10">
        <f>tbl_MTG_Set[[#This Row],[Collector Booster Sell Price CardMarket]]*tbl_MTG_Set[[#This Row],[Collector Booster Expected Market Value BotBox]]/tbl_MTG_Set[[#This Row],[Collector Booster Sealed Market Value BotBox]]</f>
        <v/>
      </c>
      <c r="CA9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7" s="10">
        <f>tbl_MTG_Set[[#This Row],[Collector Singles CardMarket Profit BotBox]]/tbl_MTG_Set[[#This Row],[Collector Booster Cost]]</f>
        <v/>
      </c>
      <c r="CC927" s="10">
        <f>tbl_MTG_Set[[#This Row],[Collector Singles CardMarket Profit BotBox]]&gt;0</f>
        <v/>
      </c>
      <c r="CD9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8" hidden="1" s="6">
      <c r="A928" t="n">
        <v>960</v>
      </c>
      <c r="B928" t="inlineStr">
        <is>
          <t>Urza's Legacy ULG</t>
        </is>
      </c>
      <c r="C928" t="n">
        <v>143</v>
      </c>
      <c r="D928" s="3" t="n">
        <v>36206</v>
      </c>
      <c r="F928" t="inlineStr">
        <is>
          <t>en es fr de it pt ja ko ru 汉语 漢語</t>
        </is>
      </c>
      <c r="G928" t="n">
        <v>1866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1">
        <f>tbl_MTG_Set[[#This Row],[Play Booster Sell Price CardMarket]]*tbl_MTG_Set[[#This Row],[Play Booster Expected Market Value MTG Stocks]]/tbl_MTG_Set[[#This Row],[Play Booster Sealed Market Value MTG Stocks]]</f>
        <v/>
      </c>
      <c r="BG9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8" s="11">
        <f>tbl_MTG_Set[[#This Row],[Play Singles CardMarket Profit MTG Stocks]]/tbl_MTG_Set[[#This Row],[Play Booster Cost]]</f>
        <v/>
      </c>
      <c r="BI928" s="11">
        <f>tbl_MTG_Set[[#This Row],[Play Singles CardMarket Profit MTG Stocks]]&gt;0</f>
        <v/>
      </c>
      <c r="BM928" s="10">
        <f>tbl_MTG_Set[[#This Row],[Play Booster Sell Price CardMarket]]*tbl_MTG_Set[[#This Row],[Play Booster Expected Market Value BotBox]]/tbl_MTG_Set[[#This Row],[Play Booster Sealed Market Value BotBox]]</f>
        <v/>
      </c>
      <c r="BN9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8" s="10">
        <f>tbl_MTG_Set[[#This Row],[Play Singles CardMarket Profit BotBox]]/tbl_MTG_Set[[#This Row],[Play Booster Cost]]</f>
        <v/>
      </c>
      <c r="BP928" s="10">
        <f>tbl_MTG_Set[[#This Row],[Play Singles CardMarket Profit BotBox]]&gt;0</f>
        <v/>
      </c>
      <c r="BQ928" s="10" t="n"/>
      <c r="BR928" s="10" t="n"/>
      <c r="BS928" s="10" t="n"/>
      <c r="BT9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8" s="19">
        <f>tbl_MTG_Set[[#This Row],[Collector Singles CardMarket Profit MTG Stocks]]/tbl_MTG_Set[[#This Row],[Collector Booster Cost]]</f>
        <v/>
      </c>
      <c r="BW928" s="10">
        <f>tbl_MTG_Set[[#This Row],[Collector Singles CardMarket Profit MTG Stocks]]&gt;0</f>
        <v/>
      </c>
      <c r="BX928" s="10" t="n"/>
      <c r="BY928" s="10" t="n"/>
      <c r="BZ928" s="10">
        <f>tbl_MTG_Set[[#This Row],[Collector Booster Sell Price CardMarket]]*tbl_MTG_Set[[#This Row],[Collector Booster Expected Market Value BotBox]]/tbl_MTG_Set[[#This Row],[Collector Booster Sealed Market Value BotBox]]</f>
        <v/>
      </c>
      <c r="CA9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8" s="10">
        <f>tbl_MTG_Set[[#This Row],[Collector Singles CardMarket Profit BotBox]]/tbl_MTG_Set[[#This Row],[Collector Booster Cost]]</f>
        <v/>
      </c>
      <c r="CC928" s="10">
        <f>tbl_MTG_Set[[#This Row],[Collector Singles CardMarket Profit BotBox]]&gt;0</f>
        <v/>
      </c>
      <c r="CD9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9" hidden="1" s="6">
      <c r="A929" t="n">
        <v>961</v>
      </c>
      <c r="B929" t="inlineStr">
        <is>
          <t>Urza's Legacy Promos PULG</t>
        </is>
      </c>
      <c r="C929" t="n">
        <v>2</v>
      </c>
      <c r="D929" s="3" t="n">
        <v>36206</v>
      </c>
      <c r="F929" t="inlineStr">
        <is>
          <t>en es fr de it pt ja ko ru 汉语 漢語</t>
        </is>
      </c>
      <c r="G929" t="n">
        <v>1868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1">
        <f>tbl_MTG_Set[[#This Row],[Play Booster Sell Price CardMarket]]*tbl_MTG_Set[[#This Row],[Play Booster Expected Market Value MTG Stocks]]/tbl_MTG_Set[[#This Row],[Play Booster Sealed Market Value MTG Stocks]]</f>
        <v/>
      </c>
      <c r="BG9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9" s="11">
        <f>tbl_MTG_Set[[#This Row],[Play Singles CardMarket Profit MTG Stocks]]/tbl_MTG_Set[[#This Row],[Play Booster Cost]]</f>
        <v/>
      </c>
      <c r="BI929" s="11">
        <f>tbl_MTG_Set[[#This Row],[Play Singles CardMarket Profit MTG Stocks]]&gt;0</f>
        <v/>
      </c>
      <c r="BM929" s="10">
        <f>tbl_MTG_Set[[#This Row],[Play Booster Sell Price CardMarket]]*tbl_MTG_Set[[#This Row],[Play Booster Expected Market Value BotBox]]/tbl_MTG_Set[[#This Row],[Play Booster Sealed Market Value BotBox]]</f>
        <v/>
      </c>
      <c r="BN9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9" s="10">
        <f>tbl_MTG_Set[[#This Row],[Play Singles CardMarket Profit BotBox]]/tbl_MTG_Set[[#This Row],[Play Booster Cost]]</f>
        <v/>
      </c>
      <c r="BP929" s="10">
        <f>tbl_MTG_Set[[#This Row],[Play Singles CardMarket Profit BotBox]]&gt;0</f>
        <v/>
      </c>
      <c r="BQ929" s="10" t="n"/>
      <c r="BR929" s="10" t="n"/>
      <c r="BS929" s="10" t="n"/>
      <c r="BT9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9" s="19">
        <f>tbl_MTG_Set[[#This Row],[Collector Singles CardMarket Profit MTG Stocks]]/tbl_MTG_Set[[#This Row],[Collector Booster Cost]]</f>
        <v/>
      </c>
      <c r="BW929" s="10">
        <f>tbl_MTG_Set[[#This Row],[Collector Singles CardMarket Profit MTG Stocks]]&gt;0</f>
        <v/>
      </c>
      <c r="BX929" s="10" t="n"/>
      <c r="BY929" s="10" t="n"/>
      <c r="BZ929" s="10">
        <f>tbl_MTG_Set[[#This Row],[Collector Booster Sell Price CardMarket]]*tbl_MTG_Set[[#This Row],[Collector Booster Expected Market Value BotBox]]/tbl_MTG_Set[[#This Row],[Collector Booster Sealed Market Value BotBox]]</f>
        <v/>
      </c>
      <c r="CA9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9" s="10">
        <f>tbl_MTG_Set[[#This Row],[Collector Singles CardMarket Profit BotBox]]/tbl_MTG_Set[[#This Row],[Collector Booster Cost]]</f>
        <v/>
      </c>
      <c r="CC929" s="10">
        <f>tbl_MTG_Set[[#This Row],[Collector Singles CardMarket Profit BotBox]]&gt;0</f>
        <v/>
      </c>
      <c r="CD9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0" hidden="1" s="6">
      <c r="A930" t="n">
        <v>962</v>
      </c>
      <c r="B930" t="inlineStr">
        <is>
          <t>Arena League 1999 PAL99</t>
        </is>
      </c>
      <c r="C930" t="n">
        <v>10</v>
      </c>
      <c r="D930" s="3" t="n">
        <v>36161</v>
      </c>
      <c r="F930" t="inlineStr">
        <is>
          <t>en es fr de it pt ja ko ru 汉语 漢語</t>
        </is>
      </c>
      <c r="G930" t="n">
        <v>1870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1">
        <f>tbl_MTG_Set[[#This Row],[Play Booster Sell Price CardMarket]]*tbl_MTG_Set[[#This Row],[Play Booster Expected Market Value MTG Stocks]]/tbl_MTG_Set[[#This Row],[Play Booster Sealed Market Value MTG Stocks]]</f>
        <v/>
      </c>
      <c r="BG9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0" s="11">
        <f>tbl_MTG_Set[[#This Row],[Play Singles CardMarket Profit MTG Stocks]]/tbl_MTG_Set[[#This Row],[Play Booster Cost]]</f>
        <v/>
      </c>
      <c r="BI930" s="11">
        <f>tbl_MTG_Set[[#This Row],[Play Singles CardMarket Profit MTG Stocks]]&gt;0</f>
        <v/>
      </c>
      <c r="BM930" s="10">
        <f>tbl_MTG_Set[[#This Row],[Play Booster Sell Price CardMarket]]*tbl_MTG_Set[[#This Row],[Play Booster Expected Market Value BotBox]]/tbl_MTG_Set[[#This Row],[Play Booster Sealed Market Value BotBox]]</f>
        <v/>
      </c>
      <c r="BN9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0" s="10">
        <f>tbl_MTG_Set[[#This Row],[Play Singles CardMarket Profit BotBox]]/tbl_MTG_Set[[#This Row],[Play Booster Cost]]</f>
        <v/>
      </c>
      <c r="BP930" s="10">
        <f>tbl_MTG_Set[[#This Row],[Play Singles CardMarket Profit BotBox]]&gt;0</f>
        <v/>
      </c>
      <c r="BQ930" s="10" t="n"/>
      <c r="BR930" s="10" t="n"/>
      <c r="BS930" s="10" t="n"/>
      <c r="BT9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0" s="19">
        <f>tbl_MTG_Set[[#This Row],[Collector Singles CardMarket Profit MTG Stocks]]/tbl_MTG_Set[[#This Row],[Collector Booster Cost]]</f>
        <v/>
      </c>
      <c r="BW930" s="10">
        <f>tbl_MTG_Set[[#This Row],[Collector Singles CardMarket Profit MTG Stocks]]&gt;0</f>
        <v/>
      </c>
      <c r="BX930" s="10" t="n"/>
      <c r="BY930" s="10" t="n"/>
      <c r="BZ930" s="10">
        <f>tbl_MTG_Set[[#This Row],[Collector Booster Sell Price CardMarket]]*tbl_MTG_Set[[#This Row],[Collector Booster Expected Market Value BotBox]]/tbl_MTG_Set[[#This Row],[Collector Booster Sealed Market Value BotBox]]</f>
        <v/>
      </c>
      <c r="CA9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0" s="10">
        <f>tbl_MTG_Set[[#This Row],[Collector Singles CardMarket Profit BotBox]]/tbl_MTG_Set[[#This Row],[Collector Booster Cost]]</f>
        <v/>
      </c>
      <c r="CC930" s="10">
        <f>tbl_MTG_Set[[#This Row],[Collector Singles CardMarket Profit BotBox]]&gt;0</f>
        <v/>
      </c>
      <c r="CD9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1" hidden="1" s="6">
      <c r="A931" t="n">
        <v>963</v>
      </c>
      <c r="B931" t="inlineStr">
        <is>
          <t>Judge Gift Cards 1999 G99</t>
        </is>
      </c>
      <c r="C931" t="n">
        <v>1</v>
      </c>
      <c r="D931" s="3" t="n">
        <v>36161</v>
      </c>
      <c r="F931" t="inlineStr">
        <is>
          <t>en es fr de it pt ja ko ru 汉语 漢語</t>
        </is>
      </c>
      <c r="G931" t="n">
        <v>1872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1">
        <f>tbl_MTG_Set[[#This Row],[Play Booster Sell Price CardMarket]]*tbl_MTG_Set[[#This Row],[Play Booster Expected Market Value MTG Stocks]]/tbl_MTG_Set[[#This Row],[Play Booster Sealed Market Value MTG Stocks]]</f>
        <v/>
      </c>
      <c r="BG9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1" s="11">
        <f>tbl_MTG_Set[[#This Row],[Play Singles CardMarket Profit MTG Stocks]]/tbl_MTG_Set[[#This Row],[Play Booster Cost]]</f>
        <v/>
      </c>
      <c r="BI931" s="11">
        <f>tbl_MTG_Set[[#This Row],[Play Singles CardMarket Profit MTG Stocks]]&gt;0</f>
        <v/>
      </c>
      <c r="BM931" s="10">
        <f>tbl_MTG_Set[[#This Row],[Play Booster Sell Price CardMarket]]*tbl_MTG_Set[[#This Row],[Play Booster Expected Market Value BotBox]]/tbl_MTG_Set[[#This Row],[Play Booster Sealed Market Value BotBox]]</f>
        <v/>
      </c>
      <c r="BN9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1" s="10">
        <f>tbl_MTG_Set[[#This Row],[Play Singles CardMarket Profit BotBox]]/tbl_MTG_Set[[#This Row],[Play Booster Cost]]</f>
        <v/>
      </c>
      <c r="BP931" s="10">
        <f>tbl_MTG_Set[[#This Row],[Play Singles CardMarket Profit BotBox]]&gt;0</f>
        <v/>
      </c>
      <c r="BQ931" s="10" t="n"/>
      <c r="BR931" s="10" t="n"/>
      <c r="BS931" s="10" t="n"/>
      <c r="BT9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1" s="19">
        <f>tbl_MTG_Set[[#This Row],[Collector Singles CardMarket Profit MTG Stocks]]/tbl_MTG_Set[[#This Row],[Collector Booster Cost]]</f>
        <v/>
      </c>
      <c r="BW931" s="10">
        <f>tbl_MTG_Set[[#This Row],[Collector Singles CardMarket Profit MTG Stocks]]&gt;0</f>
        <v/>
      </c>
      <c r="BX931" s="10" t="n"/>
      <c r="BY931" s="10" t="n"/>
      <c r="BZ931" s="10">
        <f>tbl_MTG_Set[[#This Row],[Collector Booster Sell Price CardMarket]]*tbl_MTG_Set[[#This Row],[Collector Booster Expected Market Value BotBox]]/tbl_MTG_Set[[#This Row],[Collector Booster Sealed Market Value BotBox]]</f>
        <v/>
      </c>
      <c r="CA9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1" s="10">
        <f>tbl_MTG_Set[[#This Row],[Collector Singles CardMarket Profit BotBox]]/tbl_MTG_Set[[#This Row],[Collector Booster Cost]]</f>
        <v/>
      </c>
      <c r="CC931" s="10">
        <f>tbl_MTG_Set[[#This Row],[Collector Singles CardMarket Profit BotBox]]&gt;0</f>
        <v/>
      </c>
      <c r="CD9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2" hidden="1" s="6">
      <c r="A932" t="n">
        <v>964</v>
      </c>
      <c r="B932" t="inlineStr">
        <is>
          <t>Anthologies ATH</t>
        </is>
      </c>
      <c r="C932" t="n">
        <v>85</v>
      </c>
      <c r="D932" s="3" t="n">
        <v>36100</v>
      </c>
      <c r="F932" t="inlineStr">
        <is>
          <t>en es fr de it pt ja ko ru 汉语 漢語</t>
        </is>
      </c>
      <c r="G932" t="n">
        <v>1874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1">
        <f>tbl_MTG_Set[[#This Row],[Play Booster Sell Price CardMarket]]*tbl_MTG_Set[[#This Row],[Play Booster Expected Market Value MTG Stocks]]/tbl_MTG_Set[[#This Row],[Play Booster Sealed Market Value MTG Stocks]]</f>
        <v/>
      </c>
      <c r="BG9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2" s="11">
        <f>tbl_MTG_Set[[#This Row],[Play Singles CardMarket Profit MTG Stocks]]/tbl_MTG_Set[[#This Row],[Play Booster Cost]]</f>
        <v/>
      </c>
      <c r="BI932" s="11">
        <f>tbl_MTG_Set[[#This Row],[Play Singles CardMarket Profit MTG Stocks]]&gt;0</f>
        <v/>
      </c>
      <c r="BM932" s="10">
        <f>tbl_MTG_Set[[#This Row],[Play Booster Sell Price CardMarket]]*tbl_MTG_Set[[#This Row],[Play Booster Expected Market Value BotBox]]/tbl_MTG_Set[[#This Row],[Play Booster Sealed Market Value BotBox]]</f>
        <v/>
      </c>
      <c r="BN9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2" s="10">
        <f>tbl_MTG_Set[[#This Row],[Play Singles CardMarket Profit BotBox]]/tbl_MTG_Set[[#This Row],[Play Booster Cost]]</f>
        <v/>
      </c>
      <c r="BP932" s="10">
        <f>tbl_MTG_Set[[#This Row],[Play Singles CardMarket Profit BotBox]]&gt;0</f>
        <v/>
      </c>
      <c r="BQ932" s="10" t="n"/>
      <c r="BR932" s="10" t="n"/>
      <c r="BS932" s="10" t="n"/>
      <c r="BT9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2" s="19">
        <f>tbl_MTG_Set[[#This Row],[Collector Singles CardMarket Profit MTG Stocks]]/tbl_MTG_Set[[#This Row],[Collector Booster Cost]]</f>
        <v/>
      </c>
      <c r="BW932" s="10">
        <f>tbl_MTG_Set[[#This Row],[Collector Singles CardMarket Profit MTG Stocks]]&gt;0</f>
        <v/>
      </c>
      <c r="BX932" s="10" t="n"/>
      <c r="BY932" s="10" t="n"/>
      <c r="BZ932" s="10">
        <f>tbl_MTG_Set[[#This Row],[Collector Booster Sell Price CardMarket]]*tbl_MTG_Set[[#This Row],[Collector Booster Expected Market Value BotBox]]/tbl_MTG_Set[[#This Row],[Collector Booster Sealed Market Value BotBox]]</f>
        <v/>
      </c>
      <c r="CA9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2" s="10">
        <f>tbl_MTG_Set[[#This Row],[Collector Singles CardMarket Profit BotBox]]/tbl_MTG_Set[[#This Row],[Collector Booster Cost]]</f>
        <v/>
      </c>
      <c r="CC932" s="10">
        <f>tbl_MTG_Set[[#This Row],[Collector Singles CardMarket Profit BotBox]]&gt;0</f>
        <v/>
      </c>
      <c r="CD9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3" hidden="1" s="6">
      <c r="A933" t="n">
        <v>965</v>
      </c>
      <c r="B933" t="inlineStr">
        <is>
          <t>Urza's Saga USG</t>
        </is>
      </c>
      <c r="C933" t="n">
        <v>357</v>
      </c>
      <c r="D933" s="3" t="n">
        <v>36080</v>
      </c>
      <c r="F933" t="inlineStr">
        <is>
          <t>en es fr de it pt ja ko ru 汉语 漢語</t>
        </is>
      </c>
      <c r="G933" t="n">
        <v>1876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1">
        <f>tbl_MTG_Set[[#This Row],[Play Booster Sell Price CardMarket]]*tbl_MTG_Set[[#This Row],[Play Booster Expected Market Value MTG Stocks]]/tbl_MTG_Set[[#This Row],[Play Booster Sealed Market Value MTG Stocks]]</f>
        <v/>
      </c>
      <c r="BG9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3" s="11">
        <f>tbl_MTG_Set[[#This Row],[Play Singles CardMarket Profit MTG Stocks]]/tbl_MTG_Set[[#This Row],[Play Booster Cost]]</f>
        <v/>
      </c>
      <c r="BI933" s="11">
        <f>tbl_MTG_Set[[#This Row],[Play Singles CardMarket Profit MTG Stocks]]&gt;0</f>
        <v/>
      </c>
      <c r="BM933" s="10">
        <f>tbl_MTG_Set[[#This Row],[Play Booster Sell Price CardMarket]]*tbl_MTG_Set[[#This Row],[Play Booster Expected Market Value BotBox]]/tbl_MTG_Set[[#This Row],[Play Booster Sealed Market Value BotBox]]</f>
        <v/>
      </c>
      <c r="BN9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3" s="10">
        <f>tbl_MTG_Set[[#This Row],[Play Singles CardMarket Profit BotBox]]/tbl_MTG_Set[[#This Row],[Play Booster Cost]]</f>
        <v/>
      </c>
      <c r="BP933" s="10">
        <f>tbl_MTG_Set[[#This Row],[Play Singles CardMarket Profit BotBox]]&gt;0</f>
        <v/>
      </c>
      <c r="BQ933" s="10" t="n"/>
      <c r="BR933" s="10" t="n"/>
      <c r="BS933" s="10" t="n"/>
      <c r="BT9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3" s="19">
        <f>tbl_MTG_Set[[#This Row],[Collector Singles CardMarket Profit MTG Stocks]]/tbl_MTG_Set[[#This Row],[Collector Booster Cost]]</f>
        <v/>
      </c>
      <c r="BW933" s="10">
        <f>tbl_MTG_Set[[#This Row],[Collector Singles CardMarket Profit MTG Stocks]]&gt;0</f>
        <v/>
      </c>
      <c r="BX933" s="10" t="n"/>
      <c r="BY933" s="10" t="n"/>
      <c r="BZ933" s="10">
        <f>tbl_MTG_Set[[#This Row],[Collector Booster Sell Price CardMarket]]*tbl_MTG_Set[[#This Row],[Collector Booster Expected Market Value BotBox]]/tbl_MTG_Set[[#This Row],[Collector Booster Sealed Market Value BotBox]]</f>
        <v/>
      </c>
      <c r="CA9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3" s="10">
        <f>tbl_MTG_Set[[#This Row],[Collector Singles CardMarket Profit BotBox]]/tbl_MTG_Set[[#This Row],[Collector Booster Cost]]</f>
        <v/>
      </c>
      <c r="CC933" s="10">
        <f>tbl_MTG_Set[[#This Row],[Collector Singles CardMarket Profit BotBox]]&gt;0</f>
        <v/>
      </c>
      <c r="CD9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4" hidden="1" s="6">
      <c r="A934" t="n">
        <v>966</v>
      </c>
      <c r="B934" t="inlineStr">
        <is>
          <t>Urza's Saga Promos PUSG</t>
        </is>
      </c>
      <c r="C934" t="n">
        <v>1</v>
      </c>
      <c r="D934" s="3" t="n">
        <v>36080</v>
      </c>
      <c r="F934" t="inlineStr">
        <is>
          <t>en es fr de it pt ja ko ru 汉语 漢語</t>
        </is>
      </c>
      <c r="G934" t="n">
        <v>1878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1">
        <f>tbl_MTG_Set[[#This Row],[Play Booster Sell Price CardMarket]]*tbl_MTG_Set[[#This Row],[Play Booster Expected Market Value MTG Stocks]]/tbl_MTG_Set[[#This Row],[Play Booster Sealed Market Value MTG Stocks]]</f>
        <v/>
      </c>
      <c r="BG9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4" s="11">
        <f>tbl_MTG_Set[[#This Row],[Play Singles CardMarket Profit MTG Stocks]]/tbl_MTG_Set[[#This Row],[Play Booster Cost]]</f>
        <v/>
      </c>
      <c r="BI934" s="11">
        <f>tbl_MTG_Set[[#This Row],[Play Singles CardMarket Profit MTG Stocks]]&gt;0</f>
        <v/>
      </c>
      <c r="BM934" s="10">
        <f>tbl_MTG_Set[[#This Row],[Play Booster Sell Price CardMarket]]*tbl_MTG_Set[[#This Row],[Play Booster Expected Market Value BotBox]]/tbl_MTG_Set[[#This Row],[Play Booster Sealed Market Value BotBox]]</f>
        <v/>
      </c>
      <c r="BN9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4" s="10">
        <f>tbl_MTG_Set[[#This Row],[Play Singles CardMarket Profit BotBox]]/tbl_MTG_Set[[#This Row],[Play Booster Cost]]</f>
        <v/>
      </c>
      <c r="BP934" s="10">
        <f>tbl_MTG_Set[[#This Row],[Play Singles CardMarket Profit BotBox]]&gt;0</f>
        <v/>
      </c>
      <c r="BQ934" s="10" t="n"/>
      <c r="BR934" s="10" t="n"/>
      <c r="BS934" s="10" t="n"/>
      <c r="BT9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4" s="19">
        <f>tbl_MTG_Set[[#This Row],[Collector Singles CardMarket Profit MTG Stocks]]/tbl_MTG_Set[[#This Row],[Collector Booster Cost]]</f>
        <v/>
      </c>
      <c r="BW934" s="10">
        <f>tbl_MTG_Set[[#This Row],[Collector Singles CardMarket Profit MTG Stocks]]&gt;0</f>
        <v/>
      </c>
      <c r="BX934" s="10" t="n"/>
      <c r="BY934" s="10" t="n"/>
      <c r="BZ934" s="10">
        <f>tbl_MTG_Set[[#This Row],[Collector Booster Sell Price CardMarket]]*tbl_MTG_Set[[#This Row],[Collector Booster Expected Market Value BotBox]]/tbl_MTG_Set[[#This Row],[Collector Booster Sealed Market Value BotBox]]</f>
        <v/>
      </c>
      <c r="CA9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4" s="10">
        <f>tbl_MTG_Set[[#This Row],[Collector Singles CardMarket Profit BotBox]]/tbl_MTG_Set[[#This Row],[Collector Booster Cost]]</f>
        <v/>
      </c>
      <c r="CC934" s="10">
        <f>tbl_MTG_Set[[#This Row],[Collector Singles CardMarket Profit BotBox]]&gt;0</f>
        <v/>
      </c>
      <c r="CD9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5" hidden="1" s="6">
      <c r="A935" t="n">
        <v>967</v>
      </c>
      <c r="B935" t="inlineStr">
        <is>
          <t>Asia Pacific Land Program PALP</t>
        </is>
      </c>
      <c r="C935" t="n">
        <v>15</v>
      </c>
      <c r="D935" s="3" t="n">
        <v>36039</v>
      </c>
      <c r="F935" t="inlineStr">
        <is>
          <t>en es fr de it pt ja ko ru 汉语 漢語</t>
        </is>
      </c>
      <c r="G935" t="n">
        <v>1880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1">
        <f>tbl_MTG_Set[[#This Row],[Play Booster Sell Price CardMarket]]*tbl_MTG_Set[[#This Row],[Play Booster Expected Market Value MTG Stocks]]/tbl_MTG_Set[[#This Row],[Play Booster Sealed Market Value MTG Stocks]]</f>
        <v/>
      </c>
      <c r="BG9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5" s="11">
        <f>tbl_MTG_Set[[#This Row],[Play Singles CardMarket Profit MTG Stocks]]/tbl_MTG_Set[[#This Row],[Play Booster Cost]]</f>
        <v/>
      </c>
      <c r="BI935" s="11">
        <f>tbl_MTG_Set[[#This Row],[Play Singles CardMarket Profit MTG Stocks]]&gt;0</f>
        <v/>
      </c>
      <c r="BM935" s="10">
        <f>tbl_MTG_Set[[#This Row],[Play Booster Sell Price CardMarket]]*tbl_MTG_Set[[#This Row],[Play Booster Expected Market Value BotBox]]/tbl_MTG_Set[[#This Row],[Play Booster Sealed Market Value BotBox]]</f>
        <v/>
      </c>
      <c r="BN9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5" s="10">
        <f>tbl_MTG_Set[[#This Row],[Play Singles CardMarket Profit BotBox]]/tbl_MTG_Set[[#This Row],[Play Booster Cost]]</f>
        <v/>
      </c>
      <c r="BP935" s="10">
        <f>tbl_MTG_Set[[#This Row],[Play Singles CardMarket Profit BotBox]]&gt;0</f>
        <v/>
      </c>
      <c r="BQ935" s="10" t="n"/>
      <c r="BR935" s="10" t="n"/>
      <c r="BS935" s="10" t="n"/>
      <c r="BT9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5" s="19">
        <f>tbl_MTG_Set[[#This Row],[Collector Singles CardMarket Profit MTG Stocks]]/tbl_MTG_Set[[#This Row],[Collector Booster Cost]]</f>
        <v/>
      </c>
      <c r="BW935" s="10">
        <f>tbl_MTG_Set[[#This Row],[Collector Singles CardMarket Profit MTG Stocks]]&gt;0</f>
        <v/>
      </c>
      <c r="BX935" s="10" t="n"/>
      <c r="BY935" s="10" t="n"/>
      <c r="BZ935" s="10">
        <f>tbl_MTG_Set[[#This Row],[Collector Booster Sell Price CardMarket]]*tbl_MTG_Set[[#This Row],[Collector Booster Expected Market Value BotBox]]/tbl_MTG_Set[[#This Row],[Collector Booster Sealed Market Value BotBox]]</f>
        <v/>
      </c>
      <c r="CA9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5" s="10">
        <f>tbl_MTG_Set[[#This Row],[Collector Singles CardMarket Profit BotBox]]/tbl_MTG_Set[[#This Row],[Collector Booster Cost]]</f>
        <v/>
      </c>
      <c r="CC935" s="10">
        <f>tbl_MTG_Set[[#This Row],[Collector Singles CardMarket Profit BotBox]]&gt;0</f>
        <v/>
      </c>
      <c r="CD9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6" hidden="1" s="6">
      <c r="A936" t="n">
        <v>968</v>
      </c>
      <c r="B936" t="inlineStr">
        <is>
          <t>World Championship Decks 1998 WC98</t>
        </is>
      </c>
      <c r="C936" t="n">
        <v>117</v>
      </c>
      <c r="D936" s="3" t="n">
        <v>36019</v>
      </c>
      <c r="F936" t="inlineStr">
        <is>
          <t>en es fr de it pt ja ko ru 汉语 漢語</t>
        </is>
      </c>
      <c r="G936" t="n">
        <v>1882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1">
        <f>tbl_MTG_Set[[#This Row],[Play Booster Sell Price CardMarket]]*tbl_MTG_Set[[#This Row],[Play Booster Expected Market Value MTG Stocks]]/tbl_MTG_Set[[#This Row],[Play Booster Sealed Market Value MTG Stocks]]</f>
        <v/>
      </c>
      <c r="BG9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6" s="11">
        <f>tbl_MTG_Set[[#This Row],[Play Singles CardMarket Profit MTG Stocks]]/tbl_MTG_Set[[#This Row],[Play Booster Cost]]</f>
        <v/>
      </c>
      <c r="BI936" s="11">
        <f>tbl_MTG_Set[[#This Row],[Play Singles CardMarket Profit MTG Stocks]]&gt;0</f>
        <v/>
      </c>
      <c r="BM936" s="10">
        <f>tbl_MTG_Set[[#This Row],[Play Booster Sell Price CardMarket]]*tbl_MTG_Set[[#This Row],[Play Booster Expected Market Value BotBox]]/tbl_MTG_Set[[#This Row],[Play Booster Sealed Market Value BotBox]]</f>
        <v/>
      </c>
      <c r="BN9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6" s="10">
        <f>tbl_MTG_Set[[#This Row],[Play Singles CardMarket Profit BotBox]]/tbl_MTG_Set[[#This Row],[Play Booster Cost]]</f>
        <v/>
      </c>
      <c r="BP936" s="10">
        <f>tbl_MTG_Set[[#This Row],[Play Singles CardMarket Profit BotBox]]&gt;0</f>
        <v/>
      </c>
      <c r="BQ936" s="10" t="n"/>
      <c r="BR936" s="10" t="n"/>
      <c r="BS936" s="10" t="n"/>
      <c r="BT9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6" s="19">
        <f>tbl_MTG_Set[[#This Row],[Collector Singles CardMarket Profit MTG Stocks]]/tbl_MTG_Set[[#This Row],[Collector Booster Cost]]</f>
        <v/>
      </c>
      <c r="BW936" s="10">
        <f>tbl_MTG_Set[[#This Row],[Collector Singles CardMarket Profit MTG Stocks]]&gt;0</f>
        <v/>
      </c>
      <c r="BX936" s="10" t="n"/>
      <c r="BY936" s="10" t="n"/>
      <c r="BZ936" s="10">
        <f>tbl_MTG_Set[[#This Row],[Collector Booster Sell Price CardMarket]]*tbl_MTG_Set[[#This Row],[Collector Booster Expected Market Value BotBox]]/tbl_MTG_Set[[#This Row],[Collector Booster Sealed Market Value BotBox]]</f>
        <v/>
      </c>
      <c r="CA9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6" s="10">
        <f>tbl_MTG_Set[[#This Row],[Collector Singles CardMarket Profit BotBox]]/tbl_MTG_Set[[#This Row],[Collector Booster Cost]]</f>
        <v/>
      </c>
      <c r="CC936" s="10">
        <f>tbl_MTG_Set[[#This Row],[Collector Singles CardMarket Profit BotBox]]&gt;0</f>
        <v/>
      </c>
      <c r="CD9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7" hidden="1" s="6">
      <c r="A937" t="n">
        <v>969</v>
      </c>
      <c r="B937" t="inlineStr">
        <is>
          <t>Unglued UGL</t>
        </is>
      </c>
      <c r="C937" t="n">
        <v>88</v>
      </c>
      <c r="D937" s="3" t="n">
        <v>36018</v>
      </c>
      <c r="F937" t="inlineStr">
        <is>
          <t>en es fr de it pt ja ko ru 汉语 漢語</t>
        </is>
      </c>
      <c r="G937" t="n">
        <v>1884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1">
        <f>tbl_MTG_Set[[#This Row],[Play Booster Sell Price CardMarket]]*tbl_MTG_Set[[#This Row],[Play Booster Expected Market Value MTG Stocks]]/tbl_MTG_Set[[#This Row],[Play Booster Sealed Market Value MTG Stocks]]</f>
        <v/>
      </c>
      <c r="BG9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7" s="11">
        <f>tbl_MTG_Set[[#This Row],[Play Singles CardMarket Profit MTG Stocks]]/tbl_MTG_Set[[#This Row],[Play Booster Cost]]</f>
        <v/>
      </c>
      <c r="BI937" s="11">
        <f>tbl_MTG_Set[[#This Row],[Play Singles CardMarket Profit MTG Stocks]]&gt;0</f>
        <v/>
      </c>
      <c r="BM937" s="10">
        <f>tbl_MTG_Set[[#This Row],[Play Booster Sell Price CardMarket]]*tbl_MTG_Set[[#This Row],[Play Booster Expected Market Value BotBox]]/tbl_MTG_Set[[#This Row],[Play Booster Sealed Market Value BotBox]]</f>
        <v/>
      </c>
      <c r="BN9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7" s="10">
        <f>tbl_MTG_Set[[#This Row],[Play Singles CardMarket Profit BotBox]]/tbl_MTG_Set[[#This Row],[Play Booster Cost]]</f>
        <v/>
      </c>
      <c r="BP937" s="10">
        <f>tbl_MTG_Set[[#This Row],[Play Singles CardMarket Profit BotBox]]&gt;0</f>
        <v/>
      </c>
      <c r="BQ937" s="10" t="n"/>
      <c r="BR937" s="10" t="n"/>
      <c r="BS937" s="10" t="n"/>
      <c r="BT9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7" s="19">
        <f>tbl_MTG_Set[[#This Row],[Collector Singles CardMarket Profit MTG Stocks]]/tbl_MTG_Set[[#This Row],[Collector Booster Cost]]</f>
        <v/>
      </c>
      <c r="BW937" s="10">
        <f>tbl_MTG_Set[[#This Row],[Collector Singles CardMarket Profit MTG Stocks]]&gt;0</f>
        <v/>
      </c>
      <c r="BX937" s="10" t="n"/>
      <c r="BY937" s="10" t="n"/>
      <c r="BZ937" s="10">
        <f>tbl_MTG_Set[[#This Row],[Collector Booster Sell Price CardMarket]]*tbl_MTG_Set[[#This Row],[Collector Booster Expected Market Value BotBox]]/tbl_MTG_Set[[#This Row],[Collector Booster Sealed Market Value BotBox]]</f>
        <v/>
      </c>
      <c r="CA9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7" s="10">
        <f>tbl_MTG_Set[[#This Row],[Collector Singles CardMarket Profit BotBox]]/tbl_MTG_Set[[#This Row],[Collector Booster Cost]]</f>
        <v/>
      </c>
      <c r="CC937" s="10">
        <f>tbl_MTG_Set[[#This Row],[Collector Singles CardMarket Profit BotBox]]&gt;0</f>
        <v/>
      </c>
      <c r="CD9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8" hidden="1" s="6">
      <c r="A938" t="n">
        <v>970</v>
      </c>
      <c r="B938" t="inlineStr">
        <is>
          <t>Unglued Tokens TUGL</t>
        </is>
      </c>
      <c r="C938" t="n">
        <v>6</v>
      </c>
      <c r="D938" s="3" t="n">
        <v>36018</v>
      </c>
      <c r="F938" t="inlineStr">
        <is>
          <t>en es fr de it pt ja ko ru 汉语 漢語</t>
        </is>
      </c>
      <c r="G938" t="n">
        <v>1886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1">
        <f>tbl_MTG_Set[[#This Row],[Play Booster Sell Price CardMarket]]*tbl_MTG_Set[[#This Row],[Play Booster Expected Market Value MTG Stocks]]/tbl_MTG_Set[[#This Row],[Play Booster Sealed Market Value MTG Stocks]]</f>
        <v/>
      </c>
      <c r="BG9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8" s="11">
        <f>tbl_MTG_Set[[#This Row],[Play Singles CardMarket Profit MTG Stocks]]/tbl_MTG_Set[[#This Row],[Play Booster Cost]]</f>
        <v/>
      </c>
      <c r="BI938" s="11">
        <f>tbl_MTG_Set[[#This Row],[Play Singles CardMarket Profit MTG Stocks]]&gt;0</f>
        <v/>
      </c>
      <c r="BM938" s="10">
        <f>tbl_MTG_Set[[#This Row],[Play Booster Sell Price CardMarket]]*tbl_MTG_Set[[#This Row],[Play Booster Expected Market Value BotBox]]/tbl_MTG_Set[[#This Row],[Play Booster Sealed Market Value BotBox]]</f>
        <v/>
      </c>
      <c r="BN9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8" s="10">
        <f>tbl_MTG_Set[[#This Row],[Play Singles CardMarket Profit BotBox]]/tbl_MTG_Set[[#This Row],[Play Booster Cost]]</f>
        <v/>
      </c>
      <c r="BP938" s="10">
        <f>tbl_MTG_Set[[#This Row],[Play Singles CardMarket Profit BotBox]]&gt;0</f>
        <v/>
      </c>
      <c r="BQ938" s="10" t="n"/>
      <c r="BR938" s="10" t="n"/>
      <c r="BS938" s="10" t="n"/>
      <c r="BT9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8" s="19">
        <f>tbl_MTG_Set[[#This Row],[Collector Singles CardMarket Profit MTG Stocks]]/tbl_MTG_Set[[#This Row],[Collector Booster Cost]]</f>
        <v/>
      </c>
      <c r="BW938" s="10">
        <f>tbl_MTG_Set[[#This Row],[Collector Singles CardMarket Profit MTG Stocks]]&gt;0</f>
        <v/>
      </c>
      <c r="BX938" s="10" t="n"/>
      <c r="BY938" s="10" t="n"/>
      <c r="BZ938" s="10">
        <f>tbl_MTG_Set[[#This Row],[Collector Booster Sell Price CardMarket]]*tbl_MTG_Set[[#This Row],[Collector Booster Expected Market Value BotBox]]/tbl_MTG_Set[[#This Row],[Collector Booster Sealed Market Value BotBox]]</f>
        <v/>
      </c>
      <c r="CA9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8" s="10">
        <f>tbl_MTG_Set[[#This Row],[Collector Singles CardMarket Profit BotBox]]/tbl_MTG_Set[[#This Row],[Collector Booster Cost]]</f>
        <v/>
      </c>
      <c r="CC938" s="10">
        <f>tbl_MTG_Set[[#This Row],[Collector Singles CardMarket Profit BotBox]]&gt;0</f>
        <v/>
      </c>
      <c r="CD9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9" hidden="1" s="6">
      <c r="A939" t="n">
        <v>971</v>
      </c>
      <c r="B939" t="inlineStr">
        <is>
          <t>Portal Second Age P02</t>
        </is>
      </c>
      <c r="C939" t="n">
        <v>165</v>
      </c>
      <c r="D939" s="3" t="n">
        <v>35970</v>
      </c>
      <c r="F939" t="inlineStr">
        <is>
          <t>en es fr de it pt ja ko ru 汉语 漢語</t>
        </is>
      </c>
      <c r="G939" t="n">
        <v>1888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1">
        <f>tbl_MTG_Set[[#This Row],[Play Booster Sell Price CardMarket]]*tbl_MTG_Set[[#This Row],[Play Booster Expected Market Value MTG Stocks]]/tbl_MTG_Set[[#This Row],[Play Booster Sealed Market Value MTG Stocks]]</f>
        <v/>
      </c>
      <c r="BG9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9" s="11">
        <f>tbl_MTG_Set[[#This Row],[Play Singles CardMarket Profit MTG Stocks]]/tbl_MTG_Set[[#This Row],[Play Booster Cost]]</f>
        <v/>
      </c>
      <c r="BI939" s="11">
        <f>tbl_MTG_Set[[#This Row],[Play Singles CardMarket Profit MTG Stocks]]&gt;0</f>
        <v/>
      </c>
      <c r="BM939" s="10">
        <f>tbl_MTG_Set[[#This Row],[Play Booster Sell Price CardMarket]]*tbl_MTG_Set[[#This Row],[Play Booster Expected Market Value BotBox]]/tbl_MTG_Set[[#This Row],[Play Booster Sealed Market Value BotBox]]</f>
        <v/>
      </c>
      <c r="BN9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9" s="10">
        <f>tbl_MTG_Set[[#This Row],[Play Singles CardMarket Profit BotBox]]/tbl_MTG_Set[[#This Row],[Play Booster Cost]]</f>
        <v/>
      </c>
      <c r="BP939" s="10">
        <f>tbl_MTG_Set[[#This Row],[Play Singles CardMarket Profit BotBox]]&gt;0</f>
        <v/>
      </c>
      <c r="BQ939" s="10" t="n"/>
      <c r="BR939" s="10" t="n"/>
      <c r="BS939" s="10" t="n"/>
      <c r="BT9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9" s="19">
        <f>tbl_MTG_Set[[#This Row],[Collector Singles CardMarket Profit MTG Stocks]]/tbl_MTG_Set[[#This Row],[Collector Booster Cost]]</f>
        <v/>
      </c>
      <c r="BW939" s="10">
        <f>tbl_MTG_Set[[#This Row],[Collector Singles CardMarket Profit MTG Stocks]]&gt;0</f>
        <v/>
      </c>
      <c r="BX939" s="10" t="n"/>
      <c r="BY939" s="10" t="n"/>
      <c r="BZ939" s="10">
        <f>tbl_MTG_Set[[#This Row],[Collector Booster Sell Price CardMarket]]*tbl_MTG_Set[[#This Row],[Collector Booster Expected Market Value BotBox]]/tbl_MTG_Set[[#This Row],[Collector Booster Sealed Market Value BotBox]]</f>
        <v/>
      </c>
      <c r="CA9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9" s="10">
        <f>tbl_MTG_Set[[#This Row],[Collector Singles CardMarket Profit BotBox]]/tbl_MTG_Set[[#This Row],[Collector Booster Cost]]</f>
        <v/>
      </c>
      <c r="CC939" s="10">
        <f>tbl_MTG_Set[[#This Row],[Collector Singles CardMarket Profit BotBox]]&gt;0</f>
        <v/>
      </c>
      <c r="CD9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0" hidden="1" s="6">
      <c r="A940" t="n">
        <v>972</v>
      </c>
      <c r="B940" t="inlineStr">
        <is>
          <t>Exodus EXO</t>
        </is>
      </c>
      <c r="C940" t="n">
        <v>143</v>
      </c>
      <c r="D940" s="3" t="n">
        <v>35961</v>
      </c>
      <c r="F940" t="inlineStr">
        <is>
          <t>en es fr de it pt ja ko ru 汉语 漢語</t>
        </is>
      </c>
      <c r="G940" t="n">
        <v>1890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1">
        <f>tbl_MTG_Set[[#This Row],[Play Booster Sell Price CardMarket]]*tbl_MTG_Set[[#This Row],[Play Booster Expected Market Value MTG Stocks]]/tbl_MTG_Set[[#This Row],[Play Booster Sealed Market Value MTG Stocks]]</f>
        <v/>
      </c>
      <c r="BG9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0" s="11">
        <f>tbl_MTG_Set[[#This Row],[Play Singles CardMarket Profit MTG Stocks]]/tbl_MTG_Set[[#This Row],[Play Booster Cost]]</f>
        <v/>
      </c>
      <c r="BI940" s="11">
        <f>tbl_MTG_Set[[#This Row],[Play Singles CardMarket Profit MTG Stocks]]&gt;0</f>
        <v/>
      </c>
      <c r="BM940" s="10">
        <f>tbl_MTG_Set[[#This Row],[Play Booster Sell Price CardMarket]]*tbl_MTG_Set[[#This Row],[Play Booster Expected Market Value BotBox]]/tbl_MTG_Set[[#This Row],[Play Booster Sealed Market Value BotBox]]</f>
        <v/>
      </c>
      <c r="BN9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0" s="10">
        <f>tbl_MTG_Set[[#This Row],[Play Singles CardMarket Profit BotBox]]/tbl_MTG_Set[[#This Row],[Play Booster Cost]]</f>
        <v/>
      </c>
      <c r="BP940" s="10">
        <f>tbl_MTG_Set[[#This Row],[Play Singles CardMarket Profit BotBox]]&gt;0</f>
        <v/>
      </c>
      <c r="BQ940" s="10" t="n"/>
      <c r="BR940" s="10" t="n"/>
      <c r="BS940" s="10" t="n"/>
      <c r="BT9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0" s="19">
        <f>tbl_MTG_Set[[#This Row],[Collector Singles CardMarket Profit MTG Stocks]]/tbl_MTG_Set[[#This Row],[Collector Booster Cost]]</f>
        <v/>
      </c>
      <c r="BW940" s="10">
        <f>tbl_MTG_Set[[#This Row],[Collector Singles CardMarket Profit MTG Stocks]]&gt;0</f>
        <v/>
      </c>
      <c r="BX940" s="10" t="n"/>
      <c r="BY940" s="10" t="n"/>
      <c r="BZ940" s="10">
        <f>tbl_MTG_Set[[#This Row],[Collector Booster Sell Price CardMarket]]*tbl_MTG_Set[[#This Row],[Collector Booster Expected Market Value BotBox]]/tbl_MTG_Set[[#This Row],[Collector Booster Sealed Market Value BotBox]]</f>
        <v/>
      </c>
      <c r="CA9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0" s="10">
        <f>tbl_MTG_Set[[#This Row],[Collector Singles CardMarket Profit BotBox]]/tbl_MTG_Set[[#This Row],[Collector Booster Cost]]</f>
        <v/>
      </c>
      <c r="CC940" s="10">
        <f>tbl_MTG_Set[[#This Row],[Collector Singles CardMarket Profit BotBox]]&gt;0</f>
        <v/>
      </c>
      <c r="CD9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1" hidden="1" s="6">
      <c r="A941" t="n">
        <v>973</v>
      </c>
      <c r="B941" t="inlineStr">
        <is>
          <t>Exodus Promos PEXO</t>
        </is>
      </c>
      <c r="C941" t="n">
        <v>1</v>
      </c>
      <c r="D941" s="3" t="n">
        <v>35961</v>
      </c>
      <c r="F941" t="inlineStr">
        <is>
          <t>en es fr de it pt ja ko ru 汉语 漢語</t>
        </is>
      </c>
      <c r="G941" t="n">
        <v>1892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1">
        <f>tbl_MTG_Set[[#This Row],[Play Booster Sell Price CardMarket]]*tbl_MTG_Set[[#This Row],[Play Booster Expected Market Value MTG Stocks]]/tbl_MTG_Set[[#This Row],[Play Booster Sealed Market Value MTG Stocks]]</f>
        <v/>
      </c>
      <c r="BG9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1" s="11">
        <f>tbl_MTG_Set[[#This Row],[Play Singles CardMarket Profit MTG Stocks]]/tbl_MTG_Set[[#This Row],[Play Booster Cost]]</f>
        <v/>
      </c>
      <c r="BI941" s="11">
        <f>tbl_MTG_Set[[#This Row],[Play Singles CardMarket Profit MTG Stocks]]&gt;0</f>
        <v/>
      </c>
      <c r="BM941" s="10">
        <f>tbl_MTG_Set[[#This Row],[Play Booster Sell Price CardMarket]]*tbl_MTG_Set[[#This Row],[Play Booster Expected Market Value BotBox]]/tbl_MTG_Set[[#This Row],[Play Booster Sealed Market Value BotBox]]</f>
        <v/>
      </c>
      <c r="BN9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1" s="10">
        <f>tbl_MTG_Set[[#This Row],[Play Singles CardMarket Profit BotBox]]/tbl_MTG_Set[[#This Row],[Play Booster Cost]]</f>
        <v/>
      </c>
      <c r="BP941" s="10">
        <f>tbl_MTG_Set[[#This Row],[Play Singles CardMarket Profit BotBox]]&gt;0</f>
        <v/>
      </c>
      <c r="BQ941" s="10" t="n"/>
      <c r="BR941" s="10" t="n"/>
      <c r="BS941" s="10" t="n"/>
      <c r="BT9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1" s="19">
        <f>tbl_MTG_Set[[#This Row],[Collector Singles CardMarket Profit MTG Stocks]]/tbl_MTG_Set[[#This Row],[Collector Booster Cost]]</f>
        <v/>
      </c>
      <c r="BW941" s="10">
        <f>tbl_MTG_Set[[#This Row],[Collector Singles CardMarket Profit MTG Stocks]]&gt;0</f>
        <v/>
      </c>
      <c r="BX941" s="10" t="n"/>
      <c r="BY941" s="10" t="n"/>
      <c r="BZ941" s="10">
        <f>tbl_MTG_Set[[#This Row],[Collector Booster Sell Price CardMarket]]*tbl_MTG_Set[[#This Row],[Collector Booster Expected Market Value BotBox]]/tbl_MTG_Set[[#This Row],[Collector Booster Sealed Market Value BotBox]]</f>
        <v/>
      </c>
      <c r="CA9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1" s="10">
        <f>tbl_MTG_Set[[#This Row],[Collector Singles CardMarket Profit BotBox]]/tbl_MTG_Set[[#This Row],[Collector Booster Cost]]</f>
        <v/>
      </c>
      <c r="CC941" s="10">
        <f>tbl_MTG_Set[[#This Row],[Collector Singles CardMarket Profit BotBox]]&gt;0</f>
        <v/>
      </c>
      <c r="CD9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2" hidden="1" s="6">
      <c r="A942" t="n">
        <v>974</v>
      </c>
      <c r="B942" t="inlineStr">
        <is>
          <t>Stronghold STH</t>
        </is>
      </c>
      <c r="C942" t="n">
        <v>143</v>
      </c>
      <c r="D942" s="3" t="n">
        <v>35856</v>
      </c>
      <c r="F942" t="inlineStr">
        <is>
          <t>en es fr de it pt ja ko ru 汉语 漢語</t>
        </is>
      </c>
      <c r="G942" t="n">
        <v>1894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1">
        <f>tbl_MTG_Set[[#This Row],[Play Booster Sell Price CardMarket]]*tbl_MTG_Set[[#This Row],[Play Booster Expected Market Value MTG Stocks]]/tbl_MTG_Set[[#This Row],[Play Booster Sealed Market Value MTG Stocks]]</f>
        <v/>
      </c>
      <c r="BG9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2" s="11">
        <f>tbl_MTG_Set[[#This Row],[Play Singles CardMarket Profit MTG Stocks]]/tbl_MTG_Set[[#This Row],[Play Booster Cost]]</f>
        <v/>
      </c>
      <c r="BI942" s="11">
        <f>tbl_MTG_Set[[#This Row],[Play Singles CardMarket Profit MTG Stocks]]&gt;0</f>
        <v/>
      </c>
      <c r="BM942" s="10">
        <f>tbl_MTG_Set[[#This Row],[Play Booster Sell Price CardMarket]]*tbl_MTG_Set[[#This Row],[Play Booster Expected Market Value BotBox]]/tbl_MTG_Set[[#This Row],[Play Booster Sealed Market Value BotBox]]</f>
        <v/>
      </c>
      <c r="BN9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2" s="10">
        <f>tbl_MTG_Set[[#This Row],[Play Singles CardMarket Profit BotBox]]/tbl_MTG_Set[[#This Row],[Play Booster Cost]]</f>
        <v/>
      </c>
      <c r="BP942" s="10">
        <f>tbl_MTG_Set[[#This Row],[Play Singles CardMarket Profit BotBox]]&gt;0</f>
        <v/>
      </c>
      <c r="BQ942" s="10" t="n"/>
      <c r="BR942" s="10" t="n"/>
      <c r="BS942" s="10" t="n"/>
      <c r="BT9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2" s="19">
        <f>tbl_MTG_Set[[#This Row],[Collector Singles CardMarket Profit MTG Stocks]]/tbl_MTG_Set[[#This Row],[Collector Booster Cost]]</f>
        <v/>
      </c>
      <c r="BW942" s="10">
        <f>tbl_MTG_Set[[#This Row],[Collector Singles CardMarket Profit MTG Stocks]]&gt;0</f>
        <v/>
      </c>
      <c r="BX942" s="10" t="n"/>
      <c r="BY942" s="10" t="n"/>
      <c r="BZ942" s="10">
        <f>tbl_MTG_Set[[#This Row],[Collector Booster Sell Price CardMarket]]*tbl_MTG_Set[[#This Row],[Collector Booster Expected Market Value BotBox]]/tbl_MTG_Set[[#This Row],[Collector Booster Sealed Market Value BotBox]]</f>
        <v/>
      </c>
      <c r="CA9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2" s="10">
        <f>tbl_MTG_Set[[#This Row],[Collector Singles CardMarket Profit BotBox]]/tbl_MTG_Set[[#This Row],[Collector Booster Cost]]</f>
        <v/>
      </c>
      <c r="CC942" s="10">
        <f>tbl_MTG_Set[[#This Row],[Collector Singles CardMarket Profit BotBox]]&gt;0</f>
        <v/>
      </c>
      <c r="CD9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3" hidden="1" s="6">
      <c r="A943" t="n">
        <v>975</v>
      </c>
      <c r="B943" t="inlineStr">
        <is>
          <t>Stronghold Promos PSTH</t>
        </is>
      </c>
      <c r="C943" t="n">
        <v>1</v>
      </c>
      <c r="D943" s="3" t="n">
        <v>35856</v>
      </c>
      <c r="F943" t="inlineStr">
        <is>
          <t>en es fr de it pt ja ko ru 汉语 漢語</t>
        </is>
      </c>
      <c r="G943" t="n">
        <v>1896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1">
        <f>tbl_MTG_Set[[#This Row],[Play Booster Sell Price CardMarket]]*tbl_MTG_Set[[#This Row],[Play Booster Expected Market Value MTG Stocks]]/tbl_MTG_Set[[#This Row],[Play Booster Sealed Market Value MTG Stocks]]</f>
        <v/>
      </c>
      <c r="BG9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3" s="11">
        <f>tbl_MTG_Set[[#This Row],[Play Singles CardMarket Profit MTG Stocks]]/tbl_MTG_Set[[#This Row],[Play Booster Cost]]</f>
        <v/>
      </c>
      <c r="BI943" s="11">
        <f>tbl_MTG_Set[[#This Row],[Play Singles CardMarket Profit MTG Stocks]]&gt;0</f>
        <v/>
      </c>
      <c r="BM943" s="10">
        <f>tbl_MTG_Set[[#This Row],[Play Booster Sell Price CardMarket]]*tbl_MTG_Set[[#This Row],[Play Booster Expected Market Value BotBox]]/tbl_MTG_Set[[#This Row],[Play Booster Sealed Market Value BotBox]]</f>
        <v/>
      </c>
      <c r="BN9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3" s="10">
        <f>tbl_MTG_Set[[#This Row],[Play Singles CardMarket Profit BotBox]]/tbl_MTG_Set[[#This Row],[Play Booster Cost]]</f>
        <v/>
      </c>
      <c r="BP943" s="10">
        <f>tbl_MTG_Set[[#This Row],[Play Singles CardMarket Profit BotBox]]&gt;0</f>
        <v/>
      </c>
      <c r="BQ943" s="10" t="n"/>
      <c r="BR943" s="10" t="n"/>
      <c r="BS943" s="10" t="n"/>
      <c r="BT9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3" s="19">
        <f>tbl_MTG_Set[[#This Row],[Collector Singles CardMarket Profit MTG Stocks]]/tbl_MTG_Set[[#This Row],[Collector Booster Cost]]</f>
        <v/>
      </c>
      <c r="BW943" s="10">
        <f>tbl_MTG_Set[[#This Row],[Collector Singles CardMarket Profit MTG Stocks]]&gt;0</f>
        <v/>
      </c>
      <c r="BX943" s="10" t="n"/>
      <c r="BY943" s="10" t="n"/>
      <c r="BZ943" s="10">
        <f>tbl_MTG_Set[[#This Row],[Collector Booster Sell Price CardMarket]]*tbl_MTG_Set[[#This Row],[Collector Booster Expected Market Value BotBox]]/tbl_MTG_Set[[#This Row],[Collector Booster Sealed Market Value BotBox]]</f>
        <v/>
      </c>
      <c r="CA9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3" s="10">
        <f>tbl_MTG_Set[[#This Row],[Collector Singles CardMarket Profit BotBox]]/tbl_MTG_Set[[#This Row],[Collector Booster Cost]]</f>
        <v/>
      </c>
      <c r="CC943" s="10">
        <f>tbl_MTG_Set[[#This Row],[Collector Singles CardMarket Profit BotBox]]&gt;0</f>
        <v/>
      </c>
      <c r="CD9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4" hidden="1" s="6">
      <c r="A944" t="n">
        <v>976</v>
      </c>
      <c r="B944" t="inlineStr">
        <is>
          <t>Judge Gift Cards 1998 JGP</t>
        </is>
      </c>
      <c r="C944" t="n">
        <v>3</v>
      </c>
      <c r="D944" s="3" t="n">
        <v>35796</v>
      </c>
      <c r="F944" t="inlineStr">
        <is>
          <t>en es fr de it pt ja ko ru 汉语 漢語</t>
        </is>
      </c>
      <c r="G944" t="n">
        <v>1898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1">
        <f>tbl_MTG_Set[[#This Row],[Play Booster Sell Price CardMarket]]*tbl_MTG_Set[[#This Row],[Play Booster Expected Market Value MTG Stocks]]/tbl_MTG_Set[[#This Row],[Play Booster Sealed Market Value MTG Stocks]]</f>
        <v/>
      </c>
      <c r="BG9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4" s="11">
        <f>tbl_MTG_Set[[#This Row],[Play Singles CardMarket Profit MTG Stocks]]/tbl_MTG_Set[[#This Row],[Play Booster Cost]]</f>
        <v/>
      </c>
      <c r="BI944" s="11">
        <f>tbl_MTG_Set[[#This Row],[Play Singles CardMarket Profit MTG Stocks]]&gt;0</f>
        <v/>
      </c>
      <c r="BM944" s="10">
        <f>tbl_MTG_Set[[#This Row],[Play Booster Sell Price CardMarket]]*tbl_MTG_Set[[#This Row],[Play Booster Expected Market Value BotBox]]/tbl_MTG_Set[[#This Row],[Play Booster Sealed Market Value BotBox]]</f>
        <v/>
      </c>
      <c r="BN9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4" s="10">
        <f>tbl_MTG_Set[[#This Row],[Play Singles CardMarket Profit BotBox]]/tbl_MTG_Set[[#This Row],[Play Booster Cost]]</f>
        <v/>
      </c>
      <c r="BP944" s="10">
        <f>tbl_MTG_Set[[#This Row],[Play Singles CardMarket Profit BotBox]]&gt;0</f>
        <v/>
      </c>
      <c r="BQ944" s="10" t="n"/>
      <c r="BR944" s="10" t="n"/>
      <c r="BS944" s="10" t="n"/>
      <c r="BT9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4" s="19">
        <f>tbl_MTG_Set[[#This Row],[Collector Singles CardMarket Profit MTG Stocks]]/tbl_MTG_Set[[#This Row],[Collector Booster Cost]]</f>
        <v/>
      </c>
      <c r="BW944" s="10">
        <f>tbl_MTG_Set[[#This Row],[Collector Singles CardMarket Profit MTG Stocks]]&gt;0</f>
        <v/>
      </c>
      <c r="BX944" s="10" t="n"/>
      <c r="BY944" s="10" t="n"/>
      <c r="BZ944" s="10">
        <f>tbl_MTG_Set[[#This Row],[Collector Booster Sell Price CardMarket]]*tbl_MTG_Set[[#This Row],[Collector Booster Expected Market Value BotBox]]/tbl_MTG_Set[[#This Row],[Collector Booster Sealed Market Value BotBox]]</f>
        <v/>
      </c>
      <c r="CA9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4" s="10">
        <f>tbl_MTG_Set[[#This Row],[Collector Singles CardMarket Profit BotBox]]/tbl_MTG_Set[[#This Row],[Collector Booster Cost]]</f>
        <v/>
      </c>
      <c r="CC944" s="10">
        <f>tbl_MTG_Set[[#This Row],[Collector Singles CardMarket Profit BotBox]]&gt;0</f>
        <v/>
      </c>
      <c r="CD9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5" hidden="1" s="6">
      <c r="A945" t="n">
        <v>977</v>
      </c>
      <c r="B945" t="inlineStr">
        <is>
          <t>Tempest TMP</t>
        </is>
      </c>
      <c r="C945" t="n">
        <v>350</v>
      </c>
      <c r="D945" s="3" t="n">
        <v>35717</v>
      </c>
      <c r="F945" t="inlineStr">
        <is>
          <t>en es fr de it pt ja ko ru 汉语 漢語</t>
        </is>
      </c>
      <c r="G945" t="n">
        <v>1900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1">
        <f>tbl_MTG_Set[[#This Row],[Play Booster Sell Price CardMarket]]*tbl_MTG_Set[[#This Row],[Play Booster Expected Market Value MTG Stocks]]/tbl_MTG_Set[[#This Row],[Play Booster Sealed Market Value MTG Stocks]]</f>
        <v/>
      </c>
      <c r="BG9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5" s="11">
        <f>tbl_MTG_Set[[#This Row],[Play Singles CardMarket Profit MTG Stocks]]/tbl_MTG_Set[[#This Row],[Play Booster Cost]]</f>
        <v/>
      </c>
      <c r="BI945" s="11">
        <f>tbl_MTG_Set[[#This Row],[Play Singles CardMarket Profit MTG Stocks]]&gt;0</f>
        <v/>
      </c>
      <c r="BM945" s="10">
        <f>tbl_MTG_Set[[#This Row],[Play Booster Sell Price CardMarket]]*tbl_MTG_Set[[#This Row],[Play Booster Expected Market Value BotBox]]/tbl_MTG_Set[[#This Row],[Play Booster Sealed Market Value BotBox]]</f>
        <v/>
      </c>
      <c r="BN9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5" s="10">
        <f>tbl_MTG_Set[[#This Row],[Play Singles CardMarket Profit BotBox]]/tbl_MTG_Set[[#This Row],[Play Booster Cost]]</f>
        <v/>
      </c>
      <c r="BP945" s="10">
        <f>tbl_MTG_Set[[#This Row],[Play Singles CardMarket Profit BotBox]]&gt;0</f>
        <v/>
      </c>
      <c r="BQ945" s="10" t="n"/>
      <c r="BR945" s="10" t="n"/>
      <c r="BS945" s="10" t="n"/>
      <c r="BT9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5" s="19">
        <f>tbl_MTG_Set[[#This Row],[Collector Singles CardMarket Profit MTG Stocks]]/tbl_MTG_Set[[#This Row],[Collector Booster Cost]]</f>
        <v/>
      </c>
      <c r="BW945" s="10">
        <f>tbl_MTG_Set[[#This Row],[Collector Singles CardMarket Profit MTG Stocks]]&gt;0</f>
        <v/>
      </c>
      <c r="BX945" s="10" t="n"/>
      <c r="BY945" s="10" t="n"/>
      <c r="BZ945" s="10">
        <f>tbl_MTG_Set[[#This Row],[Collector Booster Sell Price CardMarket]]*tbl_MTG_Set[[#This Row],[Collector Booster Expected Market Value BotBox]]/tbl_MTG_Set[[#This Row],[Collector Booster Sealed Market Value BotBox]]</f>
        <v/>
      </c>
      <c r="CA9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5" s="10">
        <f>tbl_MTG_Set[[#This Row],[Collector Singles CardMarket Profit BotBox]]/tbl_MTG_Set[[#This Row],[Collector Booster Cost]]</f>
        <v/>
      </c>
      <c r="CC945" s="10">
        <f>tbl_MTG_Set[[#This Row],[Collector Singles CardMarket Profit BotBox]]&gt;0</f>
        <v/>
      </c>
      <c r="CD9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6" hidden="1" s="6">
      <c r="A946" t="n">
        <v>978</v>
      </c>
      <c r="B946" t="inlineStr">
        <is>
          <t>Tempest Promos PTMP</t>
        </is>
      </c>
      <c r="C946" t="n">
        <v>1</v>
      </c>
      <c r="D946" s="3" t="n">
        <v>35717</v>
      </c>
      <c r="F946" t="inlineStr">
        <is>
          <t>en es fr de it pt ja ko ru 汉语 漢語</t>
        </is>
      </c>
      <c r="G946" t="n">
        <v>1902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1">
        <f>tbl_MTG_Set[[#This Row],[Play Booster Sell Price CardMarket]]*tbl_MTG_Set[[#This Row],[Play Booster Expected Market Value MTG Stocks]]/tbl_MTG_Set[[#This Row],[Play Booster Sealed Market Value MTG Stocks]]</f>
        <v/>
      </c>
      <c r="BG9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6" s="11">
        <f>tbl_MTG_Set[[#This Row],[Play Singles CardMarket Profit MTG Stocks]]/tbl_MTG_Set[[#This Row],[Play Booster Cost]]</f>
        <v/>
      </c>
      <c r="BI946" s="11">
        <f>tbl_MTG_Set[[#This Row],[Play Singles CardMarket Profit MTG Stocks]]&gt;0</f>
        <v/>
      </c>
      <c r="BM946" s="10">
        <f>tbl_MTG_Set[[#This Row],[Play Booster Sell Price CardMarket]]*tbl_MTG_Set[[#This Row],[Play Booster Expected Market Value BotBox]]/tbl_MTG_Set[[#This Row],[Play Booster Sealed Market Value BotBox]]</f>
        <v/>
      </c>
      <c r="BN9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6" s="10">
        <f>tbl_MTG_Set[[#This Row],[Play Singles CardMarket Profit BotBox]]/tbl_MTG_Set[[#This Row],[Play Booster Cost]]</f>
        <v/>
      </c>
      <c r="BP946" s="10">
        <f>tbl_MTG_Set[[#This Row],[Play Singles CardMarket Profit BotBox]]&gt;0</f>
        <v/>
      </c>
      <c r="BQ946" s="10" t="n"/>
      <c r="BR946" s="10" t="n"/>
      <c r="BS946" s="10" t="n"/>
      <c r="BT9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6" s="19">
        <f>tbl_MTG_Set[[#This Row],[Collector Singles CardMarket Profit MTG Stocks]]/tbl_MTG_Set[[#This Row],[Collector Booster Cost]]</f>
        <v/>
      </c>
      <c r="BW946" s="10">
        <f>tbl_MTG_Set[[#This Row],[Collector Singles CardMarket Profit MTG Stocks]]&gt;0</f>
        <v/>
      </c>
      <c r="BX946" s="10" t="n"/>
      <c r="BY946" s="10" t="n"/>
      <c r="BZ946" s="10">
        <f>tbl_MTG_Set[[#This Row],[Collector Booster Sell Price CardMarket]]*tbl_MTG_Set[[#This Row],[Collector Booster Expected Market Value BotBox]]/tbl_MTG_Set[[#This Row],[Collector Booster Sealed Market Value BotBox]]</f>
        <v/>
      </c>
      <c r="CA9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6" s="10">
        <f>tbl_MTG_Set[[#This Row],[Collector Singles CardMarket Profit BotBox]]/tbl_MTG_Set[[#This Row],[Collector Booster Cost]]</f>
        <v/>
      </c>
      <c r="CC946" s="10">
        <f>tbl_MTG_Set[[#This Row],[Collector Singles CardMarket Profit BotBox]]&gt;0</f>
        <v/>
      </c>
      <c r="CD9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7" hidden="1" s="6">
      <c r="A947" t="n">
        <v>979</v>
      </c>
      <c r="B947" t="inlineStr">
        <is>
          <t>World Championship Decks 1997 WC97</t>
        </is>
      </c>
      <c r="C947" t="n">
        <v>131</v>
      </c>
      <c r="D947" s="3" t="n">
        <v>35655</v>
      </c>
      <c r="F947" t="inlineStr">
        <is>
          <t>en es fr de it pt ja ko ru 汉语 漢語</t>
        </is>
      </c>
      <c r="G947" t="n">
        <v>1904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1">
        <f>tbl_MTG_Set[[#This Row],[Play Booster Sell Price CardMarket]]*tbl_MTG_Set[[#This Row],[Play Booster Expected Market Value MTG Stocks]]/tbl_MTG_Set[[#This Row],[Play Booster Sealed Market Value MTG Stocks]]</f>
        <v/>
      </c>
      <c r="BG9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7" s="11">
        <f>tbl_MTG_Set[[#This Row],[Play Singles CardMarket Profit MTG Stocks]]/tbl_MTG_Set[[#This Row],[Play Booster Cost]]</f>
        <v/>
      </c>
      <c r="BI947" s="11">
        <f>tbl_MTG_Set[[#This Row],[Play Singles CardMarket Profit MTG Stocks]]&gt;0</f>
        <v/>
      </c>
      <c r="BM947" s="10">
        <f>tbl_MTG_Set[[#This Row],[Play Booster Sell Price CardMarket]]*tbl_MTG_Set[[#This Row],[Play Booster Expected Market Value BotBox]]/tbl_MTG_Set[[#This Row],[Play Booster Sealed Market Value BotBox]]</f>
        <v/>
      </c>
      <c r="BN9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7" s="10">
        <f>tbl_MTG_Set[[#This Row],[Play Singles CardMarket Profit BotBox]]/tbl_MTG_Set[[#This Row],[Play Booster Cost]]</f>
        <v/>
      </c>
      <c r="BP947" s="10">
        <f>tbl_MTG_Set[[#This Row],[Play Singles CardMarket Profit BotBox]]&gt;0</f>
        <v/>
      </c>
      <c r="BQ947" s="10" t="n"/>
      <c r="BR947" s="10" t="n"/>
      <c r="BS947" s="10" t="n"/>
      <c r="BT9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7" s="19">
        <f>tbl_MTG_Set[[#This Row],[Collector Singles CardMarket Profit MTG Stocks]]/tbl_MTG_Set[[#This Row],[Collector Booster Cost]]</f>
        <v/>
      </c>
      <c r="BW947" s="10">
        <f>tbl_MTG_Set[[#This Row],[Collector Singles CardMarket Profit MTG Stocks]]&gt;0</f>
        <v/>
      </c>
      <c r="BX947" s="10" t="n"/>
      <c r="BY947" s="10" t="n"/>
      <c r="BZ947" s="10">
        <f>tbl_MTG_Set[[#This Row],[Collector Booster Sell Price CardMarket]]*tbl_MTG_Set[[#This Row],[Collector Booster Expected Market Value BotBox]]/tbl_MTG_Set[[#This Row],[Collector Booster Sealed Market Value BotBox]]</f>
        <v/>
      </c>
      <c r="CA9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7" s="10">
        <f>tbl_MTG_Set[[#This Row],[Collector Singles CardMarket Profit BotBox]]/tbl_MTG_Set[[#This Row],[Collector Booster Cost]]</f>
        <v/>
      </c>
      <c r="CC947" s="10">
        <f>tbl_MTG_Set[[#This Row],[Collector Singles CardMarket Profit BotBox]]&gt;0</f>
        <v/>
      </c>
      <c r="CD9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8" hidden="1" s="6">
      <c r="A948" t="n">
        <v>980</v>
      </c>
      <c r="B948" t="inlineStr">
        <is>
          <t>Weatherlight WTH</t>
        </is>
      </c>
      <c r="C948" t="n">
        <v>167</v>
      </c>
      <c r="D948" s="3" t="n">
        <v>35590</v>
      </c>
      <c r="F948" t="inlineStr">
        <is>
          <t>en es fr de it pt ja ko ru 汉语 漢語</t>
        </is>
      </c>
      <c r="G948" t="n">
        <v>1906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1">
        <f>tbl_MTG_Set[[#This Row],[Play Booster Sell Price CardMarket]]*tbl_MTG_Set[[#This Row],[Play Booster Expected Market Value MTG Stocks]]/tbl_MTG_Set[[#This Row],[Play Booster Sealed Market Value MTG Stocks]]</f>
        <v/>
      </c>
      <c r="BG9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8" s="11">
        <f>tbl_MTG_Set[[#This Row],[Play Singles CardMarket Profit MTG Stocks]]/tbl_MTG_Set[[#This Row],[Play Booster Cost]]</f>
        <v/>
      </c>
      <c r="BI948" s="11">
        <f>tbl_MTG_Set[[#This Row],[Play Singles CardMarket Profit MTG Stocks]]&gt;0</f>
        <v/>
      </c>
      <c r="BM948" s="10">
        <f>tbl_MTG_Set[[#This Row],[Play Booster Sell Price CardMarket]]*tbl_MTG_Set[[#This Row],[Play Booster Expected Market Value BotBox]]/tbl_MTG_Set[[#This Row],[Play Booster Sealed Market Value BotBox]]</f>
        <v/>
      </c>
      <c r="BN9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8" s="10">
        <f>tbl_MTG_Set[[#This Row],[Play Singles CardMarket Profit BotBox]]/tbl_MTG_Set[[#This Row],[Play Booster Cost]]</f>
        <v/>
      </c>
      <c r="BP948" s="10">
        <f>tbl_MTG_Set[[#This Row],[Play Singles CardMarket Profit BotBox]]&gt;0</f>
        <v/>
      </c>
      <c r="BQ948" s="10" t="n"/>
      <c r="BR948" s="10" t="n"/>
      <c r="BS948" s="10" t="n"/>
      <c r="BT9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8" s="19">
        <f>tbl_MTG_Set[[#This Row],[Collector Singles CardMarket Profit MTG Stocks]]/tbl_MTG_Set[[#This Row],[Collector Booster Cost]]</f>
        <v/>
      </c>
      <c r="BW948" s="10">
        <f>tbl_MTG_Set[[#This Row],[Collector Singles CardMarket Profit MTG Stocks]]&gt;0</f>
        <v/>
      </c>
      <c r="BX948" s="10" t="n"/>
      <c r="BY948" s="10" t="n"/>
      <c r="BZ948" s="10">
        <f>tbl_MTG_Set[[#This Row],[Collector Booster Sell Price CardMarket]]*tbl_MTG_Set[[#This Row],[Collector Booster Expected Market Value BotBox]]/tbl_MTG_Set[[#This Row],[Collector Booster Sealed Market Value BotBox]]</f>
        <v/>
      </c>
      <c r="CA9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8" s="10">
        <f>tbl_MTG_Set[[#This Row],[Collector Singles CardMarket Profit BotBox]]/tbl_MTG_Set[[#This Row],[Collector Booster Cost]]</f>
        <v/>
      </c>
      <c r="CC948" s="10">
        <f>tbl_MTG_Set[[#This Row],[Collector Singles CardMarket Profit BotBox]]&gt;0</f>
        <v/>
      </c>
      <c r="CD9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9" hidden="1" s="6">
      <c r="A949" t="n">
        <v>981</v>
      </c>
      <c r="B949" t="inlineStr">
        <is>
          <t>Oversized League Prizes OLEP</t>
        </is>
      </c>
      <c r="C949" t="n">
        <v>83</v>
      </c>
      <c r="D949" s="3" t="n">
        <v>35580</v>
      </c>
      <c r="F949" t="inlineStr">
        <is>
          <t>en es fr de it pt ja ko ru 汉语 漢語</t>
        </is>
      </c>
      <c r="G949" t="n">
        <v>1908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1">
        <f>tbl_MTG_Set[[#This Row],[Play Booster Sell Price CardMarket]]*tbl_MTG_Set[[#This Row],[Play Booster Expected Market Value MTG Stocks]]/tbl_MTG_Set[[#This Row],[Play Booster Sealed Market Value MTG Stocks]]</f>
        <v/>
      </c>
      <c r="BG9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9" s="11">
        <f>tbl_MTG_Set[[#This Row],[Play Singles CardMarket Profit MTG Stocks]]/tbl_MTG_Set[[#This Row],[Play Booster Cost]]</f>
        <v/>
      </c>
      <c r="BI949" s="11">
        <f>tbl_MTG_Set[[#This Row],[Play Singles CardMarket Profit MTG Stocks]]&gt;0</f>
        <v/>
      </c>
      <c r="BM949" s="10">
        <f>tbl_MTG_Set[[#This Row],[Play Booster Sell Price CardMarket]]*tbl_MTG_Set[[#This Row],[Play Booster Expected Market Value BotBox]]/tbl_MTG_Set[[#This Row],[Play Booster Sealed Market Value BotBox]]</f>
        <v/>
      </c>
      <c r="BN9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9" s="10">
        <f>tbl_MTG_Set[[#This Row],[Play Singles CardMarket Profit BotBox]]/tbl_MTG_Set[[#This Row],[Play Booster Cost]]</f>
        <v/>
      </c>
      <c r="BP949" s="10">
        <f>tbl_MTG_Set[[#This Row],[Play Singles CardMarket Profit BotBox]]&gt;0</f>
        <v/>
      </c>
      <c r="BQ949" s="10" t="n"/>
      <c r="BR949" s="10" t="n"/>
      <c r="BS949" s="10" t="n"/>
      <c r="BT9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9" s="19">
        <f>tbl_MTG_Set[[#This Row],[Collector Singles CardMarket Profit MTG Stocks]]/tbl_MTG_Set[[#This Row],[Collector Booster Cost]]</f>
        <v/>
      </c>
      <c r="BW949" s="10">
        <f>tbl_MTG_Set[[#This Row],[Collector Singles CardMarket Profit MTG Stocks]]&gt;0</f>
        <v/>
      </c>
      <c r="BX949" s="10" t="n"/>
      <c r="BY949" s="10" t="n"/>
      <c r="BZ949" s="10">
        <f>tbl_MTG_Set[[#This Row],[Collector Booster Sell Price CardMarket]]*tbl_MTG_Set[[#This Row],[Collector Booster Expected Market Value BotBox]]/tbl_MTG_Set[[#This Row],[Collector Booster Sealed Market Value BotBox]]</f>
        <v/>
      </c>
      <c r="CA9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9" s="10">
        <f>tbl_MTG_Set[[#This Row],[Collector Singles CardMarket Profit BotBox]]/tbl_MTG_Set[[#This Row],[Collector Booster Cost]]</f>
        <v/>
      </c>
      <c r="CC949" s="10">
        <f>tbl_MTG_Set[[#This Row],[Collector Singles CardMarket Profit BotBox]]&gt;0</f>
        <v/>
      </c>
      <c r="CD9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0" hidden="1" s="6">
      <c r="A950" t="n">
        <v>982</v>
      </c>
      <c r="B950" t="inlineStr">
        <is>
          <t>Vanguard Series PVAN</t>
        </is>
      </c>
      <c r="C950" t="n">
        <v>32</v>
      </c>
      <c r="D950" s="3" t="n">
        <v>35551</v>
      </c>
      <c r="F950" t="inlineStr">
        <is>
          <t>en es fr de it pt ja ko ru 汉语 漢語</t>
        </is>
      </c>
      <c r="G950" t="n">
        <v>1910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1">
        <f>tbl_MTG_Set[[#This Row],[Play Booster Sell Price CardMarket]]*tbl_MTG_Set[[#This Row],[Play Booster Expected Market Value MTG Stocks]]/tbl_MTG_Set[[#This Row],[Play Booster Sealed Market Value MTG Stocks]]</f>
        <v/>
      </c>
      <c r="BG9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0" s="11">
        <f>tbl_MTG_Set[[#This Row],[Play Singles CardMarket Profit MTG Stocks]]/tbl_MTG_Set[[#This Row],[Play Booster Cost]]</f>
        <v/>
      </c>
      <c r="BI950" s="11">
        <f>tbl_MTG_Set[[#This Row],[Play Singles CardMarket Profit MTG Stocks]]&gt;0</f>
        <v/>
      </c>
      <c r="BM950" s="10">
        <f>tbl_MTG_Set[[#This Row],[Play Booster Sell Price CardMarket]]*tbl_MTG_Set[[#This Row],[Play Booster Expected Market Value BotBox]]/tbl_MTG_Set[[#This Row],[Play Booster Sealed Market Value BotBox]]</f>
        <v/>
      </c>
      <c r="BN9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0" s="10">
        <f>tbl_MTG_Set[[#This Row],[Play Singles CardMarket Profit BotBox]]/tbl_MTG_Set[[#This Row],[Play Booster Cost]]</f>
        <v/>
      </c>
      <c r="BP950" s="10">
        <f>tbl_MTG_Set[[#This Row],[Play Singles CardMarket Profit BotBox]]&gt;0</f>
        <v/>
      </c>
      <c r="BQ950" s="10" t="n"/>
      <c r="BR950" s="10" t="n"/>
      <c r="BS950" s="10" t="n"/>
      <c r="BT9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0" s="19">
        <f>tbl_MTG_Set[[#This Row],[Collector Singles CardMarket Profit MTG Stocks]]/tbl_MTG_Set[[#This Row],[Collector Booster Cost]]</f>
        <v/>
      </c>
      <c r="BW950" s="10">
        <f>tbl_MTG_Set[[#This Row],[Collector Singles CardMarket Profit MTG Stocks]]&gt;0</f>
        <v/>
      </c>
      <c r="BX950" s="10" t="n"/>
      <c r="BY950" s="10" t="n"/>
      <c r="BZ950" s="10">
        <f>tbl_MTG_Set[[#This Row],[Collector Booster Sell Price CardMarket]]*tbl_MTG_Set[[#This Row],[Collector Booster Expected Market Value BotBox]]/tbl_MTG_Set[[#This Row],[Collector Booster Sealed Market Value BotBox]]</f>
        <v/>
      </c>
      <c r="CA9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0" s="10">
        <f>tbl_MTG_Set[[#This Row],[Collector Singles CardMarket Profit BotBox]]/tbl_MTG_Set[[#This Row],[Collector Booster Cost]]</f>
        <v/>
      </c>
      <c r="CC950" s="10">
        <f>tbl_MTG_Set[[#This Row],[Collector Singles CardMarket Profit BotBox]]&gt;0</f>
        <v/>
      </c>
      <c r="CD9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1" hidden="1" s="6">
      <c r="A951" t="n">
        <v>983</v>
      </c>
      <c r="B951" t="inlineStr">
        <is>
          <t>Portal POR</t>
        </is>
      </c>
      <c r="C951" t="n">
        <v>257</v>
      </c>
      <c r="D951" s="3" t="n">
        <v>35551</v>
      </c>
      <c r="F951" t="inlineStr">
        <is>
          <t>en es fr de it pt ja ko ru 汉语 漢語</t>
        </is>
      </c>
      <c r="G951" t="n">
        <v>1912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1">
        <f>tbl_MTG_Set[[#This Row],[Play Booster Sell Price CardMarket]]*tbl_MTG_Set[[#This Row],[Play Booster Expected Market Value MTG Stocks]]/tbl_MTG_Set[[#This Row],[Play Booster Sealed Market Value MTG Stocks]]</f>
        <v/>
      </c>
      <c r="BG9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1" s="11">
        <f>tbl_MTG_Set[[#This Row],[Play Singles CardMarket Profit MTG Stocks]]/tbl_MTG_Set[[#This Row],[Play Booster Cost]]</f>
        <v/>
      </c>
      <c r="BI951" s="11">
        <f>tbl_MTG_Set[[#This Row],[Play Singles CardMarket Profit MTG Stocks]]&gt;0</f>
        <v/>
      </c>
      <c r="BM951" s="10">
        <f>tbl_MTG_Set[[#This Row],[Play Booster Sell Price CardMarket]]*tbl_MTG_Set[[#This Row],[Play Booster Expected Market Value BotBox]]/tbl_MTG_Set[[#This Row],[Play Booster Sealed Market Value BotBox]]</f>
        <v/>
      </c>
      <c r="BN9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1" s="10">
        <f>tbl_MTG_Set[[#This Row],[Play Singles CardMarket Profit BotBox]]/tbl_MTG_Set[[#This Row],[Play Booster Cost]]</f>
        <v/>
      </c>
      <c r="BP951" s="10">
        <f>tbl_MTG_Set[[#This Row],[Play Singles CardMarket Profit BotBox]]&gt;0</f>
        <v/>
      </c>
      <c r="BQ951" s="10" t="n"/>
      <c r="BR951" s="10" t="n"/>
      <c r="BS951" s="10" t="n"/>
      <c r="BT9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1" s="19">
        <f>tbl_MTG_Set[[#This Row],[Collector Singles CardMarket Profit MTG Stocks]]/tbl_MTG_Set[[#This Row],[Collector Booster Cost]]</f>
        <v/>
      </c>
      <c r="BW951" s="10">
        <f>tbl_MTG_Set[[#This Row],[Collector Singles CardMarket Profit MTG Stocks]]&gt;0</f>
        <v/>
      </c>
      <c r="BX951" s="10" t="n"/>
      <c r="BY951" s="10" t="n"/>
      <c r="BZ951" s="10">
        <f>tbl_MTG_Set[[#This Row],[Collector Booster Sell Price CardMarket]]*tbl_MTG_Set[[#This Row],[Collector Booster Expected Market Value BotBox]]/tbl_MTG_Set[[#This Row],[Collector Booster Sealed Market Value BotBox]]</f>
        <v/>
      </c>
      <c r="CA9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1" s="10">
        <f>tbl_MTG_Set[[#This Row],[Collector Singles CardMarket Profit BotBox]]/tbl_MTG_Set[[#This Row],[Collector Booster Cost]]</f>
        <v/>
      </c>
      <c r="CC951" s="10">
        <f>tbl_MTG_Set[[#This Row],[Collector Singles CardMarket Profit BotBox]]&gt;0</f>
        <v/>
      </c>
      <c r="CD9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2" hidden="1" s="6">
      <c r="A952" t="n">
        <v>984</v>
      </c>
      <c r="B952" t="inlineStr">
        <is>
          <t>Astral Cards PAST</t>
        </is>
      </c>
      <c r="C952" t="n">
        <v>12</v>
      </c>
      <c r="D952" s="3" t="n">
        <v>35521</v>
      </c>
      <c r="F952" t="inlineStr">
        <is>
          <t>en es fr de it pt ja ko ru 汉语 漢語</t>
        </is>
      </c>
      <c r="G952" t="n">
        <v>1914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1">
        <f>tbl_MTG_Set[[#This Row],[Play Booster Sell Price CardMarket]]*tbl_MTG_Set[[#This Row],[Play Booster Expected Market Value MTG Stocks]]/tbl_MTG_Set[[#This Row],[Play Booster Sealed Market Value MTG Stocks]]</f>
        <v/>
      </c>
      <c r="BG9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2" s="11">
        <f>tbl_MTG_Set[[#This Row],[Play Singles CardMarket Profit MTG Stocks]]/tbl_MTG_Set[[#This Row],[Play Booster Cost]]</f>
        <v/>
      </c>
      <c r="BI952" s="11">
        <f>tbl_MTG_Set[[#This Row],[Play Singles CardMarket Profit MTG Stocks]]&gt;0</f>
        <v/>
      </c>
      <c r="BM952" s="10">
        <f>tbl_MTG_Set[[#This Row],[Play Booster Sell Price CardMarket]]*tbl_MTG_Set[[#This Row],[Play Booster Expected Market Value BotBox]]/tbl_MTG_Set[[#This Row],[Play Booster Sealed Market Value BotBox]]</f>
        <v/>
      </c>
      <c r="BN9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2" s="10">
        <f>tbl_MTG_Set[[#This Row],[Play Singles CardMarket Profit BotBox]]/tbl_MTG_Set[[#This Row],[Play Booster Cost]]</f>
        <v/>
      </c>
      <c r="BP952" s="10">
        <f>tbl_MTG_Set[[#This Row],[Play Singles CardMarket Profit BotBox]]&gt;0</f>
        <v/>
      </c>
      <c r="BQ952" s="10" t="n"/>
      <c r="BR952" s="10" t="n"/>
      <c r="BS952" s="10" t="n"/>
      <c r="BT9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2" s="19">
        <f>tbl_MTG_Set[[#This Row],[Collector Singles CardMarket Profit MTG Stocks]]/tbl_MTG_Set[[#This Row],[Collector Booster Cost]]</f>
        <v/>
      </c>
      <c r="BW952" s="10">
        <f>tbl_MTG_Set[[#This Row],[Collector Singles CardMarket Profit MTG Stocks]]&gt;0</f>
        <v/>
      </c>
      <c r="BX952" s="10" t="n"/>
      <c r="BY952" s="10" t="n"/>
      <c r="BZ952" s="10">
        <f>tbl_MTG_Set[[#This Row],[Collector Booster Sell Price CardMarket]]*tbl_MTG_Set[[#This Row],[Collector Booster Expected Market Value BotBox]]/tbl_MTG_Set[[#This Row],[Collector Booster Sealed Market Value BotBox]]</f>
        <v/>
      </c>
      <c r="CA9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2" s="10">
        <f>tbl_MTG_Set[[#This Row],[Collector Singles CardMarket Profit BotBox]]/tbl_MTG_Set[[#This Row],[Collector Booster Cost]]</f>
        <v/>
      </c>
      <c r="CC952" s="10">
        <f>tbl_MTG_Set[[#This Row],[Collector Singles CardMarket Profit BotBox]]&gt;0</f>
        <v/>
      </c>
      <c r="CD9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3" hidden="1" s="6">
      <c r="A953" t="n">
        <v>985</v>
      </c>
      <c r="B953" t="inlineStr">
        <is>
          <t>MicroProse Promos PMIC</t>
        </is>
      </c>
      <c r="C953" t="n">
        <v>1</v>
      </c>
      <c r="D953" s="3" t="n">
        <v>35521</v>
      </c>
      <c r="F953" t="inlineStr">
        <is>
          <t>en es fr de it pt ja ko ru 汉语 漢語</t>
        </is>
      </c>
      <c r="G953" t="n">
        <v>1916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1">
        <f>tbl_MTG_Set[[#This Row],[Play Booster Sell Price CardMarket]]*tbl_MTG_Set[[#This Row],[Play Booster Expected Market Value MTG Stocks]]/tbl_MTG_Set[[#This Row],[Play Booster Sealed Market Value MTG Stocks]]</f>
        <v/>
      </c>
      <c r="BG9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3" s="11">
        <f>tbl_MTG_Set[[#This Row],[Play Singles CardMarket Profit MTG Stocks]]/tbl_MTG_Set[[#This Row],[Play Booster Cost]]</f>
        <v/>
      </c>
      <c r="BI953" s="11">
        <f>tbl_MTG_Set[[#This Row],[Play Singles CardMarket Profit MTG Stocks]]&gt;0</f>
        <v/>
      </c>
      <c r="BM953" s="10">
        <f>tbl_MTG_Set[[#This Row],[Play Booster Sell Price CardMarket]]*tbl_MTG_Set[[#This Row],[Play Booster Expected Market Value BotBox]]/tbl_MTG_Set[[#This Row],[Play Booster Sealed Market Value BotBox]]</f>
        <v/>
      </c>
      <c r="BN9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3" s="10">
        <f>tbl_MTG_Set[[#This Row],[Play Singles CardMarket Profit BotBox]]/tbl_MTG_Set[[#This Row],[Play Booster Cost]]</f>
        <v/>
      </c>
      <c r="BP953" s="10">
        <f>tbl_MTG_Set[[#This Row],[Play Singles CardMarket Profit BotBox]]&gt;0</f>
        <v/>
      </c>
      <c r="BQ953" s="10" t="n"/>
      <c r="BR953" s="10" t="n"/>
      <c r="BS953" s="10" t="n"/>
      <c r="BT9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3" s="19">
        <f>tbl_MTG_Set[[#This Row],[Collector Singles CardMarket Profit MTG Stocks]]/tbl_MTG_Set[[#This Row],[Collector Booster Cost]]</f>
        <v/>
      </c>
      <c r="BW953" s="10">
        <f>tbl_MTG_Set[[#This Row],[Collector Singles CardMarket Profit MTG Stocks]]&gt;0</f>
        <v/>
      </c>
      <c r="BX953" s="10" t="n"/>
      <c r="BY953" s="10" t="n"/>
      <c r="BZ953" s="10">
        <f>tbl_MTG_Set[[#This Row],[Collector Booster Sell Price CardMarket]]*tbl_MTG_Set[[#This Row],[Collector Booster Expected Market Value BotBox]]/tbl_MTG_Set[[#This Row],[Collector Booster Sealed Market Value BotBox]]</f>
        <v/>
      </c>
      <c r="CA9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3" s="10">
        <f>tbl_MTG_Set[[#This Row],[Collector Singles CardMarket Profit BotBox]]/tbl_MTG_Set[[#This Row],[Collector Booster Cost]]</f>
        <v/>
      </c>
      <c r="CC953" s="10">
        <f>tbl_MTG_Set[[#This Row],[Collector Singles CardMarket Profit BotBox]]&gt;0</f>
        <v/>
      </c>
      <c r="CD9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4" hidden="1" s="6">
      <c r="A954" t="n">
        <v>986</v>
      </c>
      <c r="B954" t="inlineStr">
        <is>
          <t>Fifth Edition 5ED</t>
        </is>
      </c>
      <c r="C954" t="n">
        <v>460</v>
      </c>
      <c r="D954" s="3" t="n">
        <v>35513</v>
      </c>
      <c r="F954" t="inlineStr">
        <is>
          <t>en es fr de it pt ja ko ru 汉语 漢語</t>
        </is>
      </c>
      <c r="G954" t="n">
        <v>1918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1">
        <f>tbl_MTG_Set[[#This Row],[Play Booster Sell Price CardMarket]]*tbl_MTG_Set[[#This Row],[Play Booster Expected Market Value MTG Stocks]]/tbl_MTG_Set[[#This Row],[Play Booster Sealed Market Value MTG Stocks]]</f>
        <v/>
      </c>
      <c r="BG9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4" s="11">
        <f>tbl_MTG_Set[[#This Row],[Play Singles CardMarket Profit MTG Stocks]]/tbl_MTG_Set[[#This Row],[Play Booster Cost]]</f>
        <v/>
      </c>
      <c r="BI954" s="11">
        <f>tbl_MTG_Set[[#This Row],[Play Singles CardMarket Profit MTG Stocks]]&gt;0</f>
        <v/>
      </c>
      <c r="BM954" s="10">
        <f>tbl_MTG_Set[[#This Row],[Play Booster Sell Price CardMarket]]*tbl_MTG_Set[[#This Row],[Play Booster Expected Market Value BotBox]]/tbl_MTG_Set[[#This Row],[Play Booster Sealed Market Value BotBox]]</f>
        <v/>
      </c>
      <c r="BN9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4" s="10">
        <f>tbl_MTG_Set[[#This Row],[Play Singles CardMarket Profit BotBox]]/tbl_MTG_Set[[#This Row],[Play Booster Cost]]</f>
        <v/>
      </c>
      <c r="BP954" s="10">
        <f>tbl_MTG_Set[[#This Row],[Play Singles CardMarket Profit BotBox]]&gt;0</f>
        <v/>
      </c>
      <c r="BQ954" s="10" t="n"/>
      <c r="BR954" s="10" t="n"/>
      <c r="BS954" s="10" t="n"/>
      <c r="BT9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4" s="19">
        <f>tbl_MTG_Set[[#This Row],[Collector Singles CardMarket Profit MTG Stocks]]/tbl_MTG_Set[[#This Row],[Collector Booster Cost]]</f>
        <v/>
      </c>
      <c r="BW954" s="10">
        <f>tbl_MTG_Set[[#This Row],[Collector Singles CardMarket Profit MTG Stocks]]&gt;0</f>
        <v/>
      </c>
      <c r="BX954" s="10" t="n"/>
      <c r="BY954" s="10" t="n"/>
      <c r="BZ954" s="10">
        <f>tbl_MTG_Set[[#This Row],[Collector Booster Sell Price CardMarket]]*tbl_MTG_Set[[#This Row],[Collector Booster Expected Market Value BotBox]]/tbl_MTG_Set[[#This Row],[Collector Booster Sealed Market Value BotBox]]</f>
        <v/>
      </c>
      <c r="CA9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4" s="10">
        <f>tbl_MTG_Set[[#This Row],[Collector Singles CardMarket Profit BotBox]]/tbl_MTG_Set[[#This Row],[Collector Booster Cost]]</f>
        <v/>
      </c>
      <c r="CC954" s="10">
        <f>tbl_MTG_Set[[#This Row],[Collector Singles CardMarket Profit BotBox]]&gt;0</f>
        <v/>
      </c>
      <c r="CD9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5" hidden="1" s="6">
      <c r="A955" t="n">
        <v>987</v>
      </c>
      <c r="B955" t="inlineStr">
        <is>
          <t>Visions VIS</t>
        </is>
      </c>
      <c r="C955" t="n">
        <v>167</v>
      </c>
      <c r="D955" s="3" t="n">
        <v>35464</v>
      </c>
      <c r="F955" t="inlineStr">
        <is>
          <t>en es fr de it pt ja ko ru 汉语 漢語</t>
        </is>
      </c>
      <c r="G955" t="n">
        <v>1920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1">
        <f>tbl_MTG_Set[[#This Row],[Play Booster Sell Price CardMarket]]*tbl_MTG_Set[[#This Row],[Play Booster Expected Market Value MTG Stocks]]/tbl_MTG_Set[[#This Row],[Play Booster Sealed Market Value MTG Stocks]]</f>
        <v/>
      </c>
      <c r="BG9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5" s="11">
        <f>tbl_MTG_Set[[#This Row],[Play Singles CardMarket Profit MTG Stocks]]/tbl_MTG_Set[[#This Row],[Play Booster Cost]]</f>
        <v/>
      </c>
      <c r="BI955" s="11">
        <f>tbl_MTG_Set[[#This Row],[Play Singles CardMarket Profit MTG Stocks]]&gt;0</f>
        <v/>
      </c>
      <c r="BM955" s="10">
        <f>tbl_MTG_Set[[#This Row],[Play Booster Sell Price CardMarket]]*tbl_MTG_Set[[#This Row],[Play Booster Expected Market Value BotBox]]/tbl_MTG_Set[[#This Row],[Play Booster Sealed Market Value BotBox]]</f>
        <v/>
      </c>
      <c r="BN9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5" s="10">
        <f>tbl_MTG_Set[[#This Row],[Play Singles CardMarket Profit BotBox]]/tbl_MTG_Set[[#This Row],[Play Booster Cost]]</f>
        <v/>
      </c>
      <c r="BP955" s="10">
        <f>tbl_MTG_Set[[#This Row],[Play Singles CardMarket Profit BotBox]]&gt;0</f>
        <v/>
      </c>
      <c r="BQ955" s="10" t="n"/>
      <c r="BR955" s="10" t="n"/>
      <c r="BS955" s="10" t="n"/>
      <c r="BT9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5" s="19">
        <f>tbl_MTG_Set[[#This Row],[Collector Singles CardMarket Profit MTG Stocks]]/tbl_MTG_Set[[#This Row],[Collector Booster Cost]]</f>
        <v/>
      </c>
      <c r="BW955" s="10">
        <f>tbl_MTG_Set[[#This Row],[Collector Singles CardMarket Profit MTG Stocks]]&gt;0</f>
        <v/>
      </c>
      <c r="BX955" s="10" t="n"/>
      <c r="BY955" s="10" t="n"/>
      <c r="BZ955" s="10">
        <f>tbl_MTG_Set[[#This Row],[Collector Booster Sell Price CardMarket]]*tbl_MTG_Set[[#This Row],[Collector Booster Expected Market Value BotBox]]/tbl_MTG_Set[[#This Row],[Collector Booster Sealed Market Value BotBox]]</f>
        <v/>
      </c>
      <c r="CA9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5" s="10">
        <f>tbl_MTG_Set[[#This Row],[Collector Singles CardMarket Profit BotBox]]/tbl_MTG_Set[[#This Row],[Collector Booster Cost]]</f>
        <v/>
      </c>
      <c r="CC955" s="10">
        <f>tbl_MTG_Set[[#This Row],[Collector Singles CardMarket Profit BotBox]]&gt;0</f>
        <v/>
      </c>
      <c r="CD9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6" hidden="1" s="6">
      <c r="A956" t="n">
        <v>988</v>
      </c>
      <c r="B956" t="inlineStr">
        <is>
          <t>Multiverse Gift Box MGB</t>
        </is>
      </c>
      <c r="C956" t="n">
        <v>10</v>
      </c>
      <c r="D956" s="3" t="n">
        <v>35370</v>
      </c>
      <c r="F956" t="inlineStr">
        <is>
          <t>en es fr de it pt ja ko ru 汉语 漢語</t>
        </is>
      </c>
      <c r="G956" t="n">
        <v>1922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1">
        <f>tbl_MTG_Set[[#This Row],[Play Booster Sell Price CardMarket]]*tbl_MTG_Set[[#This Row],[Play Booster Expected Market Value MTG Stocks]]/tbl_MTG_Set[[#This Row],[Play Booster Sealed Market Value MTG Stocks]]</f>
        <v/>
      </c>
      <c r="BG9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6" s="11">
        <f>tbl_MTG_Set[[#This Row],[Play Singles CardMarket Profit MTG Stocks]]/tbl_MTG_Set[[#This Row],[Play Booster Cost]]</f>
        <v/>
      </c>
      <c r="BI956" s="11">
        <f>tbl_MTG_Set[[#This Row],[Play Singles CardMarket Profit MTG Stocks]]&gt;0</f>
        <v/>
      </c>
      <c r="BM956" s="10">
        <f>tbl_MTG_Set[[#This Row],[Play Booster Sell Price CardMarket]]*tbl_MTG_Set[[#This Row],[Play Booster Expected Market Value BotBox]]/tbl_MTG_Set[[#This Row],[Play Booster Sealed Market Value BotBox]]</f>
        <v/>
      </c>
      <c r="BN9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6" s="10">
        <f>tbl_MTG_Set[[#This Row],[Play Singles CardMarket Profit BotBox]]/tbl_MTG_Set[[#This Row],[Play Booster Cost]]</f>
        <v/>
      </c>
      <c r="BP956" s="10">
        <f>tbl_MTG_Set[[#This Row],[Play Singles CardMarket Profit BotBox]]&gt;0</f>
        <v/>
      </c>
      <c r="BQ956" s="10" t="n"/>
      <c r="BR956" s="10" t="n"/>
      <c r="BS956" s="10" t="n"/>
      <c r="BT9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6" s="19">
        <f>tbl_MTG_Set[[#This Row],[Collector Singles CardMarket Profit MTG Stocks]]/tbl_MTG_Set[[#This Row],[Collector Booster Cost]]</f>
        <v/>
      </c>
      <c r="BW956" s="10">
        <f>tbl_MTG_Set[[#This Row],[Collector Singles CardMarket Profit MTG Stocks]]&gt;0</f>
        <v/>
      </c>
      <c r="BX956" s="10" t="n"/>
      <c r="BY956" s="10" t="n"/>
      <c r="BZ956" s="10">
        <f>tbl_MTG_Set[[#This Row],[Collector Booster Sell Price CardMarket]]*tbl_MTG_Set[[#This Row],[Collector Booster Expected Market Value BotBox]]/tbl_MTG_Set[[#This Row],[Collector Booster Sealed Market Value BotBox]]</f>
        <v/>
      </c>
      <c r="CA9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6" s="10">
        <f>tbl_MTG_Set[[#This Row],[Collector Singles CardMarket Profit BotBox]]/tbl_MTG_Set[[#This Row],[Collector Booster Cost]]</f>
        <v/>
      </c>
      <c r="CC956" s="10">
        <f>tbl_MTG_Set[[#This Row],[Collector Singles CardMarket Profit BotBox]]&gt;0</f>
        <v/>
      </c>
      <c r="CD9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7" hidden="1" s="6">
      <c r="A957" t="n">
        <v>989</v>
      </c>
      <c r="B957" t="inlineStr">
        <is>
          <t>Introductory Two-Player Set ITP</t>
        </is>
      </c>
      <c r="C957" t="n">
        <v>67</v>
      </c>
      <c r="D957" s="3" t="n">
        <v>35430</v>
      </c>
      <c r="F957" t="inlineStr">
        <is>
          <t>en es fr de it pt ja ko ru 汉语 漢語</t>
        </is>
      </c>
      <c r="G957" t="n">
        <v>1924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1">
        <f>tbl_MTG_Set[[#This Row],[Play Booster Sell Price CardMarket]]*tbl_MTG_Set[[#This Row],[Play Booster Expected Market Value MTG Stocks]]/tbl_MTG_Set[[#This Row],[Play Booster Sealed Market Value MTG Stocks]]</f>
        <v/>
      </c>
      <c r="BG9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7" s="11">
        <f>tbl_MTG_Set[[#This Row],[Play Singles CardMarket Profit MTG Stocks]]/tbl_MTG_Set[[#This Row],[Play Booster Cost]]</f>
        <v/>
      </c>
      <c r="BI957" s="11">
        <f>tbl_MTG_Set[[#This Row],[Play Singles CardMarket Profit MTG Stocks]]&gt;0</f>
        <v/>
      </c>
      <c r="BM957" s="10">
        <f>tbl_MTG_Set[[#This Row],[Play Booster Sell Price CardMarket]]*tbl_MTG_Set[[#This Row],[Play Booster Expected Market Value BotBox]]/tbl_MTG_Set[[#This Row],[Play Booster Sealed Market Value BotBox]]</f>
        <v/>
      </c>
      <c r="BN9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7" s="10">
        <f>tbl_MTG_Set[[#This Row],[Play Singles CardMarket Profit BotBox]]/tbl_MTG_Set[[#This Row],[Play Booster Cost]]</f>
        <v/>
      </c>
      <c r="BP957" s="10">
        <f>tbl_MTG_Set[[#This Row],[Play Singles CardMarket Profit BotBox]]&gt;0</f>
        <v/>
      </c>
      <c r="BQ957" s="10" t="n"/>
      <c r="BR957" s="10" t="n"/>
      <c r="BS957" s="10" t="n"/>
      <c r="BT9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7" s="19">
        <f>tbl_MTG_Set[[#This Row],[Collector Singles CardMarket Profit MTG Stocks]]/tbl_MTG_Set[[#This Row],[Collector Booster Cost]]</f>
        <v/>
      </c>
      <c r="BW957" s="10">
        <f>tbl_MTG_Set[[#This Row],[Collector Singles CardMarket Profit MTG Stocks]]&gt;0</f>
        <v/>
      </c>
      <c r="BX957" s="10" t="n"/>
      <c r="BY957" s="10" t="n"/>
      <c r="BZ957" s="10">
        <f>tbl_MTG_Set[[#This Row],[Collector Booster Sell Price CardMarket]]*tbl_MTG_Set[[#This Row],[Collector Booster Expected Market Value BotBox]]/tbl_MTG_Set[[#This Row],[Collector Booster Sealed Market Value BotBox]]</f>
        <v/>
      </c>
      <c r="CA9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7" s="10">
        <f>tbl_MTG_Set[[#This Row],[Collector Singles CardMarket Profit BotBox]]/tbl_MTG_Set[[#This Row],[Collector Booster Cost]]</f>
        <v/>
      </c>
      <c r="CC957" s="10">
        <f>tbl_MTG_Set[[#This Row],[Collector Singles CardMarket Profit BotBox]]&gt;0</f>
        <v/>
      </c>
      <c r="CD9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8" hidden="1" s="6">
      <c r="A958" t="n">
        <v>990</v>
      </c>
      <c r="B958" t="inlineStr">
        <is>
          <t>Mirage MIR</t>
        </is>
      </c>
      <c r="C958" t="n">
        <v>353</v>
      </c>
      <c r="D958" s="3" t="n">
        <v>35346</v>
      </c>
      <c r="F958" t="inlineStr">
        <is>
          <t>en es fr de it pt ja ko ru 汉语 漢語</t>
        </is>
      </c>
      <c r="G958" t="n">
        <v>1926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1">
        <f>tbl_MTG_Set[[#This Row],[Play Booster Sell Price CardMarket]]*tbl_MTG_Set[[#This Row],[Play Booster Expected Market Value MTG Stocks]]/tbl_MTG_Set[[#This Row],[Play Booster Sealed Market Value MTG Stocks]]</f>
        <v/>
      </c>
      <c r="BG9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8" s="11">
        <f>tbl_MTG_Set[[#This Row],[Play Singles CardMarket Profit MTG Stocks]]/tbl_MTG_Set[[#This Row],[Play Booster Cost]]</f>
        <v/>
      </c>
      <c r="BI958" s="11">
        <f>tbl_MTG_Set[[#This Row],[Play Singles CardMarket Profit MTG Stocks]]&gt;0</f>
        <v/>
      </c>
      <c r="BM958" s="10">
        <f>tbl_MTG_Set[[#This Row],[Play Booster Sell Price CardMarket]]*tbl_MTG_Set[[#This Row],[Play Booster Expected Market Value BotBox]]/tbl_MTG_Set[[#This Row],[Play Booster Sealed Market Value BotBox]]</f>
        <v/>
      </c>
      <c r="BN9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8" s="10">
        <f>tbl_MTG_Set[[#This Row],[Play Singles CardMarket Profit BotBox]]/tbl_MTG_Set[[#This Row],[Play Booster Cost]]</f>
        <v/>
      </c>
      <c r="BP958" s="10">
        <f>tbl_MTG_Set[[#This Row],[Play Singles CardMarket Profit BotBox]]&gt;0</f>
        <v/>
      </c>
      <c r="BQ958" s="10" t="n"/>
      <c r="BR958" s="10" t="n"/>
      <c r="BS958" s="10" t="n"/>
      <c r="BT9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8" s="19">
        <f>tbl_MTG_Set[[#This Row],[Collector Singles CardMarket Profit MTG Stocks]]/tbl_MTG_Set[[#This Row],[Collector Booster Cost]]</f>
        <v/>
      </c>
      <c r="BW958" s="10">
        <f>tbl_MTG_Set[[#This Row],[Collector Singles CardMarket Profit MTG Stocks]]&gt;0</f>
        <v/>
      </c>
      <c r="BX958" s="10" t="n"/>
      <c r="BY958" s="10" t="n"/>
      <c r="BZ958" s="10">
        <f>tbl_MTG_Set[[#This Row],[Collector Booster Sell Price CardMarket]]*tbl_MTG_Set[[#This Row],[Collector Booster Expected Market Value BotBox]]/tbl_MTG_Set[[#This Row],[Collector Booster Sealed Market Value BotBox]]</f>
        <v/>
      </c>
      <c r="CA9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8" s="10">
        <f>tbl_MTG_Set[[#This Row],[Collector Singles CardMarket Profit BotBox]]/tbl_MTG_Set[[#This Row],[Collector Booster Cost]]</f>
        <v/>
      </c>
      <c r="CC958" s="10">
        <f>tbl_MTG_Set[[#This Row],[Collector Singles CardMarket Profit BotBox]]&gt;0</f>
        <v/>
      </c>
      <c r="CD9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9" hidden="1" s="6">
      <c r="A959" t="n">
        <v>991</v>
      </c>
      <c r="B959" t="inlineStr">
        <is>
          <t>Redemption Program PRED</t>
        </is>
      </c>
      <c r="C959" t="n">
        <v>1</v>
      </c>
      <c r="D959" s="3" t="n">
        <v>35339</v>
      </c>
      <c r="F959" t="inlineStr">
        <is>
          <t>en es fr de it pt ja ko ru 汉语 漢語</t>
        </is>
      </c>
      <c r="G959" t="n">
        <v>1928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1">
        <f>tbl_MTG_Set[[#This Row],[Play Booster Sell Price CardMarket]]*tbl_MTG_Set[[#This Row],[Play Booster Expected Market Value MTG Stocks]]/tbl_MTG_Set[[#This Row],[Play Booster Sealed Market Value MTG Stocks]]</f>
        <v/>
      </c>
      <c r="BG9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9" s="11">
        <f>tbl_MTG_Set[[#This Row],[Play Singles CardMarket Profit MTG Stocks]]/tbl_MTG_Set[[#This Row],[Play Booster Cost]]</f>
        <v/>
      </c>
      <c r="BI959" s="11">
        <f>tbl_MTG_Set[[#This Row],[Play Singles CardMarket Profit MTG Stocks]]&gt;0</f>
        <v/>
      </c>
      <c r="BM959" s="10">
        <f>tbl_MTG_Set[[#This Row],[Play Booster Sell Price CardMarket]]*tbl_MTG_Set[[#This Row],[Play Booster Expected Market Value BotBox]]/tbl_MTG_Set[[#This Row],[Play Booster Sealed Market Value BotBox]]</f>
        <v/>
      </c>
      <c r="BN9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9" s="10">
        <f>tbl_MTG_Set[[#This Row],[Play Singles CardMarket Profit BotBox]]/tbl_MTG_Set[[#This Row],[Play Booster Cost]]</f>
        <v/>
      </c>
      <c r="BP959" s="10">
        <f>tbl_MTG_Set[[#This Row],[Play Singles CardMarket Profit BotBox]]&gt;0</f>
        <v/>
      </c>
      <c r="BQ959" s="10" t="n"/>
      <c r="BR959" s="10" t="n"/>
      <c r="BS959" s="10" t="n"/>
      <c r="BT9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9" s="19">
        <f>tbl_MTG_Set[[#This Row],[Collector Singles CardMarket Profit MTG Stocks]]/tbl_MTG_Set[[#This Row],[Collector Booster Cost]]</f>
        <v/>
      </c>
      <c r="BW959" s="10">
        <f>tbl_MTG_Set[[#This Row],[Collector Singles CardMarket Profit MTG Stocks]]&gt;0</f>
        <v/>
      </c>
      <c r="BX959" s="10" t="n"/>
      <c r="BY959" s="10" t="n"/>
      <c r="BZ959" s="10">
        <f>tbl_MTG_Set[[#This Row],[Collector Booster Sell Price CardMarket]]*tbl_MTG_Set[[#This Row],[Collector Booster Expected Market Value BotBox]]/tbl_MTG_Set[[#This Row],[Collector Booster Sealed Market Value BotBox]]</f>
        <v/>
      </c>
      <c r="CA9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9" s="10">
        <f>tbl_MTG_Set[[#This Row],[Collector Singles CardMarket Profit BotBox]]/tbl_MTG_Set[[#This Row],[Collector Booster Cost]]</f>
        <v/>
      </c>
      <c r="CC959" s="10">
        <f>tbl_MTG_Set[[#This Row],[Collector Singles CardMarket Profit BotBox]]&gt;0</f>
        <v/>
      </c>
      <c r="CD9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0" hidden="1" s="6">
      <c r="A960" t="n">
        <v>992</v>
      </c>
      <c r="B960" t="inlineStr">
        <is>
          <t>Celebration Cards PCEL</t>
        </is>
      </c>
      <c r="C960" t="n">
        <v>9</v>
      </c>
      <c r="D960" s="3" t="n">
        <v>35291</v>
      </c>
      <c r="F960" t="inlineStr">
        <is>
          <t>en es fr de it pt ja ko ru 汉语 漢語</t>
        </is>
      </c>
      <c r="G960" t="n">
        <v>1930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1">
        <f>tbl_MTG_Set[[#This Row],[Play Booster Sell Price CardMarket]]*tbl_MTG_Set[[#This Row],[Play Booster Expected Market Value MTG Stocks]]/tbl_MTG_Set[[#This Row],[Play Booster Sealed Market Value MTG Stocks]]</f>
        <v/>
      </c>
      <c r="BG9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0" s="11">
        <f>tbl_MTG_Set[[#This Row],[Play Singles CardMarket Profit MTG Stocks]]/tbl_MTG_Set[[#This Row],[Play Booster Cost]]</f>
        <v/>
      </c>
      <c r="BI960" s="11">
        <f>tbl_MTG_Set[[#This Row],[Play Singles CardMarket Profit MTG Stocks]]&gt;0</f>
        <v/>
      </c>
      <c r="BM960" s="10">
        <f>tbl_MTG_Set[[#This Row],[Play Booster Sell Price CardMarket]]*tbl_MTG_Set[[#This Row],[Play Booster Expected Market Value BotBox]]/tbl_MTG_Set[[#This Row],[Play Booster Sealed Market Value BotBox]]</f>
        <v/>
      </c>
      <c r="BN9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0" s="10">
        <f>tbl_MTG_Set[[#This Row],[Play Singles CardMarket Profit BotBox]]/tbl_MTG_Set[[#This Row],[Play Booster Cost]]</f>
        <v/>
      </c>
      <c r="BP960" s="10">
        <f>tbl_MTG_Set[[#This Row],[Play Singles CardMarket Profit BotBox]]&gt;0</f>
        <v/>
      </c>
      <c r="BQ960" s="10" t="n"/>
      <c r="BR960" s="10" t="n"/>
      <c r="BS960" s="10" t="n"/>
      <c r="BT9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0" s="19">
        <f>tbl_MTG_Set[[#This Row],[Collector Singles CardMarket Profit MTG Stocks]]/tbl_MTG_Set[[#This Row],[Collector Booster Cost]]</f>
        <v/>
      </c>
      <c r="BW960" s="10">
        <f>tbl_MTG_Set[[#This Row],[Collector Singles CardMarket Profit MTG Stocks]]&gt;0</f>
        <v/>
      </c>
      <c r="BX960" s="10" t="n"/>
      <c r="BY960" s="10" t="n"/>
      <c r="BZ960" s="10">
        <f>tbl_MTG_Set[[#This Row],[Collector Booster Sell Price CardMarket]]*tbl_MTG_Set[[#This Row],[Collector Booster Expected Market Value BotBox]]/tbl_MTG_Set[[#This Row],[Collector Booster Sealed Market Value BotBox]]</f>
        <v/>
      </c>
      <c r="CA9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0" s="10">
        <f>tbl_MTG_Set[[#This Row],[Collector Singles CardMarket Profit BotBox]]/tbl_MTG_Set[[#This Row],[Collector Booster Cost]]</f>
        <v/>
      </c>
      <c r="CC960" s="10">
        <f>tbl_MTG_Set[[#This Row],[Collector Singles CardMarket Profit BotBox]]&gt;0</f>
        <v/>
      </c>
      <c r="CD9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1" hidden="1" s="6">
      <c r="A961" t="n">
        <v>993</v>
      </c>
      <c r="B961" t="inlineStr">
        <is>
          <t>Arena League 1996 PARL</t>
        </is>
      </c>
      <c r="C961" t="n">
        <v>7</v>
      </c>
      <c r="D961" s="3" t="n">
        <v>35279</v>
      </c>
      <c r="F961" t="inlineStr">
        <is>
          <t>en es fr de it pt ja ko ru 汉语 漢語</t>
        </is>
      </c>
      <c r="G961" t="n">
        <v>1932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1">
        <f>tbl_MTG_Set[[#This Row],[Play Booster Sell Price CardMarket]]*tbl_MTG_Set[[#This Row],[Play Booster Expected Market Value MTG Stocks]]/tbl_MTG_Set[[#This Row],[Play Booster Sealed Market Value MTG Stocks]]</f>
        <v/>
      </c>
      <c r="BG9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1" s="11">
        <f>tbl_MTG_Set[[#This Row],[Play Singles CardMarket Profit MTG Stocks]]/tbl_MTG_Set[[#This Row],[Play Booster Cost]]</f>
        <v/>
      </c>
      <c r="BI961" s="11">
        <f>tbl_MTG_Set[[#This Row],[Play Singles CardMarket Profit MTG Stocks]]&gt;0</f>
        <v/>
      </c>
      <c r="BM961" s="10">
        <f>tbl_MTG_Set[[#This Row],[Play Booster Sell Price CardMarket]]*tbl_MTG_Set[[#This Row],[Play Booster Expected Market Value BotBox]]/tbl_MTG_Set[[#This Row],[Play Booster Sealed Market Value BotBox]]</f>
        <v/>
      </c>
      <c r="BN9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1" s="10">
        <f>tbl_MTG_Set[[#This Row],[Play Singles CardMarket Profit BotBox]]/tbl_MTG_Set[[#This Row],[Play Booster Cost]]</f>
        <v/>
      </c>
      <c r="BP961" s="10">
        <f>tbl_MTG_Set[[#This Row],[Play Singles CardMarket Profit BotBox]]&gt;0</f>
        <v/>
      </c>
      <c r="BQ961" s="10" t="n"/>
      <c r="BR961" s="10" t="n"/>
      <c r="BS961" s="10" t="n"/>
      <c r="BT9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1" s="19">
        <f>tbl_MTG_Set[[#This Row],[Collector Singles CardMarket Profit MTG Stocks]]/tbl_MTG_Set[[#This Row],[Collector Booster Cost]]</f>
        <v/>
      </c>
      <c r="BW961" s="10">
        <f>tbl_MTG_Set[[#This Row],[Collector Singles CardMarket Profit MTG Stocks]]&gt;0</f>
        <v/>
      </c>
      <c r="BX961" s="10" t="n"/>
      <c r="BY961" s="10" t="n"/>
      <c r="BZ961" s="10">
        <f>tbl_MTG_Set[[#This Row],[Collector Booster Sell Price CardMarket]]*tbl_MTG_Set[[#This Row],[Collector Booster Expected Market Value BotBox]]/tbl_MTG_Set[[#This Row],[Collector Booster Sealed Market Value BotBox]]</f>
        <v/>
      </c>
      <c r="CA9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1" s="10">
        <f>tbl_MTG_Set[[#This Row],[Collector Singles CardMarket Profit BotBox]]/tbl_MTG_Set[[#This Row],[Collector Booster Cost]]</f>
        <v/>
      </c>
      <c r="CC961" s="10">
        <f>tbl_MTG_Set[[#This Row],[Collector Singles CardMarket Profit BotBox]]&gt;0</f>
        <v/>
      </c>
      <c r="CD9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2" hidden="1" s="6">
      <c r="A962" t="n">
        <v>994</v>
      </c>
      <c r="B962" t="inlineStr">
        <is>
          <t>DCI Legend Membership PLGM</t>
        </is>
      </c>
      <c r="C962" t="n">
        <v>2</v>
      </c>
      <c r="D962" s="3" t="n">
        <v>35247</v>
      </c>
      <c r="F962" t="inlineStr">
        <is>
          <t>en es fr de it pt ja ko ru 汉语 漢語</t>
        </is>
      </c>
      <c r="G962" t="n">
        <v>1934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1">
        <f>tbl_MTG_Set[[#This Row],[Play Booster Sell Price CardMarket]]*tbl_MTG_Set[[#This Row],[Play Booster Expected Market Value MTG Stocks]]/tbl_MTG_Set[[#This Row],[Play Booster Sealed Market Value MTG Stocks]]</f>
        <v/>
      </c>
      <c r="BG9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2" s="11">
        <f>tbl_MTG_Set[[#This Row],[Play Singles CardMarket Profit MTG Stocks]]/tbl_MTG_Set[[#This Row],[Play Booster Cost]]</f>
        <v/>
      </c>
      <c r="BI962" s="11">
        <f>tbl_MTG_Set[[#This Row],[Play Singles CardMarket Profit MTG Stocks]]&gt;0</f>
        <v/>
      </c>
      <c r="BM962" s="10">
        <f>tbl_MTG_Set[[#This Row],[Play Booster Sell Price CardMarket]]*tbl_MTG_Set[[#This Row],[Play Booster Expected Market Value BotBox]]/tbl_MTG_Set[[#This Row],[Play Booster Sealed Market Value BotBox]]</f>
        <v/>
      </c>
      <c r="BN9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2" s="10">
        <f>tbl_MTG_Set[[#This Row],[Play Singles CardMarket Profit BotBox]]/tbl_MTG_Set[[#This Row],[Play Booster Cost]]</f>
        <v/>
      </c>
      <c r="BP962" s="10">
        <f>tbl_MTG_Set[[#This Row],[Play Singles CardMarket Profit BotBox]]&gt;0</f>
        <v/>
      </c>
      <c r="BQ962" s="10" t="n"/>
      <c r="BR962" s="10" t="n"/>
      <c r="BS962" s="10" t="n"/>
      <c r="BT9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2" s="19">
        <f>tbl_MTG_Set[[#This Row],[Collector Singles CardMarket Profit MTG Stocks]]/tbl_MTG_Set[[#This Row],[Collector Booster Cost]]</f>
        <v/>
      </c>
      <c r="BW962" s="10">
        <f>tbl_MTG_Set[[#This Row],[Collector Singles CardMarket Profit MTG Stocks]]&gt;0</f>
        <v/>
      </c>
      <c r="BX962" s="10" t="n"/>
      <c r="BY962" s="10" t="n"/>
      <c r="BZ962" s="10">
        <f>tbl_MTG_Set[[#This Row],[Collector Booster Sell Price CardMarket]]*tbl_MTG_Set[[#This Row],[Collector Booster Expected Market Value BotBox]]/tbl_MTG_Set[[#This Row],[Collector Booster Sealed Market Value BotBox]]</f>
        <v/>
      </c>
      <c r="CA9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2" s="10">
        <f>tbl_MTG_Set[[#This Row],[Collector Singles CardMarket Profit BotBox]]/tbl_MTG_Set[[#This Row],[Collector Booster Cost]]</f>
        <v/>
      </c>
      <c r="CC962" s="10">
        <f>tbl_MTG_Set[[#This Row],[Collector Singles CardMarket Profit BotBox]]&gt;0</f>
        <v/>
      </c>
      <c r="CD9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3" hidden="1" s="6">
      <c r="A963" t="n">
        <v>995</v>
      </c>
      <c r="B963" t="inlineStr">
        <is>
          <t>Rivals Quick Start Set RQS</t>
        </is>
      </c>
      <c r="C963" t="n">
        <v>65</v>
      </c>
      <c r="D963" s="3" t="n">
        <v>35247</v>
      </c>
      <c r="F963" t="inlineStr">
        <is>
          <t>en es fr de it pt ja ko ru 汉语 漢語</t>
        </is>
      </c>
      <c r="G963" t="n">
        <v>1936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1">
        <f>tbl_MTG_Set[[#This Row],[Play Booster Sell Price CardMarket]]*tbl_MTG_Set[[#This Row],[Play Booster Expected Market Value MTG Stocks]]/tbl_MTG_Set[[#This Row],[Play Booster Sealed Market Value MTG Stocks]]</f>
        <v/>
      </c>
      <c r="BG9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3" s="11">
        <f>tbl_MTG_Set[[#This Row],[Play Singles CardMarket Profit MTG Stocks]]/tbl_MTG_Set[[#This Row],[Play Booster Cost]]</f>
        <v/>
      </c>
      <c r="BI963" s="11">
        <f>tbl_MTG_Set[[#This Row],[Play Singles CardMarket Profit MTG Stocks]]&gt;0</f>
        <v/>
      </c>
      <c r="BM963" s="10">
        <f>tbl_MTG_Set[[#This Row],[Play Booster Sell Price CardMarket]]*tbl_MTG_Set[[#This Row],[Play Booster Expected Market Value BotBox]]/tbl_MTG_Set[[#This Row],[Play Booster Sealed Market Value BotBox]]</f>
        <v/>
      </c>
      <c r="BN9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3" s="10">
        <f>tbl_MTG_Set[[#This Row],[Play Singles CardMarket Profit BotBox]]/tbl_MTG_Set[[#This Row],[Play Booster Cost]]</f>
        <v/>
      </c>
      <c r="BP963" s="10">
        <f>tbl_MTG_Set[[#This Row],[Play Singles CardMarket Profit BotBox]]&gt;0</f>
        <v/>
      </c>
      <c r="BQ963" s="10" t="n"/>
      <c r="BR963" s="10" t="n"/>
      <c r="BS963" s="10" t="n"/>
      <c r="BT9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3" s="19">
        <f>tbl_MTG_Set[[#This Row],[Collector Singles CardMarket Profit MTG Stocks]]/tbl_MTG_Set[[#This Row],[Collector Booster Cost]]</f>
        <v/>
      </c>
      <c r="BW963" s="10">
        <f>tbl_MTG_Set[[#This Row],[Collector Singles CardMarket Profit MTG Stocks]]&gt;0</f>
        <v/>
      </c>
      <c r="BX963" s="10" t="n"/>
      <c r="BY963" s="10" t="n"/>
      <c r="BZ963" s="10">
        <f>tbl_MTG_Set[[#This Row],[Collector Booster Sell Price CardMarket]]*tbl_MTG_Set[[#This Row],[Collector Booster Expected Market Value BotBox]]/tbl_MTG_Set[[#This Row],[Collector Booster Sealed Market Value BotBox]]</f>
        <v/>
      </c>
      <c r="CA9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3" s="10">
        <f>tbl_MTG_Set[[#This Row],[Collector Singles CardMarket Profit BotBox]]/tbl_MTG_Set[[#This Row],[Collector Booster Cost]]</f>
        <v/>
      </c>
      <c r="CC963" s="10">
        <f>tbl_MTG_Set[[#This Row],[Collector Singles CardMarket Profit BotBox]]&gt;0</f>
        <v/>
      </c>
      <c r="CD9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4" hidden="1" s="6">
      <c r="A964" t="n">
        <v>996</v>
      </c>
      <c r="B964" t="inlineStr">
        <is>
          <t>Alliances ALL</t>
        </is>
      </c>
      <c r="C964" t="n">
        <v>199</v>
      </c>
      <c r="D964" s="3" t="n">
        <v>35226</v>
      </c>
      <c r="F964" t="inlineStr">
        <is>
          <t>en es fr de it pt ja ko ru 汉语 漢語</t>
        </is>
      </c>
      <c r="G964" t="n">
        <v>1938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1">
        <f>tbl_MTG_Set[[#This Row],[Play Booster Sell Price CardMarket]]*tbl_MTG_Set[[#This Row],[Play Booster Expected Market Value MTG Stocks]]/tbl_MTG_Set[[#This Row],[Play Booster Sealed Market Value MTG Stocks]]</f>
        <v/>
      </c>
      <c r="BG9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4" s="11">
        <f>tbl_MTG_Set[[#This Row],[Play Singles CardMarket Profit MTG Stocks]]/tbl_MTG_Set[[#This Row],[Play Booster Cost]]</f>
        <v/>
      </c>
      <c r="BI964" s="11">
        <f>tbl_MTG_Set[[#This Row],[Play Singles CardMarket Profit MTG Stocks]]&gt;0</f>
        <v/>
      </c>
      <c r="BM964" s="10">
        <f>tbl_MTG_Set[[#This Row],[Play Booster Sell Price CardMarket]]*tbl_MTG_Set[[#This Row],[Play Booster Expected Market Value BotBox]]/tbl_MTG_Set[[#This Row],[Play Booster Sealed Market Value BotBox]]</f>
        <v/>
      </c>
      <c r="BN9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4" s="10">
        <f>tbl_MTG_Set[[#This Row],[Play Singles CardMarket Profit BotBox]]/tbl_MTG_Set[[#This Row],[Play Booster Cost]]</f>
        <v/>
      </c>
      <c r="BP964" s="10">
        <f>tbl_MTG_Set[[#This Row],[Play Singles CardMarket Profit BotBox]]&gt;0</f>
        <v/>
      </c>
      <c r="BQ964" s="10" t="n"/>
      <c r="BR964" s="10" t="n"/>
      <c r="BS964" s="10" t="n"/>
      <c r="BT9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4" s="19">
        <f>tbl_MTG_Set[[#This Row],[Collector Singles CardMarket Profit MTG Stocks]]/tbl_MTG_Set[[#This Row],[Collector Booster Cost]]</f>
        <v/>
      </c>
      <c r="BW964" s="10">
        <f>tbl_MTG_Set[[#This Row],[Collector Singles CardMarket Profit MTG Stocks]]&gt;0</f>
        <v/>
      </c>
      <c r="BX964" s="10" t="n"/>
      <c r="BY964" s="10" t="n"/>
      <c r="BZ964" s="10">
        <f>tbl_MTG_Set[[#This Row],[Collector Booster Sell Price CardMarket]]*tbl_MTG_Set[[#This Row],[Collector Booster Expected Market Value BotBox]]/tbl_MTG_Set[[#This Row],[Collector Booster Sealed Market Value BotBox]]</f>
        <v/>
      </c>
      <c r="CA9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4" s="10">
        <f>tbl_MTG_Set[[#This Row],[Collector Singles CardMarket Profit BotBox]]/tbl_MTG_Set[[#This Row],[Collector Booster Cost]]</f>
        <v/>
      </c>
      <c r="CC964" s="10">
        <f>tbl_MTG_Set[[#This Row],[Collector Singles CardMarket Profit BotBox]]&gt;0</f>
        <v/>
      </c>
      <c r="CD9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5" hidden="1" s="6">
      <c r="A965" t="n">
        <v>997</v>
      </c>
      <c r="B965" t="inlineStr">
        <is>
          <t>Pro Tour Collector Set PTC</t>
        </is>
      </c>
      <c r="C965" t="n">
        <v>308</v>
      </c>
      <c r="D965" s="3" t="n">
        <v>35186</v>
      </c>
      <c r="F965" t="inlineStr">
        <is>
          <t>en es fr de it pt ja ko ru 汉语 漢語</t>
        </is>
      </c>
      <c r="G965" t="n">
        <v>1940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1">
        <f>tbl_MTG_Set[[#This Row],[Play Booster Sell Price CardMarket]]*tbl_MTG_Set[[#This Row],[Play Booster Expected Market Value MTG Stocks]]/tbl_MTG_Set[[#This Row],[Play Booster Sealed Market Value MTG Stocks]]</f>
        <v/>
      </c>
      <c r="BG9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5" s="11">
        <f>tbl_MTG_Set[[#This Row],[Play Singles CardMarket Profit MTG Stocks]]/tbl_MTG_Set[[#This Row],[Play Booster Cost]]</f>
        <v/>
      </c>
      <c r="BI965" s="11">
        <f>tbl_MTG_Set[[#This Row],[Play Singles CardMarket Profit MTG Stocks]]&gt;0</f>
        <v/>
      </c>
      <c r="BM965" s="10">
        <f>tbl_MTG_Set[[#This Row],[Play Booster Sell Price CardMarket]]*tbl_MTG_Set[[#This Row],[Play Booster Expected Market Value BotBox]]/tbl_MTG_Set[[#This Row],[Play Booster Sealed Market Value BotBox]]</f>
        <v/>
      </c>
      <c r="BN9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5" s="10">
        <f>tbl_MTG_Set[[#This Row],[Play Singles CardMarket Profit BotBox]]/tbl_MTG_Set[[#This Row],[Play Booster Cost]]</f>
        <v/>
      </c>
      <c r="BP965" s="10">
        <f>tbl_MTG_Set[[#This Row],[Play Singles CardMarket Profit BotBox]]&gt;0</f>
        <v/>
      </c>
      <c r="BQ965" s="10" t="n"/>
      <c r="BR965" s="10" t="n"/>
      <c r="BS965" s="10" t="n"/>
      <c r="BT9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5" s="19">
        <f>tbl_MTG_Set[[#This Row],[Collector Singles CardMarket Profit MTG Stocks]]/tbl_MTG_Set[[#This Row],[Collector Booster Cost]]</f>
        <v/>
      </c>
      <c r="BW965" s="10">
        <f>tbl_MTG_Set[[#This Row],[Collector Singles CardMarket Profit MTG Stocks]]&gt;0</f>
        <v/>
      </c>
      <c r="BX965" s="10" t="n"/>
      <c r="BY965" s="10" t="n"/>
      <c r="BZ965" s="10">
        <f>tbl_MTG_Set[[#This Row],[Collector Booster Sell Price CardMarket]]*tbl_MTG_Set[[#This Row],[Collector Booster Expected Market Value BotBox]]/tbl_MTG_Set[[#This Row],[Collector Booster Sealed Market Value BotBox]]</f>
        <v/>
      </c>
      <c r="CA9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5" s="10">
        <f>tbl_MTG_Set[[#This Row],[Collector Singles CardMarket Profit BotBox]]/tbl_MTG_Set[[#This Row],[Collector Booster Cost]]</f>
        <v/>
      </c>
      <c r="CC965" s="10">
        <f>tbl_MTG_Set[[#This Row],[Collector Singles CardMarket Profit BotBox]]&gt;0</f>
        <v/>
      </c>
      <c r="CD9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6" hidden="1" s="6">
      <c r="A966" t="n">
        <v>998</v>
      </c>
      <c r="B966" t="inlineStr">
        <is>
          <t>Oversized 90's Promos O90P</t>
        </is>
      </c>
      <c r="C966" t="n">
        <v>10</v>
      </c>
      <c r="D966" s="3" t="n">
        <v>35156</v>
      </c>
      <c r="F966" t="inlineStr">
        <is>
          <t>en es fr de it pt ja ko ru 汉语 漢語</t>
        </is>
      </c>
      <c r="G966" t="n">
        <v>1942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1">
        <f>tbl_MTG_Set[[#This Row],[Play Booster Sell Price CardMarket]]*tbl_MTG_Set[[#This Row],[Play Booster Expected Market Value MTG Stocks]]/tbl_MTG_Set[[#This Row],[Play Booster Sealed Market Value MTG Stocks]]</f>
        <v/>
      </c>
      <c r="BG9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6" s="11">
        <f>tbl_MTG_Set[[#This Row],[Play Singles CardMarket Profit MTG Stocks]]/tbl_MTG_Set[[#This Row],[Play Booster Cost]]</f>
        <v/>
      </c>
      <c r="BI966" s="11">
        <f>tbl_MTG_Set[[#This Row],[Play Singles CardMarket Profit MTG Stocks]]&gt;0</f>
        <v/>
      </c>
      <c r="BM966" s="10">
        <f>tbl_MTG_Set[[#This Row],[Play Booster Sell Price CardMarket]]*tbl_MTG_Set[[#This Row],[Play Booster Expected Market Value BotBox]]/tbl_MTG_Set[[#This Row],[Play Booster Sealed Market Value BotBox]]</f>
        <v/>
      </c>
      <c r="BN9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6" s="10">
        <f>tbl_MTG_Set[[#This Row],[Play Singles CardMarket Profit BotBox]]/tbl_MTG_Set[[#This Row],[Play Booster Cost]]</f>
        <v/>
      </c>
      <c r="BP966" s="10">
        <f>tbl_MTG_Set[[#This Row],[Play Singles CardMarket Profit BotBox]]&gt;0</f>
        <v/>
      </c>
      <c r="BQ966" s="10" t="n"/>
      <c r="BR966" s="10" t="n"/>
      <c r="BS966" s="10" t="n"/>
      <c r="BT9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6" s="19">
        <f>tbl_MTG_Set[[#This Row],[Collector Singles CardMarket Profit MTG Stocks]]/tbl_MTG_Set[[#This Row],[Collector Booster Cost]]</f>
        <v/>
      </c>
      <c r="BW966" s="10">
        <f>tbl_MTG_Set[[#This Row],[Collector Singles CardMarket Profit MTG Stocks]]&gt;0</f>
        <v/>
      </c>
      <c r="BX966" s="10" t="n"/>
      <c r="BY966" s="10" t="n"/>
      <c r="BZ966" s="10">
        <f>tbl_MTG_Set[[#This Row],[Collector Booster Sell Price CardMarket]]*tbl_MTG_Set[[#This Row],[Collector Booster Expected Market Value BotBox]]/tbl_MTG_Set[[#This Row],[Collector Booster Sealed Market Value BotBox]]</f>
        <v/>
      </c>
      <c r="CA9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6" s="10">
        <f>tbl_MTG_Set[[#This Row],[Collector Singles CardMarket Profit BotBox]]/tbl_MTG_Set[[#This Row],[Collector Booster Cost]]</f>
        <v/>
      </c>
      <c r="CC966" s="10">
        <f>tbl_MTG_Set[[#This Row],[Collector Singles CardMarket Profit BotBox]]&gt;0</f>
        <v/>
      </c>
      <c r="CD9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7" hidden="1" s="6">
      <c r="A967" t="n">
        <v>999</v>
      </c>
      <c r="B967" t="inlineStr">
        <is>
          <t>Homelands HML</t>
        </is>
      </c>
      <c r="C967" t="n">
        <v>140</v>
      </c>
      <c r="D967" s="3" t="n">
        <v>34973</v>
      </c>
      <c r="F967" t="inlineStr">
        <is>
          <t>en es fr de it pt ja ko ru 汉语 漢語</t>
        </is>
      </c>
      <c r="G967" t="n">
        <v>1944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1">
        <f>tbl_MTG_Set[[#This Row],[Play Booster Sell Price CardMarket]]*tbl_MTG_Set[[#This Row],[Play Booster Expected Market Value MTG Stocks]]/tbl_MTG_Set[[#This Row],[Play Booster Sealed Market Value MTG Stocks]]</f>
        <v/>
      </c>
      <c r="BG9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7" s="11">
        <f>tbl_MTG_Set[[#This Row],[Play Singles CardMarket Profit MTG Stocks]]/tbl_MTG_Set[[#This Row],[Play Booster Cost]]</f>
        <v/>
      </c>
      <c r="BI967" s="11">
        <f>tbl_MTG_Set[[#This Row],[Play Singles CardMarket Profit MTG Stocks]]&gt;0</f>
        <v/>
      </c>
      <c r="BM967" s="10">
        <f>tbl_MTG_Set[[#This Row],[Play Booster Sell Price CardMarket]]*tbl_MTG_Set[[#This Row],[Play Booster Expected Market Value BotBox]]/tbl_MTG_Set[[#This Row],[Play Booster Sealed Market Value BotBox]]</f>
        <v/>
      </c>
      <c r="BN9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7" s="10">
        <f>tbl_MTG_Set[[#This Row],[Play Singles CardMarket Profit BotBox]]/tbl_MTG_Set[[#This Row],[Play Booster Cost]]</f>
        <v/>
      </c>
      <c r="BP967" s="10">
        <f>tbl_MTG_Set[[#This Row],[Play Singles CardMarket Profit BotBox]]&gt;0</f>
        <v/>
      </c>
      <c r="BQ967" s="10" t="n"/>
      <c r="BR967" s="10" t="n"/>
      <c r="BS967" s="10" t="n"/>
      <c r="BT9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7" s="19">
        <f>tbl_MTG_Set[[#This Row],[Collector Singles CardMarket Profit MTG Stocks]]/tbl_MTG_Set[[#This Row],[Collector Booster Cost]]</f>
        <v/>
      </c>
      <c r="BW967" s="10">
        <f>tbl_MTG_Set[[#This Row],[Collector Singles CardMarket Profit MTG Stocks]]&gt;0</f>
        <v/>
      </c>
      <c r="BX967" s="10" t="n"/>
      <c r="BY967" s="10" t="n"/>
      <c r="BZ967" s="10">
        <f>tbl_MTG_Set[[#This Row],[Collector Booster Sell Price CardMarket]]*tbl_MTG_Set[[#This Row],[Collector Booster Expected Market Value BotBox]]/tbl_MTG_Set[[#This Row],[Collector Booster Sealed Market Value BotBox]]</f>
        <v/>
      </c>
      <c r="CA9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7" s="10">
        <f>tbl_MTG_Set[[#This Row],[Collector Singles CardMarket Profit BotBox]]/tbl_MTG_Set[[#This Row],[Collector Booster Cost]]</f>
        <v/>
      </c>
      <c r="CC967" s="10">
        <f>tbl_MTG_Set[[#This Row],[Collector Singles CardMarket Profit BotBox]]&gt;0</f>
        <v/>
      </c>
      <c r="CD9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8" hidden="1" s="6">
      <c r="A968" t="n">
        <v>1000</v>
      </c>
      <c r="B968" t="inlineStr">
        <is>
          <t>Renaissance REN</t>
        </is>
      </c>
      <c r="C968" t="n">
        <v>122</v>
      </c>
      <c r="D968" s="3" t="n">
        <v>34912</v>
      </c>
      <c r="F968" t="inlineStr">
        <is>
          <t>en es fr de it pt ja ko ru 汉语 漢語</t>
        </is>
      </c>
      <c r="G968" t="n">
        <v>1946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1">
        <f>tbl_MTG_Set[[#This Row],[Play Booster Sell Price CardMarket]]*tbl_MTG_Set[[#This Row],[Play Booster Expected Market Value MTG Stocks]]/tbl_MTG_Set[[#This Row],[Play Booster Sealed Market Value MTG Stocks]]</f>
        <v/>
      </c>
      <c r="BG9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8" s="11">
        <f>tbl_MTG_Set[[#This Row],[Play Singles CardMarket Profit MTG Stocks]]/tbl_MTG_Set[[#This Row],[Play Booster Cost]]</f>
        <v/>
      </c>
      <c r="BI968" s="11">
        <f>tbl_MTG_Set[[#This Row],[Play Singles CardMarket Profit MTG Stocks]]&gt;0</f>
        <v/>
      </c>
      <c r="BM968" s="10">
        <f>tbl_MTG_Set[[#This Row],[Play Booster Sell Price CardMarket]]*tbl_MTG_Set[[#This Row],[Play Booster Expected Market Value BotBox]]/tbl_MTG_Set[[#This Row],[Play Booster Sealed Market Value BotBox]]</f>
        <v/>
      </c>
      <c r="BN9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8" s="10">
        <f>tbl_MTG_Set[[#This Row],[Play Singles CardMarket Profit BotBox]]/tbl_MTG_Set[[#This Row],[Play Booster Cost]]</f>
        <v/>
      </c>
      <c r="BP968" s="10">
        <f>tbl_MTG_Set[[#This Row],[Play Singles CardMarket Profit BotBox]]&gt;0</f>
        <v/>
      </c>
      <c r="BQ968" s="10" t="n"/>
      <c r="BR968" s="10" t="n"/>
      <c r="BS968" s="10" t="n"/>
      <c r="BT9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8" s="19">
        <f>tbl_MTG_Set[[#This Row],[Collector Singles CardMarket Profit MTG Stocks]]/tbl_MTG_Set[[#This Row],[Collector Booster Cost]]</f>
        <v/>
      </c>
      <c r="BW968" s="10">
        <f>tbl_MTG_Set[[#This Row],[Collector Singles CardMarket Profit MTG Stocks]]&gt;0</f>
        <v/>
      </c>
      <c r="BX968" s="10" t="n"/>
      <c r="BY968" s="10" t="n"/>
      <c r="BZ968" s="10">
        <f>tbl_MTG_Set[[#This Row],[Collector Booster Sell Price CardMarket]]*tbl_MTG_Set[[#This Row],[Collector Booster Expected Market Value BotBox]]/tbl_MTG_Set[[#This Row],[Collector Booster Sealed Market Value BotBox]]</f>
        <v/>
      </c>
      <c r="CA9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8" s="10">
        <f>tbl_MTG_Set[[#This Row],[Collector Singles CardMarket Profit BotBox]]/tbl_MTG_Set[[#This Row],[Collector Booster Cost]]</f>
        <v/>
      </c>
      <c r="CC968" s="10">
        <f>tbl_MTG_Set[[#This Row],[Collector Singles CardMarket Profit BotBox]]&gt;0</f>
        <v/>
      </c>
      <c r="CD9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9" hidden="1" s="6">
      <c r="A969" t="n">
        <v>1001</v>
      </c>
      <c r="B969" t="inlineStr">
        <is>
          <t>Rinascimento RIN</t>
        </is>
      </c>
      <c r="C969" t="n">
        <v>69</v>
      </c>
      <c r="D969" s="3" t="n">
        <v>34912</v>
      </c>
      <c r="F969" t="inlineStr">
        <is>
          <t>en es fr de it pt ja ko ru 汉语 漢語</t>
        </is>
      </c>
      <c r="G969" t="n">
        <v>1948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1">
        <f>tbl_MTG_Set[[#This Row],[Play Booster Sell Price CardMarket]]*tbl_MTG_Set[[#This Row],[Play Booster Expected Market Value MTG Stocks]]/tbl_MTG_Set[[#This Row],[Play Booster Sealed Market Value MTG Stocks]]</f>
        <v/>
      </c>
      <c r="BG9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9" s="11">
        <f>tbl_MTG_Set[[#This Row],[Play Singles CardMarket Profit MTG Stocks]]/tbl_MTG_Set[[#This Row],[Play Booster Cost]]</f>
        <v/>
      </c>
      <c r="BI969" s="11">
        <f>tbl_MTG_Set[[#This Row],[Play Singles CardMarket Profit MTG Stocks]]&gt;0</f>
        <v/>
      </c>
      <c r="BM969" s="10">
        <f>tbl_MTG_Set[[#This Row],[Play Booster Sell Price CardMarket]]*tbl_MTG_Set[[#This Row],[Play Booster Expected Market Value BotBox]]/tbl_MTG_Set[[#This Row],[Play Booster Sealed Market Value BotBox]]</f>
        <v/>
      </c>
      <c r="BN9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9" s="10">
        <f>tbl_MTG_Set[[#This Row],[Play Singles CardMarket Profit BotBox]]/tbl_MTG_Set[[#This Row],[Play Booster Cost]]</f>
        <v/>
      </c>
      <c r="BP969" s="10">
        <f>tbl_MTG_Set[[#This Row],[Play Singles CardMarket Profit BotBox]]&gt;0</f>
        <v/>
      </c>
      <c r="BQ969" s="10" t="n"/>
      <c r="BR969" s="10" t="n"/>
      <c r="BS969" s="10" t="n"/>
      <c r="BT9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9" s="19">
        <f>tbl_MTG_Set[[#This Row],[Collector Singles CardMarket Profit MTG Stocks]]/tbl_MTG_Set[[#This Row],[Collector Booster Cost]]</f>
        <v/>
      </c>
      <c r="BW969" s="10">
        <f>tbl_MTG_Set[[#This Row],[Collector Singles CardMarket Profit MTG Stocks]]&gt;0</f>
        <v/>
      </c>
      <c r="BX969" s="10" t="n"/>
      <c r="BY969" s="10" t="n"/>
      <c r="BZ969" s="10">
        <f>tbl_MTG_Set[[#This Row],[Collector Booster Sell Price CardMarket]]*tbl_MTG_Set[[#This Row],[Collector Booster Expected Market Value BotBox]]/tbl_MTG_Set[[#This Row],[Collector Booster Sealed Market Value BotBox]]</f>
        <v/>
      </c>
      <c r="CA9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9" s="10">
        <f>tbl_MTG_Set[[#This Row],[Collector Singles CardMarket Profit BotBox]]/tbl_MTG_Set[[#This Row],[Collector Booster Cost]]</f>
        <v/>
      </c>
      <c r="CC969" s="10">
        <f>tbl_MTG_Set[[#This Row],[Collector Singles CardMarket Profit BotBox]]&gt;0</f>
        <v/>
      </c>
      <c r="CD9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0" hidden="1" s="6">
      <c r="A970" t="n">
        <v>1002</v>
      </c>
      <c r="B970" t="inlineStr">
        <is>
          <t>Chronicles CHR</t>
        </is>
      </c>
      <c r="C970" t="n">
        <v>125</v>
      </c>
      <c r="D970" s="3" t="n">
        <v>34881</v>
      </c>
      <c r="F970" t="inlineStr">
        <is>
          <t>en es fr de it pt ja ko ru 汉语 漢語</t>
        </is>
      </c>
      <c r="G970" t="n">
        <v>1950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1">
        <f>tbl_MTG_Set[[#This Row],[Play Booster Sell Price CardMarket]]*tbl_MTG_Set[[#This Row],[Play Booster Expected Market Value MTG Stocks]]/tbl_MTG_Set[[#This Row],[Play Booster Sealed Market Value MTG Stocks]]</f>
        <v/>
      </c>
      <c r="BG9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0" s="11">
        <f>tbl_MTG_Set[[#This Row],[Play Singles CardMarket Profit MTG Stocks]]/tbl_MTG_Set[[#This Row],[Play Booster Cost]]</f>
        <v/>
      </c>
      <c r="BI970" s="11">
        <f>tbl_MTG_Set[[#This Row],[Play Singles CardMarket Profit MTG Stocks]]&gt;0</f>
        <v/>
      </c>
      <c r="BM970" s="10">
        <f>tbl_MTG_Set[[#This Row],[Play Booster Sell Price CardMarket]]*tbl_MTG_Set[[#This Row],[Play Booster Expected Market Value BotBox]]/tbl_MTG_Set[[#This Row],[Play Booster Sealed Market Value BotBox]]</f>
        <v/>
      </c>
      <c r="BN9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0" s="10">
        <f>tbl_MTG_Set[[#This Row],[Play Singles CardMarket Profit BotBox]]/tbl_MTG_Set[[#This Row],[Play Booster Cost]]</f>
        <v/>
      </c>
      <c r="BP970" s="10">
        <f>tbl_MTG_Set[[#This Row],[Play Singles CardMarket Profit BotBox]]&gt;0</f>
        <v/>
      </c>
      <c r="BQ970" s="10" t="n"/>
      <c r="BR970" s="10" t="n"/>
      <c r="BS970" s="10" t="n"/>
      <c r="BT9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0" s="19">
        <f>tbl_MTG_Set[[#This Row],[Collector Singles CardMarket Profit MTG Stocks]]/tbl_MTG_Set[[#This Row],[Collector Booster Cost]]</f>
        <v/>
      </c>
      <c r="BW970" s="10">
        <f>tbl_MTG_Set[[#This Row],[Collector Singles CardMarket Profit MTG Stocks]]&gt;0</f>
        <v/>
      </c>
      <c r="BX970" s="10" t="n"/>
      <c r="BY970" s="10" t="n"/>
      <c r="BZ970" s="10">
        <f>tbl_MTG_Set[[#This Row],[Collector Booster Sell Price CardMarket]]*tbl_MTG_Set[[#This Row],[Collector Booster Expected Market Value BotBox]]/tbl_MTG_Set[[#This Row],[Collector Booster Sealed Market Value BotBox]]</f>
        <v/>
      </c>
      <c r="CA9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0" s="10">
        <f>tbl_MTG_Set[[#This Row],[Collector Singles CardMarket Profit BotBox]]/tbl_MTG_Set[[#This Row],[Collector Booster Cost]]</f>
        <v/>
      </c>
      <c r="CC970" s="10">
        <f>tbl_MTG_Set[[#This Row],[Collector Singles CardMarket Profit BotBox]]&gt;0</f>
        <v/>
      </c>
      <c r="CD9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1" hidden="1" s="6">
      <c r="A971" t="n">
        <v>1003</v>
      </c>
      <c r="B971" t="inlineStr">
        <is>
          <t>Chronicles Foreign Black Border BCHR</t>
        </is>
      </c>
      <c r="C971" t="n">
        <v>125</v>
      </c>
      <c r="D971" s="3" t="n">
        <v>34881</v>
      </c>
      <c r="F971" t="inlineStr">
        <is>
          <t>en es fr de it pt ja ko ru 汉语 漢語</t>
        </is>
      </c>
      <c r="G971" t="n">
        <v>1952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1">
        <f>tbl_MTG_Set[[#This Row],[Play Booster Sell Price CardMarket]]*tbl_MTG_Set[[#This Row],[Play Booster Expected Market Value MTG Stocks]]/tbl_MTG_Set[[#This Row],[Play Booster Sealed Market Value MTG Stocks]]</f>
        <v/>
      </c>
      <c r="BG9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1" s="11">
        <f>tbl_MTG_Set[[#This Row],[Play Singles CardMarket Profit MTG Stocks]]/tbl_MTG_Set[[#This Row],[Play Booster Cost]]</f>
        <v/>
      </c>
      <c r="BI971" s="11">
        <f>tbl_MTG_Set[[#This Row],[Play Singles CardMarket Profit MTG Stocks]]&gt;0</f>
        <v/>
      </c>
      <c r="BM971" s="10">
        <f>tbl_MTG_Set[[#This Row],[Play Booster Sell Price CardMarket]]*tbl_MTG_Set[[#This Row],[Play Booster Expected Market Value BotBox]]/tbl_MTG_Set[[#This Row],[Play Booster Sealed Market Value BotBox]]</f>
        <v/>
      </c>
      <c r="BN9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1" s="10">
        <f>tbl_MTG_Set[[#This Row],[Play Singles CardMarket Profit BotBox]]/tbl_MTG_Set[[#This Row],[Play Booster Cost]]</f>
        <v/>
      </c>
      <c r="BP971" s="10">
        <f>tbl_MTG_Set[[#This Row],[Play Singles CardMarket Profit BotBox]]&gt;0</f>
        <v/>
      </c>
      <c r="BQ971" s="10" t="n"/>
      <c r="BR971" s="10" t="n"/>
      <c r="BS971" s="10" t="n"/>
      <c r="BT9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1" s="19">
        <f>tbl_MTG_Set[[#This Row],[Collector Singles CardMarket Profit MTG Stocks]]/tbl_MTG_Set[[#This Row],[Collector Booster Cost]]</f>
        <v/>
      </c>
      <c r="BW971" s="10">
        <f>tbl_MTG_Set[[#This Row],[Collector Singles CardMarket Profit MTG Stocks]]&gt;0</f>
        <v/>
      </c>
      <c r="BX971" s="10" t="n"/>
      <c r="BY971" s="10" t="n"/>
      <c r="BZ971" s="10">
        <f>tbl_MTG_Set[[#This Row],[Collector Booster Sell Price CardMarket]]*tbl_MTG_Set[[#This Row],[Collector Booster Expected Market Value BotBox]]/tbl_MTG_Set[[#This Row],[Collector Booster Sealed Market Value BotBox]]</f>
        <v/>
      </c>
      <c r="CA9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1" s="10">
        <f>tbl_MTG_Set[[#This Row],[Collector Singles CardMarket Profit BotBox]]/tbl_MTG_Set[[#This Row],[Collector Booster Cost]]</f>
        <v/>
      </c>
      <c r="CC971" s="10">
        <f>tbl_MTG_Set[[#This Row],[Collector Singles CardMarket Profit BotBox]]&gt;0</f>
        <v/>
      </c>
      <c r="CD9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2" hidden="1" s="6">
      <c r="A972" t="n">
        <v>1004</v>
      </c>
      <c r="B972" t="inlineStr">
        <is>
          <t>Ice Age ICE</t>
        </is>
      </c>
      <c r="C972" t="n">
        <v>383</v>
      </c>
      <c r="D972" s="3" t="n">
        <v>34853</v>
      </c>
      <c r="F972" t="inlineStr">
        <is>
          <t>en es fr de it pt ja ko ru 汉语 漢語</t>
        </is>
      </c>
      <c r="G972" t="n">
        <v>1954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1">
        <f>tbl_MTG_Set[[#This Row],[Play Booster Sell Price CardMarket]]*tbl_MTG_Set[[#This Row],[Play Booster Expected Market Value MTG Stocks]]/tbl_MTG_Set[[#This Row],[Play Booster Sealed Market Value MTG Stocks]]</f>
        <v/>
      </c>
      <c r="BG9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2" s="11">
        <f>tbl_MTG_Set[[#This Row],[Play Singles CardMarket Profit MTG Stocks]]/tbl_MTG_Set[[#This Row],[Play Booster Cost]]</f>
        <v/>
      </c>
      <c r="BI972" s="11">
        <f>tbl_MTG_Set[[#This Row],[Play Singles CardMarket Profit MTG Stocks]]&gt;0</f>
        <v/>
      </c>
      <c r="BM972" s="10">
        <f>tbl_MTG_Set[[#This Row],[Play Booster Sell Price CardMarket]]*tbl_MTG_Set[[#This Row],[Play Booster Expected Market Value BotBox]]/tbl_MTG_Set[[#This Row],[Play Booster Sealed Market Value BotBox]]</f>
        <v/>
      </c>
      <c r="BN9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2" s="10">
        <f>tbl_MTG_Set[[#This Row],[Play Singles CardMarket Profit BotBox]]/tbl_MTG_Set[[#This Row],[Play Booster Cost]]</f>
        <v/>
      </c>
      <c r="BP972" s="10">
        <f>tbl_MTG_Set[[#This Row],[Play Singles CardMarket Profit BotBox]]&gt;0</f>
        <v/>
      </c>
      <c r="BQ972" s="10" t="n"/>
      <c r="BR972" s="10" t="n"/>
      <c r="BS972" s="10" t="n"/>
      <c r="BT9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2" s="19">
        <f>tbl_MTG_Set[[#This Row],[Collector Singles CardMarket Profit MTG Stocks]]/tbl_MTG_Set[[#This Row],[Collector Booster Cost]]</f>
        <v/>
      </c>
      <c r="BW972" s="10">
        <f>tbl_MTG_Set[[#This Row],[Collector Singles CardMarket Profit MTG Stocks]]&gt;0</f>
        <v/>
      </c>
      <c r="BX972" s="10" t="n"/>
      <c r="BY972" s="10" t="n"/>
      <c r="BZ972" s="10">
        <f>tbl_MTG_Set[[#This Row],[Collector Booster Sell Price CardMarket]]*tbl_MTG_Set[[#This Row],[Collector Booster Expected Market Value BotBox]]/tbl_MTG_Set[[#This Row],[Collector Booster Sealed Market Value BotBox]]</f>
        <v/>
      </c>
      <c r="CA9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2" s="10">
        <f>tbl_MTG_Set[[#This Row],[Collector Singles CardMarket Profit BotBox]]/tbl_MTG_Set[[#This Row],[Collector Booster Cost]]</f>
        <v/>
      </c>
      <c r="CC972" s="10">
        <f>tbl_MTG_Set[[#This Row],[Collector Singles CardMarket Profit BotBox]]&gt;0</f>
        <v/>
      </c>
      <c r="CD9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3" hidden="1" s="6">
      <c r="A973" t="n">
        <v>1005</v>
      </c>
      <c r="B973" t="inlineStr">
        <is>
          <t>Fourth Edition 4ED</t>
        </is>
      </c>
      <c r="C973" t="n">
        <v>380</v>
      </c>
      <c r="D973" s="3" t="n">
        <v>34790</v>
      </c>
      <c r="F973" t="inlineStr">
        <is>
          <t>en es fr de it pt ja ko ru 汉语 漢語</t>
        </is>
      </c>
      <c r="G973" t="n">
        <v>1956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1">
        <f>tbl_MTG_Set[[#This Row],[Play Booster Sell Price CardMarket]]*tbl_MTG_Set[[#This Row],[Play Booster Expected Market Value MTG Stocks]]/tbl_MTG_Set[[#This Row],[Play Booster Sealed Market Value MTG Stocks]]</f>
        <v/>
      </c>
      <c r="BG9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3" s="11">
        <f>tbl_MTG_Set[[#This Row],[Play Singles CardMarket Profit MTG Stocks]]/tbl_MTG_Set[[#This Row],[Play Booster Cost]]</f>
        <v/>
      </c>
      <c r="BI973" s="11">
        <f>tbl_MTG_Set[[#This Row],[Play Singles CardMarket Profit MTG Stocks]]&gt;0</f>
        <v/>
      </c>
      <c r="BM973" s="10">
        <f>tbl_MTG_Set[[#This Row],[Play Booster Sell Price CardMarket]]*tbl_MTG_Set[[#This Row],[Play Booster Expected Market Value BotBox]]/tbl_MTG_Set[[#This Row],[Play Booster Sealed Market Value BotBox]]</f>
        <v/>
      </c>
      <c r="BN9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3" s="10">
        <f>tbl_MTG_Set[[#This Row],[Play Singles CardMarket Profit BotBox]]/tbl_MTG_Set[[#This Row],[Play Booster Cost]]</f>
        <v/>
      </c>
      <c r="BP973" s="10">
        <f>tbl_MTG_Set[[#This Row],[Play Singles CardMarket Profit BotBox]]&gt;0</f>
        <v/>
      </c>
      <c r="BQ973" s="10" t="n"/>
      <c r="BR973" s="10" t="n"/>
      <c r="BS973" s="10" t="n"/>
      <c r="BT9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3" s="19">
        <f>tbl_MTG_Set[[#This Row],[Collector Singles CardMarket Profit MTG Stocks]]/tbl_MTG_Set[[#This Row],[Collector Booster Cost]]</f>
        <v/>
      </c>
      <c r="BW973" s="10">
        <f>tbl_MTG_Set[[#This Row],[Collector Singles CardMarket Profit MTG Stocks]]&gt;0</f>
        <v/>
      </c>
      <c r="BX973" s="10" t="n"/>
      <c r="BY973" s="10" t="n"/>
      <c r="BZ973" s="10">
        <f>tbl_MTG_Set[[#This Row],[Collector Booster Sell Price CardMarket]]*tbl_MTG_Set[[#This Row],[Collector Booster Expected Market Value BotBox]]/tbl_MTG_Set[[#This Row],[Collector Booster Sealed Market Value BotBox]]</f>
        <v/>
      </c>
      <c r="CA9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3" s="10">
        <f>tbl_MTG_Set[[#This Row],[Collector Singles CardMarket Profit BotBox]]/tbl_MTG_Set[[#This Row],[Collector Booster Cost]]</f>
        <v/>
      </c>
      <c r="CC973" s="10">
        <f>tbl_MTG_Set[[#This Row],[Collector Singles CardMarket Profit BotBox]]&gt;0</f>
        <v/>
      </c>
      <c r="CD9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4" hidden="1" s="6">
      <c r="A974" t="n">
        <v>1006</v>
      </c>
      <c r="B974" t="inlineStr">
        <is>
          <t>Fourth Edition Foreign Black Border 4BB</t>
        </is>
      </c>
      <c r="C974" t="n">
        <v>378</v>
      </c>
      <c r="D974" s="3" t="n">
        <v>34790</v>
      </c>
      <c r="F974" t="inlineStr">
        <is>
          <t>en es fr de it pt ja ko ru 汉语 漢語</t>
        </is>
      </c>
      <c r="G974" t="n">
        <v>1958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1">
        <f>tbl_MTG_Set[[#This Row],[Play Booster Sell Price CardMarket]]*tbl_MTG_Set[[#This Row],[Play Booster Expected Market Value MTG Stocks]]/tbl_MTG_Set[[#This Row],[Play Booster Sealed Market Value MTG Stocks]]</f>
        <v/>
      </c>
      <c r="BG9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4" s="11">
        <f>tbl_MTG_Set[[#This Row],[Play Singles CardMarket Profit MTG Stocks]]/tbl_MTG_Set[[#This Row],[Play Booster Cost]]</f>
        <v/>
      </c>
      <c r="BI974" s="11">
        <f>tbl_MTG_Set[[#This Row],[Play Singles CardMarket Profit MTG Stocks]]&gt;0</f>
        <v/>
      </c>
      <c r="BM974" s="10">
        <f>tbl_MTG_Set[[#This Row],[Play Booster Sell Price CardMarket]]*tbl_MTG_Set[[#This Row],[Play Booster Expected Market Value BotBox]]/tbl_MTG_Set[[#This Row],[Play Booster Sealed Market Value BotBox]]</f>
        <v/>
      </c>
      <c r="BN9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4" s="10">
        <f>tbl_MTG_Set[[#This Row],[Play Singles CardMarket Profit BotBox]]/tbl_MTG_Set[[#This Row],[Play Booster Cost]]</f>
        <v/>
      </c>
      <c r="BP974" s="10">
        <f>tbl_MTG_Set[[#This Row],[Play Singles CardMarket Profit BotBox]]&gt;0</f>
        <v/>
      </c>
      <c r="BQ974" s="10" t="n"/>
      <c r="BR974" s="10" t="n"/>
      <c r="BS974" s="10" t="n"/>
      <c r="BT9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4" s="19">
        <f>tbl_MTG_Set[[#This Row],[Collector Singles CardMarket Profit MTG Stocks]]/tbl_MTG_Set[[#This Row],[Collector Booster Cost]]</f>
        <v/>
      </c>
      <c r="BW974" s="10">
        <f>tbl_MTG_Set[[#This Row],[Collector Singles CardMarket Profit MTG Stocks]]&gt;0</f>
        <v/>
      </c>
      <c r="BX974" s="10" t="n"/>
      <c r="BY974" s="10" t="n"/>
      <c r="BZ974" s="10">
        <f>tbl_MTG_Set[[#This Row],[Collector Booster Sell Price CardMarket]]*tbl_MTG_Set[[#This Row],[Collector Booster Expected Market Value BotBox]]/tbl_MTG_Set[[#This Row],[Collector Booster Sealed Market Value BotBox]]</f>
        <v/>
      </c>
      <c r="CA9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4" s="10">
        <f>tbl_MTG_Set[[#This Row],[Collector Singles CardMarket Profit BotBox]]/tbl_MTG_Set[[#This Row],[Collector Booster Cost]]</f>
        <v/>
      </c>
      <c r="CC974" s="10">
        <f>tbl_MTG_Set[[#This Row],[Collector Singles CardMarket Profit BotBox]]&gt;0</f>
        <v/>
      </c>
      <c r="CD9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5" hidden="1" s="6">
      <c r="A975" t="n">
        <v>1007</v>
      </c>
      <c r="B975" t="inlineStr">
        <is>
          <t>Media and Collaboration Promos PMEI</t>
        </is>
      </c>
      <c r="C975" t="n">
        <v>82</v>
      </c>
      <c r="D975" s="3" t="n">
        <v>34700</v>
      </c>
      <c r="F975" t="inlineStr">
        <is>
          <t>en es fr de it pt ja ko ru 汉语 漢語</t>
        </is>
      </c>
      <c r="G975" t="n">
        <v>1960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1">
        <f>tbl_MTG_Set[[#This Row],[Play Booster Sell Price CardMarket]]*tbl_MTG_Set[[#This Row],[Play Booster Expected Market Value MTG Stocks]]/tbl_MTG_Set[[#This Row],[Play Booster Sealed Market Value MTG Stocks]]</f>
        <v/>
      </c>
      <c r="BG9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5" s="11">
        <f>tbl_MTG_Set[[#This Row],[Play Singles CardMarket Profit MTG Stocks]]/tbl_MTG_Set[[#This Row],[Play Booster Cost]]</f>
        <v/>
      </c>
      <c r="BI975" s="11">
        <f>tbl_MTG_Set[[#This Row],[Play Singles CardMarket Profit MTG Stocks]]&gt;0</f>
        <v/>
      </c>
      <c r="BM975" s="10">
        <f>tbl_MTG_Set[[#This Row],[Play Booster Sell Price CardMarket]]*tbl_MTG_Set[[#This Row],[Play Booster Expected Market Value BotBox]]/tbl_MTG_Set[[#This Row],[Play Booster Sealed Market Value BotBox]]</f>
        <v/>
      </c>
      <c r="BN9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5" s="10">
        <f>tbl_MTG_Set[[#This Row],[Play Singles CardMarket Profit BotBox]]/tbl_MTG_Set[[#This Row],[Play Booster Cost]]</f>
        <v/>
      </c>
      <c r="BP975" s="10">
        <f>tbl_MTG_Set[[#This Row],[Play Singles CardMarket Profit BotBox]]&gt;0</f>
        <v/>
      </c>
      <c r="BQ975" s="10" t="n"/>
      <c r="BR975" s="10" t="n"/>
      <c r="BS975" s="10" t="n"/>
      <c r="BT9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5" s="19">
        <f>tbl_MTG_Set[[#This Row],[Collector Singles CardMarket Profit MTG Stocks]]/tbl_MTG_Set[[#This Row],[Collector Booster Cost]]</f>
        <v/>
      </c>
      <c r="BW975" s="10">
        <f>tbl_MTG_Set[[#This Row],[Collector Singles CardMarket Profit MTG Stocks]]&gt;0</f>
        <v/>
      </c>
      <c r="BX975" s="10" t="n"/>
      <c r="BY975" s="10" t="n"/>
      <c r="BZ975" s="10">
        <f>tbl_MTG_Set[[#This Row],[Collector Booster Sell Price CardMarket]]*tbl_MTG_Set[[#This Row],[Collector Booster Expected Market Value BotBox]]/tbl_MTG_Set[[#This Row],[Collector Booster Sealed Market Value BotBox]]</f>
        <v/>
      </c>
      <c r="CA9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5" s="10">
        <f>tbl_MTG_Set[[#This Row],[Collector Singles CardMarket Profit BotBox]]/tbl_MTG_Set[[#This Row],[Collector Booster Cost]]</f>
        <v/>
      </c>
      <c r="CC975" s="10">
        <f>tbl_MTG_Set[[#This Row],[Collector Singles CardMarket Profit BotBox]]&gt;0</f>
        <v/>
      </c>
      <c r="CD9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6" hidden="1" s="6">
      <c r="A976" t="n">
        <v>1008</v>
      </c>
      <c r="B976" t="inlineStr">
        <is>
          <t>Fallen Empires FEM</t>
        </is>
      </c>
      <c r="C976" t="n">
        <v>187</v>
      </c>
      <c r="D976" s="3" t="n">
        <v>34639</v>
      </c>
      <c r="F976" t="inlineStr">
        <is>
          <t>en es fr de it pt ja ko ru 汉语 漢語</t>
        </is>
      </c>
      <c r="G976" t="n">
        <v>1962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1">
        <f>tbl_MTG_Set[[#This Row],[Play Booster Sell Price CardMarket]]*tbl_MTG_Set[[#This Row],[Play Booster Expected Market Value MTG Stocks]]/tbl_MTG_Set[[#This Row],[Play Booster Sealed Market Value MTG Stocks]]</f>
        <v/>
      </c>
      <c r="BG9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6" s="11">
        <f>tbl_MTG_Set[[#This Row],[Play Singles CardMarket Profit MTG Stocks]]/tbl_MTG_Set[[#This Row],[Play Booster Cost]]</f>
        <v/>
      </c>
      <c r="BI976" s="11">
        <f>tbl_MTG_Set[[#This Row],[Play Singles CardMarket Profit MTG Stocks]]&gt;0</f>
        <v/>
      </c>
      <c r="BM976" s="10">
        <f>tbl_MTG_Set[[#This Row],[Play Booster Sell Price CardMarket]]*tbl_MTG_Set[[#This Row],[Play Booster Expected Market Value BotBox]]/tbl_MTG_Set[[#This Row],[Play Booster Sealed Market Value BotBox]]</f>
        <v/>
      </c>
      <c r="BN9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6" s="10">
        <f>tbl_MTG_Set[[#This Row],[Play Singles CardMarket Profit BotBox]]/tbl_MTG_Set[[#This Row],[Play Booster Cost]]</f>
        <v/>
      </c>
      <c r="BP976" s="10">
        <f>tbl_MTG_Set[[#This Row],[Play Singles CardMarket Profit BotBox]]&gt;0</f>
        <v/>
      </c>
      <c r="BQ976" s="10" t="n"/>
      <c r="BR976" s="10" t="n"/>
      <c r="BS976" s="10" t="n"/>
      <c r="BT9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6" s="19">
        <f>tbl_MTG_Set[[#This Row],[Collector Singles CardMarket Profit MTG Stocks]]/tbl_MTG_Set[[#This Row],[Collector Booster Cost]]</f>
        <v/>
      </c>
      <c r="BW976" s="10">
        <f>tbl_MTG_Set[[#This Row],[Collector Singles CardMarket Profit MTG Stocks]]&gt;0</f>
        <v/>
      </c>
      <c r="BX976" s="10" t="n"/>
      <c r="BY976" s="10" t="n"/>
      <c r="BZ976" s="10">
        <f>tbl_MTG_Set[[#This Row],[Collector Booster Sell Price CardMarket]]*tbl_MTG_Set[[#This Row],[Collector Booster Expected Market Value BotBox]]/tbl_MTG_Set[[#This Row],[Collector Booster Sealed Market Value BotBox]]</f>
        <v/>
      </c>
      <c r="CA9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6" s="10">
        <f>tbl_MTG_Set[[#This Row],[Collector Singles CardMarket Profit BotBox]]/tbl_MTG_Set[[#This Row],[Collector Booster Cost]]</f>
        <v/>
      </c>
      <c r="CC976" s="10">
        <f>tbl_MTG_Set[[#This Row],[Collector Singles CardMarket Profit BotBox]]&gt;0</f>
        <v/>
      </c>
      <c r="CD9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7" hidden="1" s="6">
      <c r="A977" t="n">
        <v>1009</v>
      </c>
      <c r="B977" t="inlineStr">
        <is>
          <t>HarperPrism Book Promos PHPR</t>
        </is>
      </c>
      <c r="C977" t="n">
        <v>5</v>
      </c>
      <c r="D977" s="3" t="n">
        <v>34578</v>
      </c>
      <c r="F977" t="inlineStr">
        <is>
          <t>en es fr de it pt ja ko ru 汉语 漢語</t>
        </is>
      </c>
      <c r="G977" t="n">
        <v>1964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1">
        <f>tbl_MTG_Set[[#This Row],[Play Booster Sell Price CardMarket]]*tbl_MTG_Set[[#This Row],[Play Booster Expected Market Value MTG Stocks]]/tbl_MTG_Set[[#This Row],[Play Booster Sealed Market Value MTG Stocks]]</f>
        <v/>
      </c>
      <c r="BG9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7" s="11">
        <f>tbl_MTG_Set[[#This Row],[Play Singles CardMarket Profit MTG Stocks]]/tbl_MTG_Set[[#This Row],[Play Booster Cost]]</f>
        <v/>
      </c>
      <c r="BI977" s="11">
        <f>tbl_MTG_Set[[#This Row],[Play Singles CardMarket Profit MTG Stocks]]&gt;0</f>
        <v/>
      </c>
      <c r="BM977" s="10">
        <f>tbl_MTG_Set[[#This Row],[Play Booster Sell Price CardMarket]]*tbl_MTG_Set[[#This Row],[Play Booster Expected Market Value BotBox]]/tbl_MTG_Set[[#This Row],[Play Booster Sealed Market Value BotBox]]</f>
        <v/>
      </c>
      <c r="BN9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7" s="10">
        <f>tbl_MTG_Set[[#This Row],[Play Singles CardMarket Profit BotBox]]/tbl_MTG_Set[[#This Row],[Play Booster Cost]]</f>
        <v/>
      </c>
      <c r="BP977" s="10">
        <f>tbl_MTG_Set[[#This Row],[Play Singles CardMarket Profit BotBox]]&gt;0</f>
        <v/>
      </c>
      <c r="BQ977" s="10" t="n"/>
      <c r="BR977" s="10" t="n"/>
      <c r="BS977" s="10" t="n"/>
      <c r="BT9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7" s="19">
        <f>tbl_MTG_Set[[#This Row],[Collector Singles CardMarket Profit MTG Stocks]]/tbl_MTG_Set[[#This Row],[Collector Booster Cost]]</f>
        <v/>
      </c>
      <c r="BW977" s="10">
        <f>tbl_MTG_Set[[#This Row],[Collector Singles CardMarket Profit MTG Stocks]]&gt;0</f>
        <v/>
      </c>
      <c r="BX977" s="10" t="n"/>
      <c r="BY977" s="10" t="n"/>
      <c r="BZ977" s="10">
        <f>tbl_MTG_Set[[#This Row],[Collector Booster Sell Price CardMarket]]*tbl_MTG_Set[[#This Row],[Collector Booster Expected Market Value BotBox]]/tbl_MTG_Set[[#This Row],[Collector Booster Sealed Market Value BotBox]]</f>
        <v/>
      </c>
      <c r="CA9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7" s="10">
        <f>tbl_MTG_Set[[#This Row],[Collector Singles CardMarket Profit BotBox]]/tbl_MTG_Set[[#This Row],[Collector Booster Cost]]</f>
        <v/>
      </c>
      <c r="CC977" s="10">
        <f>tbl_MTG_Set[[#This Row],[Collector Singles CardMarket Profit BotBox]]&gt;0</f>
        <v/>
      </c>
      <c r="CD9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8" hidden="1" s="6">
      <c r="A978" t="n">
        <v>1010</v>
      </c>
      <c r="B978" t="inlineStr">
        <is>
          <t>The Dark DRK</t>
        </is>
      </c>
      <c r="C978" t="n">
        <v>122</v>
      </c>
      <c r="D978" s="3" t="n">
        <v>34547</v>
      </c>
      <c r="F978" t="inlineStr">
        <is>
          <t>en es fr de it pt ja ko ru 汉语 漢語</t>
        </is>
      </c>
      <c r="G978" t="n">
        <v>1966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1">
        <f>tbl_MTG_Set[[#This Row],[Play Booster Sell Price CardMarket]]*tbl_MTG_Set[[#This Row],[Play Booster Expected Market Value MTG Stocks]]/tbl_MTG_Set[[#This Row],[Play Booster Sealed Market Value MTG Stocks]]</f>
        <v/>
      </c>
      <c r="BG9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8" s="11">
        <f>tbl_MTG_Set[[#This Row],[Play Singles CardMarket Profit MTG Stocks]]/tbl_MTG_Set[[#This Row],[Play Booster Cost]]</f>
        <v/>
      </c>
      <c r="BI978" s="11">
        <f>tbl_MTG_Set[[#This Row],[Play Singles CardMarket Profit MTG Stocks]]&gt;0</f>
        <v/>
      </c>
      <c r="BM978" s="10">
        <f>tbl_MTG_Set[[#This Row],[Play Booster Sell Price CardMarket]]*tbl_MTG_Set[[#This Row],[Play Booster Expected Market Value BotBox]]/tbl_MTG_Set[[#This Row],[Play Booster Sealed Market Value BotBox]]</f>
        <v/>
      </c>
      <c r="BN9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8" s="10">
        <f>tbl_MTG_Set[[#This Row],[Play Singles CardMarket Profit BotBox]]/tbl_MTG_Set[[#This Row],[Play Booster Cost]]</f>
        <v/>
      </c>
      <c r="BP978" s="10">
        <f>tbl_MTG_Set[[#This Row],[Play Singles CardMarket Profit BotBox]]&gt;0</f>
        <v/>
      </c>
      <c r="BQ978" s="10" t="n"/>
      <c r="BR978" s="10" t="n"/>
      <c r="BS978" s="10" t="n"/>
      <c r="BT9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8" s="19">
        <f>tbl_MTG_Set[[#This Row],[Collector Singles CardMarket Profit MTG Stocks]]/tbl_MTG_Set[[#This Row],[Collector Booster Cost]]</f>
        <v/>
      </c>
      <c r="BW978" s="10">
        <f>tbl_MTG_Set[[#This Row],[Collector Singles CardMarket Profit MTG Stocks]]&gt;0</f>
        <v/>
      </c>
      <c r="BX978" s="10" t="n"/>
      <c r="BY978" s="10" t="n"/>
      <c r="BZ978" s="10">
        <f>tbl_MTG_Set[[#This Row],[Collector Booster Sell Price CardMarket]]*tbl_MTG_Set[[#This Row],[Collector Booster Expected Market Value BotBox]]/tbl_MTG_Set[[#This Row],[Collector Booster Sealed Market Value BotBox]]</f>
        <v/>
      </c>
      <c r="CA9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8" s="10">
        <f>tbl_MTG_Set[[#This Row],[Collector Singles CardMarket Profit BotBox]]/tbl_MTG_Set[[#This Row],[Collector Booster Cost]]</f>
        <v/>
      </c>
      <c r="CC978" s="10">
        <f>tbl_MTG_Set[[#This Row],[Collector Singles CardMarket Profit BotBox]]&gt;0</f>
        <v/>
      </c>
      <c r="CD9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9" hidden="1" s="6">
      <c r="A979" t="n">
        <v>1011</v>
      </c>
      <c r="B979" t="inlineStr">
        <is>
          <t>Dragon Con PDRC</t>
        </is>
      </c>
      <c r="C979" t="n">
        <v>1</v>
      </c>
      <c r="D979" s="3" t="n">
        <v>34530</v>
      </c>
      <c r="F979" t="inlineStr">
        <is>
          <t>en es fr de it pt ja ko ru 汉语 漢語</t>
        </is>
      </c>
      <c r="G979" t="n">
        <v>1968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1">
        <f>tbl_MTG_Set[[#This Row],[Play Booster Sell Price CardMarket]]*tbl_MTG_Set[[#This Row],[Play Booster Expected Market Value MTG Stocks]]/tbl_MTG_Set[[#This Row],[Play Booster Sealed Market Value MTG Stocks]]</f>
        <v/>
      </c>
      <c r="BG9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9" s="11">
        <f>tbl_MTG_Set[[#This Row],[Play Singles CardMarket Profit MTG Stocks]]/tbl_MTG_Set[[#This Row],[Play Booster Cost]]</f>
        <v/>
      </c>
      <c r="BI979" s="11">
        <f>tbl_MTG_Set[[#This Row],[Play Singles CardMarket Profit MTG Stocks]]&gt;0</f>
        <v/>
      </c>
      <c r="BM979" s="10">
        <f>tbl_MTG_Set[[#This Row],[Play Booster Sell Price CardMarket]]*tbl_MTG_Set[[#This Row],[Play Booster Expected Market Value BotBox]]/tbl_MTG_Set[[#This Row],[Play Booster Sealed Market Value BotBox]]</f>
        <v/>
      </c>
      <c r="BN9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9" s="10">
        <f>tbl_MTG_Set[[#This Row],[Play Singles CardMarket Profit BotBox]]/tbl_MTG_Set[[#This Row],[Play Booster Cost]]</f>
        <v/>
      </c>
      <c r="BP979" s="10">
        <f>tbl_MTG_Set[[#This Row],[Play Singles CardMarket Profit BotBox]]&gt;0</f>
        <v/>
      </c>
      <c r="BQ979" s="10" t="n"/>
      <c r="BR979" s="10" t="n"/>
      <c r="BS979" s="10" t="n"/>
      <c r="BT9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9" s="19">
        <f>tbl_MTG_Set[[#This Row],[Collector Singles CardMarket Profit MTG Stocks]]/tbl_MTG_Set[[#This Row],[Collector Booster Cost]]</f>
        <v/>
      </c>
      <c r="BW979" s="10">
        <f>tbl_MTG_Set[[#This Row],[Collector Singles CardMarket Profit MTG Stocks]]&gt;0</f>
        <v/>
      </c>
      <c r="BX979" s="10" t="n"/>
      <c r="BY979" s="10" t="n"/>
      <c r="BZ979" s="10">
        <f>tbl_MTG_Set[[#This Row],[Collector Booster Sell Price CardMarket]]*tbl_MTG_Set[[#This Row],[Collector Booster Expected Market Value BotBox]]/tbl_MTG_Set[[#This Row],[Collector Booster Sealed Market Value BotBox]]</f>
        <v/>
      </c>
      <c r="CA9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9" s="10">
        <f>tbl_MTG_Set[[#This Row],[Collector Singles CardMarket Profit BotBox]]/tbl_MTG_Set[[#This Row],[Collector Booster Cost]]</f>
        <v/>
      </c>
      <c r="CC979" s="10">
        <f>tbl_MTG_Set[[#This Row],[Collector Singles CardMarket Profit BotBox]]&gt;0</f>
        <v/>
      </c>
      <c r="CD9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0" hidden="1" s="6">
      <c r="A980" t="n">
        <v>1012</v>
      </c>
      <c r="B980" t="inlineStr">
        <is>
          <t>Summer Magic / Edgar SUM</t>
        </is>
      </c>
      <c r="C980" t="n">
        <v>306</v>
      </c>
      <c r="D980" s="3" t="n">
        <v>34506</v>
      </c>
      <c r="F980" t="inlineStr">
        <is>
          <t>en es fr de it pt ja ko ru 汉语 漢語</t>
        </is>
      </c>
      <c r="G980" t="n">
        <v>1970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1">
        <f>tbl_MTG_Set[[#This Row],[Play Booster Sell Price CardMarket]]*tbl_MTG_Set[[#This Row],[Play Booster Expected Market Value MTG Stocks]]/tbl_MTG_Set[[#This Row],[Play Booster Sealed Market Value MTG Stocks]]</f>
        <v/>
      </c>
      <c r="BG9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0" s="11">
        <f>tbl_MTG_Set[[#This Row],[Play Singles CardMarket Profit MTG Stocks]]/tbl_MTG_Set[[#This Row],[Play Booster Cost]]</f>
        <v/>
      </c>
      <c r="BI980" s="11">
        <f>tbl_MTG_Set[[#This Row],[Play Singles CardMarket Profit MTG Stocks]]&gt;0</f>
        <v/>
      </c>
      <c r="BM980" s="10">
        <f>tbl_MTG_Set[[#This Row],[Play Booster Sell Price CardMarket]]*tbl_MTG_Set[[#This Row],[Play Booster Expected Market Value BotBox]]/tbl_MTG_Set[[#This Row],[Play Booster Sealed Market Value BotBox]]</f>
        <v/>
      </c>
      <c r="BN9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0" s="10">
        <f>tbl_MTG_Set[[#This Row],[Play Singles CardMarket Profit BotBox]]/tbl_MTG_Set[[#This Row],[Play Booster Cost]]</f>
        <v/>
      </c>
      <c r="BP980" s="10">
        <f>tbl_MTG_Set[[#This Row],[Play Singles CardMarket Profit BotBox]]&gt;0</f>
        <v/>
      </c>
      <c r="BQ980" s="10" t="n"/>
      <c r="BR980" s="10" t="n"/>
      <c r="BS980" s="10" t="n"/>
      <c r="BT9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0" s="19">
        <f>tbl_MTG_Set[[#This Row],[Collector Singles CardMarket Profit MTG Stocks]]/tbl_MTG_Set[[#This Row],[Collector Booster Cost]]</f>
        <v/>
      </c>
      <c r="BW980" s="10">
        <f>tbl_MTG_Set[[#This Row],[Collector Singles CardMarket Profit MTG Stocks]]&gt;0</f>
        <v/>
      </c>
      <c r="BX980" s="10" t="n"/>
      <c r="BY980" s="10" t="n"/>
      <c r="BZ980" s="10">
        <f>tbl_MTG_Set[[#This Row],[Collector Booster Sell Price CardMarket]]*tbl_MTG_Set[[#This Row],[Collector Booster Expected Market Value BotBox]]/tbl_MTG_Set[[#This Row],[Collector Booster Sealed Market Value BotBox]]</f>
        <v/>
      </c>
      <c r="CA9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0" s="10">
        <f>tbl_MTG_Set[[#This Row],[Collector Singles CardMarket Profit BotBox]]/tbl_MTG_Set[[#This Row],[Collector Booster Cost]]</f>
        <v/>
      </c>
      <c r="CC980" s="10">
        <f>tbl_MTG_Set[[#This Row],[Collector Singles CardMarket Profit BotBox]]&gt;0</f>
        <v/>
      </c>
      <c r="CD9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1" hidden="1" s="6">
      <c r="A981" t="n">
        <v>1013</v>
      </c>
      <c r="B981" t="inlineStr">
        <is>
          <t>Legends LEG</t>
        </is>
      </c>
      <c r="C981" t="n">
        <v>310</v>
      </c>
      <c r="D981" s="3" t="n">
        <v>34486</v>
      </c>
      <c r="F981" t="inlineStr">
        <is>
          <t>en es fr de it pt ja ko ru 汉语 漢語</t>
        </is>
      </c>
      <c r="G981" t="n">
        <v>1972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1">
        <f>tbl_MTG_Set[[#This Row],[Play Booster Sell Price CardMarket]]*tbl_MTG_Set[[#This Row],[Play Booster Expected Market Value MTG Stocks]]/tbl_MTG_Set[[#This Row],[Play Booster Sealed Market Value MTG Stocks]]</f>
        <v/>
      </c>
      <c r="BG9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1" s="11">
        <f>tbl_MTG_Set[[#This Row],[Play Singles CardMarket Profit MTG Stocks]]/tbl_MTG_Set[[#This Row],[Play Booster Cost]]</f>
        <v/>
      </c>
      <c r="BI981" s="11">
        <f>tbl_MTG_Set[[#This Row],[Play Singles CardMarket Profit MTG Stocks]]&gt;0</f>
        <v/>
      </c>
      <c r="BM981" s="10">
        <f>tbl_MTG_Set[[#This Row],[Play Booster Sell Price CardMarket]]*tbl_MTG_Set[[#This Row],[Play Booster Expected Market Value BotBox]]/tbl_MTG_Set[[#This Row],[Play Booster Sealed Market Value BotBox]]</f>
        <v/>
      </c>
      <c r="BN9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1" s="10">
        <f>tbl_MTG_Set[[#This Row],[Play Singles CardMarket Profit BotBox]]/tbl_MTG_Set[[#This Row],[Play Booster Cost]]</f>
        <v/>
      </c>
      <c r="BP981" s="10">
        <f>tbl_MTG_Set[[#This Row],[Play Singles CardMarket Profit BotBox]]&gt;0</f>
        <v/>
      </c>
      <c r="BQ981" s="10" t="n"/>
      <c r="BR981" s="10" t="n"/>
      <c r="BS981" s="10" t="n"/>
      <c r="BT9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1" s="19">
        <f>tbl_MTG_Set[[#This Row],[Collector Singles CardMarket Profit MTG Stocks]]/tbl_MTG_Set[[#This Row],[Collector Booster Cost]]</f>
        <v/>
      </c>
      <c r="BW981" s="10">
        <f>tbl_MTG_Set[[#This Row],[Collector Singles CardMarket Profit MTG Stocks]]&gt;0</f>
        <v/>
      </c>
      <c r="BX981" s="10" t="n"/>
      <c r="BY981" s="10" t="n"/>
      <c r="BZ981" s="10">
        <f>tbl_MTG_Set[[#This Row],[Collector Booster Sell Price CardMarket]]*tbl_MTG_Set[[#This Row],[Collector Booster Expected Market Value BotBox]]/tbl_MTG_Set[[#This Row],[Collector Booster Sealed Market Value BotBox]]</f>
        <v/>
      </c>
      <c r="CA9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1" s="10">
        <f>tbl_MTG_Set[[#This Row],[Collector Singles CardMarket Profit BotBox]]/tbl_MTG_Set[[#This Row],[Collector Booster Cost]]</f>
        <v/>
      </c>
      <c r="CC981" s="10">
        <f>tbl_MTG_Set[[#This Row],[Collector Singles CardMarket Profit BotBox]]&gt;0</f>
        <v/>
      </c>
      <c r="CD9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2" hidden="1" s="6">
      <c r="A982" t="n">
        <v>1014</v>
      </c>
      <c r="B982" t="inlineStr">
        <is>
          <t>Revised Edition 3ED</t>
        </is>
      </c>
      <c r="C982" t="n">
        <v>306</v>
      </c>
      <c r="D982" s="3" t="n">
        <v>34435</v>
      </c>
      <c r="F982" t="inlineStr">
        <is>
          <t>en es fr de it pt ja ko ru 汉语 漢語</t>
        </is>
      </c>
      <c r="G982" t="n">
        <v>1974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1">
        <f>tbl_MTG_Set[[#This Row],[Play Booster Sell Price CardMarket]]*tbl_MTG_Set[[#This Row],[Play Booster Expected Market Value MTG Stocks]]/tbl_MTG_Set[[#This Row],[Play Booster Sealed Market Value MTG Stocks]]</f>
        <v/>
      </c>
      <c r="BG9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2" s="11">
        <f>tbl_MTG_Set[[#This Row],[Play Singles CardMarket Profit MTG Stocks]]/tbl_MTG_Set[[#This Row],[Play Booster Cost]]</f>
        <v/>
      </c>
      <c r="BI982" s="11">
        <f>tbl_MTG_Set[[#This Row],[Play Singles CardMarket Profit MTG Stocks]]&gt;0</f>
        <v/>
      </c>
      <c r="BM982" s="10">
        <f>tbl_MTG_Set[[#This Row],[Play Booster Sell Price CardMarket]]*tbl_MTG_Set[[#This Row],[Play Booster Expected Market Value BotBox]]/tbl_MTG_Set[[#This Row],[Play Booster Sealed Market Value BotBox]]</f>
        <v/>
      </c>
      <c r="BN9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2" s="10">
        <f>tbl_MTG_Set[[#This Row],[Play Singles CardMarket Profit BotBox]]/tbl_MTG_Set[[#This Row],[Play Booster Cost]]</f>
        <v/>
      </c>
      <c r="BP982" s="10">
        <f>tbl_MTG_Set[[#This Row],[Play Singles CardMarket Profit BotBox]]&gt;0</f>
        <v/>
      </c>
      <c r="BQ982" s="10" t="n"/>
      <c r="BR982" s="10" t="n"/>
      <c r="BS982" s="10" t="n"/>
      <c r="BT9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2" s="19">
        <f>tbl_MTG_Set[[#This Row],[Collector Singles CardMarket Profit MTG Stocks]]/tbl_MTG_Set[[#This Row],[Collector Booster Cost]]</f>
        <v/>
      </c>
      <c r="BW982" s="10">
        <f>tbl_MTG_Set[[#This Row],[Collector Singles CardMarket Profit MTG Stocks]]&gt;0</f>
        <v/>
      </c>
      <c r="BX982" s="10" t="n"/>
      <c r="BY982" s="10" t="n"/>
      <c r="BZ982" s="10">
        <f>tbl_MTG_Set[[#This Row],[Collector Booster Sell Price CardMarket]]*tbl_MTG_Set[[#This Row],[Collector Booster Expected Market Value BotBox]]/tbl_MTG_Set[[#This Row],[Collector Booster Sealed Market Value BotBox]]</f>
        <v/>
      </c>
      <c r="CA9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2" s="10">
        <f>tbl_MTG_Set[[#This Row],[Collector Singles CardMarket Profit BotBox]]/tbl_MTG_Set[[#This Row],[Collector Booster Cost]]</f>
        <v/>
      </c>
      <c r="CC982" s="10">
        <f>tbl_MTG_Set[[#This Row],[Collector Singles CardMarket Profit BotBox]]&gt;0</f>
        <v/>
      </c>
      <c r="CD9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3" hidden="1" s="6">
      <c r="A983" t="n">
        <v>1015</v>
      </c>
      <c r="B983" t="inlineStr">
        <is>
          <t>Foreign Black Border FBB</t>
        </is>
      </c>
      <c r="C983" t="n">
        <v>307</v>
      </c>
      <c r="D983" s="3" t="n">
        <v>34435</v>
      </c>
      <c r="F983" t="inlineStr">
        <is>
          <t>en es fr de it pt ja ko ru 汉语 漢語</t>
        </is>
      </c>
      <c r="G983" t="n">
        <v>1976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1">
        <f>tbl_MTG_Set[[#This Row],[Play Booster Sell Price CardMarket]]*tbl_MTG_Set[[#This Row],[Play Booster Expected Market Value MTG Stocks]]/tbl_MTG_Set[[#This Row],[Play Booster Sealed Market Value MTG Stocks]]</f>
        <v/>
      </c>
      <c r="BG9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3" s="11">
        <f>tbl_MTG_Set[[#This Row],[Play Singles CardMarket Profit MTG Stocks]]/tbl_MTG_Set[[#This Row],[Play Booster Cost]]</f>
        <v/>
      </c>
      <c r="BI983" s="11">
        <f>tbl_MTG_Set[[#This Row],[Play Singles CardMarket Profit MTG Stocks]]&gt;0</f>
        <v/>
      </c>
      <c r="BM983" s="10">
        <f>tbl_MTG_Set[[#This Row],[Play Booster Sell Price CardMarket]]*tbl_MTG_Set[[#This Row],[Play Booster Expected Market Value BotBox]]/tbl_MTG_Set[[#This Row],[Play Booster Sealed Market Value BotBox]]</f>
        <v/>
      </c>
      <c r="BN9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3" s="10">
        <f>tbl_MTG_Set[[#This Row],[Play Singles CardMarket Profit BotBox]]/tbl_MTG_Set[[#This Row],[Play Booster Cost]]</f>
        <v/>
      </c>
      <c r="BP983" s="10">
        <f>tbl_MTG_Set[[#This Row],[Play Singles CardMarket Profit BotBox]]&gt;0</f>
        <v/>
      </c>
      <c r="BQ983" s="10" t="n"/>
      <c r="BR983" s="10" t="n"/>
      <c r="BS983" s="10" t="n"/>
      <c r="BT9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3" s="19">
        <f>tbl_MTG_Set[[#This Row],[Collector Singles CardMarket Profit MTG Stocks]]/tbl_MTG_Set[[#This Row],[Collector Booster Cost]]</f>
        <v/>
      </c>
      <c r="BW983" s="10">
        <f>tbl_MTG_Set[[#This Row],[Collector Singles CardMarket Profit MTG Stocks]]&gt;0</f>
        <v/>
      </c>
      <c r="BX983" s="10" t="n"/>
      <c r="BY983" s="10" t="n"/>
      <c r="BZ983" s="10">
        <f>tbl_MTG_Set[[#This Row],[Collector Booster Sell Price CardMarket]]*tbl_MTG_Set[[#This Row],[Collector Booster Expected Market Value BotBox]]/tbl_MTG_Set[[#This Row],[Collector Booster Sealed Market Value BotBox]]</f>
        <v/>
      </c>
      <c r="CA9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3" s="10">
        <f>tbl_MTG_Set[[#This Row],[Collector Singles CardMarket Profit BotBox]]/tbl_MTG_Set[[#This Row],[Collector Booster Cost]]</f>
        <v/>
      </c>
      <c r="CC983" s="10">
        <f>tbl_MTG_Set[[#This Row],[Collector Singles CardMarket Profit BotBox]]&gt;0</f>
        <v/>
      </c>
      <c r="CD9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4" hidden="1" s="6">
      <c r="A984" t="n">
        <v>1016</v>
      </c>
      <c r="B984" t="inlineStr">
        <is>
          <t>Antiquities ATQ</t>
        </is>
      </c>
      <c r="C984" t="n">
        <v>102</v>
      </c>
      <c r="D984" s="3" t="n">
        <v>34397</v>
      </c>
      <c r="F984" t="inlineStr">
        <is>
          <t>en es fr de it pt ja ko ru 汉语 漢語</t>
        </is>
      </c>
      <c r="G984" t="n">
        <v>1978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1">
        <f>tbl_MTG_Set[[#This Row],[Play Booster Sell Price CardMarket]]*tbl_MTG_Set[[#This Row],[Play Booster Expected Market Value MTG Stocks]]/tbl_MTG_Set[[#This Row],[Play Booster Sealed Market Value MTG Stocks]]</f>
        <v/>
      </c>
      <c r="BG9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4" s="11">
        <f>tbl_MTG_Set[[#This Row],[Play Singles CardMarket Profit MTG Stocks]]/tbl_MTG_Set[[#This Row],[Play Booster Cost]]</f>
        <v/>
      </c>
      <c r="BI984" s="11">
        <f>tbl_MTG_Set[[#This Row],[Play Singles CardMarket Profit MTG Stocks]]&gt;0</f>
        <v/>
      </c>
      <c r="BM984" s="10">
        <f>tbl_MTG_Set[[#This Row],[Play Booster Sell Price CardMarket]]*tbl_MTG_Set[[#This Row],[Play Booster Expected Market Value BotBox]]/tbl_MTG_Set[[#This Row],[Play Booster Sealed Market Value BotBox]]</f>
        <v/>
      </c>
      <c r="BN9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4" s="10">
        <f>tbl_MTG_Set[[#This Row],[Play Singles CardMarket Profit BotBox]]/tbl_MTG_Set[[#This Row],[Play Booster Cost]]</f>
        <v/>
      </c>
      <c r="BP984" s="10">
        <f>tbl_MTG_Set[[#This Row],[Play Singles CardMarket Profit BotBox]]&gt;0</f>
        <v/>
      </c>
      <c r="BQ984" s="10" t="n"/>
      <c r="BR984" s="10" t="n"/>
      <c r="BS984" s="10" t="n"/>
      <c r="BT9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4" s="19">
        <f>tbl_MTG_Set[[#This Row],[Collector Singles CardMarket Profit MTG Stocks]]/tbl_MTG_Set[[#This Row],[Collector Booster Cost]]</f>
        <v/>
      </c>
      <c r="BW984" s="10">
        <f>tbl_MTG_Set[[#This Row],[Collector Singles CardMarket Profit MTG Stocks]]&gt;0</f>
        <v/>
      </c>
      <c r="BX984" s="10" t="n"/>
      <c r="BY984" s="10" t="n"/>
      <c r="BZ984" s="10">
        <f>tbl_MTG_Set[[#This Row],[Collector Booster Sell Price CardMarket]]*tbl_MTG_Set[[#This Row],[Collector Booster Expected Market Value BotBox]]/tbl_MTG_Set[[#This Row],[Collector Booster Sealed Market Value BotBox]]</f>
        <v/>
      </c>
      <c r="CA9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4" s="10">
        <f>tbl_MTG_Set[[#This Row],[Collector Singles CardMarket Profit BotBox]]/tbl_MTG_Set[[#This Row],[Collector Booster Cost]]</f>
        <v/>
      </c>
      <c r="CC984" s="10">
        <f>tbl_MTG_Set[[#This Row],[Collector Singles CardMarket Profit BotBox]]&gt;0</f>
        <v/>
      </c>
      <c r="CD9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5" hidden="1" s="6">
      <c r="A985" t="n">
        <v>1017</v>
      </c>
      <c r="B985" t="inlineStr">
        <is>
          <t>Arabian Nights ARN</t>
        </is>
      </c>
      <c r="C985" t="n">
        <v>92</v>
      </c>
      <c r="D985" s="3" t="n">
        <v>34320</v>
      </c>
      <c r="F985" t="inlineStr">
        <is>
          <t>en es fr de it pt ja ko ru 汉语 漢語</t>
        </is>
      </c>
      <c r="G985" t="n">
        <v>1980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1">
        <f>tbl_MTG_Set[[#This Row],[Play Booster Sell Price CardMarket]]*tbl_MTG_Set[[#This Row],[Play Booster Expected Market Value MTG Stocks]]/tbl_MTG_Set[[#This Row],[Play Booster Sealed Market Value MTG Stocks]]</f>
        <v/>
      </c>
      <c r="BG9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5" s="11">
        <f>tbl_MTG_Set[[#This Row],[Play Singles CardMarket Profit MTG Stocks]]/tbl_MTG_Set[[#This Row],[Play Booster Cost]]</f>
        <v/>
      </c>
      <c r="BI985" s="11">
        <f>tbl_MTG_Set[[#This Row],[Play Singles CardMarket Profit MTG Stocks]]&gt;0</f>
        <v/>
      </c>
      <c r="BM985" s="10">
        <f>tbl_MTG_Set[[#This Row],[Play Booster Sell Price CardMarket]]*tbl_MTG_Set[[#This Row],[Play Booster Expected Market Value BotBox]]/tbl_MTG_Set[[#This Row],[Play Booster Sealed Market Value BotBox]]</f>
        <v/>
      </c>
      <c r="BN9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5" s="10">
        <f>tbl_MTG_Set[[#This Row],[Play Singles CardMarket Profit BotBox]]/tbl_MTG_Set[[#This Row],[Play Booster Cost]]</f>
        <v/>
      </c>
      <c r="BP985" s="10">
        <f>tbl_MTG_Set[[#This Row],[Play Singles CardMarket Profit BotBox]]&gt;0</f>
        <v/>
      </c>
      <c r="BQ985" s="10" t="n"/>
      <c r="BR985" s="10" t="n"/>
      <c r="BS985" s="10" t="n"/>
      <c r="BT9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5" s="19">
        <f>tbl_MTG_Set[[#This Row],[Collector Singles CardMarket Profit MTG Stocks]]/tbl_MTG_Set[[#This Row],[Collector Booster Cost]]</f>
        <v/>
      </c>
      <c r="BW985" s="10">
        <f>tbl_MTG_Set[[#This Row],[Collector Singles CardMarket Profit MTG Stocks]]&gt;0</f>
        <v/>
      </c>
      <c r="BX985" s="10" t="n"/>
      <c r="BY985" s="10" t="n"/>
      <c r="BZ985" s="10">
        <f>tbl_MTG_Set[[#This Row],[Collector Booster Sell Price CardMarket]]*tbl_MTG_Set[[#This Row],[Collector Booster Expected Market Value BotBox]]/tbl_MTG_Set[[#This Row],[Collector Booster Sealed Market Value BotBox]]</f>
        <v/>
      </c>
      <c r="CA9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5" s="10">
        <f>tbl_MTG_Set[[#This Row],[Collector Singles CardMarket Profit BotBox]]/tbl_MTG_Set[[#This Row],[Collector Booster Cost]]</f>
        <v/>
      </c>
      <c r="CC985" s="10">
        <f>tbl_MTG_Set[[#This Row],[Collector Singles CardMarket Profit BotBox]]&gt;0</f>
        <v/>
      </c>
      <c r="CD9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6" hidden="1" s="6">
      <c r="A986" t="n">
        <v>1018</v>
      </c>
      <c r="B986" t="inlineStr">
        <is>
          <t>Intl. Collectors' Edition CEI</t>
        </is>
      </c>
      <c r="C986" t="n">
        <v>302</v>
      </c>
      <c r="D986" s="3" t="n">
        <v>34313</v>
      </c>
      <c r="F986" t="inlineStr">
        <is>
          <t>en es fr de it pt ja ko ru 汉语 漢語</t>
        </is>
      </c>
      <c r="G986" t="n">
        <v>1982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1">
        <f>tbl_MTG_Set[[#This Row],[Play Booster Sell Price CardMarket]]*tbl_MTG_Set[[#This Row],[Play Booster Expected Market Value MTG Stocks]]/tbl_MTG_Set[[#This Row],[Play Booster Sealed Market Value MTG Stocks]]</f>
        <v/>
      </c>
      <c r="BG9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6" s="11">
        <f>tbl_MTG_Set[[#This Row],[Play Singles CardMarket Profit MTG Stocks]]/tbl_MTG_Set[[#This Row],[Play Booster Cost]]</f>
        <v/>
      </c>
      <c r="BI986" s="11">
        <f>tbl_MTG_Set[[#This Row],[Play Singles CardMarket Profit MTG Stocks]]&gt;0</f>
        <v/>
      </c>
      <c r="BM986" s="10">
        <f>tbl_MTG_Set[[#This Row],[Play Booster Sell Price CardMarket]]*tbl_MTG_Set[[#This Row],[Play Booster Expected Market Value BotBox]]/tbl_MTG_Set[[#This Row],[Play Booster Sealed Market Value BotBox]]</f>
        <v/>
      </c>
      <c r="BN9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6" s="10">
        <f>tbl_MTG_Set[[#This Row],[Play Singles CardMarket Profit BotBox]]/tbl_MTG_Set[[#This Row],[Play Booster Cost]]</f>
        <v/>
      </c>
      <c r="BP986" s="10">
        <f>tbl_MTG_Set[[#This Row],[Play Singles CardMarket Profit BotBox]]&gt;0</f>
        <v/>
      </c>
      <c r="BQ986" s="10" t="n"/>
      <c r="BR986" s="10" t="n"/>
      <c r="BS986" s="10" t="n"/>
      <c r="BT9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6" s="19">
        <f>tbl_MTG_Set[[#This Row],[Collector Singles CardMarket Profit MTG Stocks]]/tbl_MTG_Set[[#This Row],[Collector Booster Cost]]</f>
        <v/>
      </c>
      <c r="BW986" s="10">
        <f>tbl_MTG_Set[[#This Row],[Collector Singles CardMarket Profit MTG Stocks]]&gt;0</f>
        <v/>
      </c>
      <c r="BX986" s="10" t="n"/>
      <c r="BY986" s="10" t="n"/>
      <c r="BZ986" s="10">
        <f>tbl_MTG_Set[[#This Row],[Collector Booster Sell Price CardMarket]]*tbl_MTG_Set[[#This Row],[Collector Booster Expected Market Value BotBox]]/tbl_MTG_Set[[#This Row],[Collector Booster Sealed Market Value BotBox]]</f>
        <v/>
      </c>
      <c r="CA9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6" s="10">
        <f>tbl_MTG_Set[[#This Row],[Collector Singles CardMarket Profit BotBox]]/tbl_MTG_Set[[#This Row],[Collector Booster Cost]]</f>
        <v/>
      </c>
      <c r="CC986" s="10">
        <f>tbl_MTG_Set[[#This Row],[Collector Singles CardMarket Profit BotBox]]&gt;0</f>
        <v/>
      </c>
      <c r="CD9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7" hidden="1" s="6">
      <c r="A987" t="n">
        <v>1019</v>
      </c>
      <c r="B987" t="inlineStr">
        <is>
          <t>Collectors' Edition CED</t>
        </is>
      </c>
      <c r="C987" t="n">
        <v>302</v>
      </c>
      <c r="D987" s="3" t="n">
        <v>34313</v>
      </c>
      <c r="F987" t="inlineStr">
        <is>
          <t>en es fr de it pt ja ko ru 汉语 漢語</t>
        </is>
      </c>
      <c r="G987" t="n">
        <v>1984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1">
        <f>tbl_MTG_Set[[#This Row],[Play Booster Sell Price CardMarket]]*tbl_MTG_Set[[#This Row],[Play Booster Expected Market Value MTG Stocks]]/tbl_MTG_Set[[#This Row],[Play Booster Sealed Market Value MTG Stocks]]</f>
        <v/>
      </c>
      <c r="BG9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7" s="11">
        <f>tbl_MTG_Set[[#This Row],[Play Singles CardMarket Profit MTG Stocks]]/tbl_MTG_Set[[#This Row],[Play Booster Cost]]</f>
        <v/>
      </c>
      <c r="BI987" s="11">
        <f>tbl_MTG_Set[[#This Row],[Play Singles CardMarket Profit MTG Stocks]]&gt;0</f>
        <v/>
      </c>
      <c r="BM987" s="10">
        <f>tbl_MTG_Set[[#This Row],[Play Booster Sell Price CardMarket]]*tbl_MTG_Set[[#This Row],[Play Booster Expected Market Value BotBox]]/tbl_MTG_Set[[#This Row],[Play Booster Sealed Market Value BotBox]]</f>
        <v/>
      </c>
      <c r="BN9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7" s="10">
        <f>tbl_MTG_Set[[#This Row],[Play Singles CardMarket Profit BotBox]]/tbl_MTG_Set[[#This Row],[Play Booster Cost]]</f>
        <v/>
      </c>
      <c r="BP987" s="10">
        <f>tbl_MTG_Set[[#This Row],[Play Singles CardMarket Profit BotBox]]&gt;0</f>
        <v/>
      </c>
      <c r="BQ987" s="10" t="n"/>
      <c r="BR987" s="10" t="n"/>
      <c r="BS987" s="10" t="n"/>
      <c r="BT9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7" s="19">
        <f>tbl_MTG_Set[[#This Row],[Collector Singles CardMarket Profit MTG Stocks]]/tbl_MTG_Set[[#This Row],[Collector Booster Cost]]</f>
        <v/>
      </c>
      <c r="BW987" s="10">
        <f>tbl_MTG_Set[[#This Row],[Collector Singles CardMarket Profit MTG Stocks]]&gt;0</f>
        <v/>
      </c>
      <c r="BX987" s="10" t="n"/>
      <c r="BY987" s="10" t="n"/>
      <c r="BZ987" s="10">
        <f>tbl_MTG_Set[[#This Row],[Collector Booster Sell Price CardMarket]]*tbl_MTG_Set[[#This Row],[Collector Booster Expected Market Value BotBox]]/tbl_MTG_Set[[#This Row],[Collector Booster Sealed Market Value BotBox]]</f>
        <v/>
      </c>
      <c r="CA9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7" s="10">
        <f>tbl_MTG_Set[[#This Row],[Collector Singles CardMarket Profit BotBox]]/tbl_MTG_Set[[#This Row],[Collector Booster Cost]]</f>
        <v/>
      </c>
      <c r="CC987" s="10">
        <f>tbl_MTG_Set[[#This Row],[Collector Singles CardMarket Profit BotBox]]&gt;0</f>
        <v/>
      </c>
      <c r="CD9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8" hidden="1" s="6">
      <c r="A988" t="n">
        <v>1020</v>
      </c>
      <c r="B988" t="inlineStr">
        <is>
          <t>Unlimited Edition 2ED</t>
        </is>
      </c>
      <c r="C988" t="n">
        <v>302</v>
      </c>
      <c r="D988" s="3" t="n">
        <v>34304</v>
      </c>
      <c r="F988" t="inlineStr">
        <is>
          <t>en es fr de it pt ja ko ru 汉语 漢語</t>
        </is>
      </c>
      <c r="G988" t="n">
        <v>1986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1">
        <f>tbl_MTG_Set[[#This Row],[Play Booster Sell Price CardMarket]]*tbl_MTG_Set[[#This Row],[Play Booster Expected Market Value MTG Stocks]]/tbl_MTG_Set[[#This Row],[Play Booster Sealed Market Value MTG Stocks]]</f>
        <v/>
      </c>
      <c r="BG9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8" s="11">
        <f>tbl_MTG_Set[[#This Row],[Play Singles CardMarket Profit MTG Stocks]]/tbl_MTG_Set[[#This Row],[Play Booster Cost]]</f>
        <v/>
      </c>
      <c r="BI988" s="11">
        <f>tbl_MTG_Set[[#This Row],[Play Singles CardMarket Profit MTG Stocks]]&gt;0</f>
        <v/>
      </c>
      <c r="BM988" s="10">
        <f>tbl_MTG_Set[[#This Row],[Play Booster Sell Price CardMarket]]*tbl_MTG_Set[[#This Row],[Play Booster Expected Market Value BotBox]]/tbl_MTG_Set[[#This Row],[Play Booster Sealed Market Value BotBox]]</f>
        <v/>
      </c>
      <c r="BN9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8" s="10">
        <f>tbl_MTG_Set[[#This Row],[Play Singles CardMarket Profit BotBox]]/tbl_MTG_Set[[#This Row],[Play Booster Cost]]</f>
        <v/>
      </c>
      <c r="BP988" s="10">
        <f>tbl_MTG_Set[[#This Row],[Play Singles CardMarket Profit BotBox]]&gt;0</f>
        <v/>
      </c>
      <c r="BQ988" s="10" t="n"/>
      <c r="BR988" s="10" t="n"/>
      <c r="BS988" s="10" t="n"/>
      <c r="BT9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8" s="19">
        <f>tbl_MTG_Set[[#This Row],[Collector Singles CardMarket Profit MTG Stocks]]/tbl_MTG_Set[[#This Row],[Collector Booster Cost]]</f>
        <v/>
      </c>
      <c r="BW988" s="10">
        <f>tbl_MTG_Set[[#This Row],[Collector Singles CardMarket Profit MTG Stocks]]&gt;0</f>
        <v/>
      </c>
      <c r="BX988" s="10" t="n"/>
      <c r="BY988" s="10" t="n"/>
      <c r="BZ988" s="10">
        <f>tbl_MTG_Set[[#This Row],[Collector Booster Sell Price CardMarket]]*tbl_MTG_Set[[#This Row],[Collector Booster Expected Market Value BotBox]]/tbl_MTG_Set[[#This Row],[Collector Booster Sealed Market Value BotBox]]</f>
        <v/>
      </c>
      <c r="CA9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8" s="10">
        <f>tbl_MTG_Set[[#This Row],[Collector Singles CardMarket Profit BotBox]]/tbl_MTG_Set[[#This Row],[Collector Booster Cost]]</f>
        <v/>
      </c>
      <c r="CC988" s="10">
        <f>tbl_MTG_Set[[#This Row],[Collector Singles CardMarket Profit BotBox]]&gt;0</f>
        <v/>
      </c>
      <c r="CD9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9" hidden="1" s="6">
      <c r="A989" t="n">
        <v>1021</v>
      </c>
      <c r="B989" t="inlineStr">
        <is>
          <t>Limited Edition Beta LEB</t>
        </is>
      </c>
      <c r="C989" t="n">
        <v>302</v>
      </c>
      <c r="D989" s="3" t="n">
        <v>34246</v>
      </c>
      <c r="F989" t="inlineStr">
        <is>
          <t>en es fr de it pt ja ko ru 汉语 漢語</t>
        </is>
      </c>
      <c r="G989" t="n">
        <v>1988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1">
        <f>tbl_MTG_Set[[#This Row],[Play Booster Sell Price CardMarket]]*tbl_MTG_Set[[#This Row],[Play Booster Expected Market Value MTG Stocks]]/tbl_MTG_Set[[#This Row],[Play Booster Sealed Market Value MTG Stocks]]</f>
        <v/>
      </c>
      <c r="BG9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9" s="11">
        <f>tbl_MTG_Set[[#This Row],[Play Singles CardMarket Profit MTG Stocks]]/tbl_MTG_Set[[#This Row],[Play Booster Cost]]</f>
        <v/>
      </c>
      <c r="BI989" s="11">
        <f>tbl_MTG_Set[[#This Row],[Play Singles CardMarket Profit MTG Stocks]]&gt;0</f>
        <v/>
      </c>
      <c r="BM989" s="10">
        <f>tbl_MTG_Set[[#This Row],[Play Booster Sell Price CardMarket]]*tbl_MTG_Set[[#This Row],[Play Booster Expected Market Value BotBox]]/tbl_MTG_Set[[#This Row],[Play Booster Sealed Market Value BotBox]]</f>
        <v/>
      </c>
      <c r="BN9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9" s="10">
        <f>tbl_MTG_Set[[#This Row],[Play Singles CardMarket Profit BotBox]]/tbl_MTG_Set[[#This Row],[Play Booster Cost]]</f>
        <v/>
      </c>
      <c r="BP989" s="10">
        <f>tbl_MTG_Set[[#This Row],[Play Singles CardMarket Profit BotBox]]&gt;0</f>
        <v/>
      </c>
      <c r="BQ989" s="10" t="n"/>
      <c r="BR989" s="10" t="n"/>
      <c r="BS989" s="10" t="n"/>
      <c r="BT9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9" s="19">
        <f>tbl_MTG_Set[[#This Row],[Collector Singles CardMarket Profit MTG Stocks]]/tbl_MTG_Set[[#This Row],[Collector Booster Cost]]</f>
        <v/>
      </c>
      <c r="BW989" s="10">
        <f>tbl_MTG_Set[[#This Row],[Collector Singles CardMarket Profit MTG Stocks]]&gt;0</f>
        <v/>
      </c>
      <c r="BX989" s="10" t="n"/>
      <c r="BY989" s="10" t="n"/>
      <c r="BZ989" s="10">
        <f>tbl_MTG_Set[[#This Row],[Collector Booster Sell Price CardMarket]]*tbl_MTG_Set[[#This Row],[Collector Booster Expected Market Value BotBox]]/tbl_MTG_Set[[#This Row],[Collector Booster Sealed Market Value BotBox]]</f>
        <v/>
      </c>
      <c r="CA9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9" s="10">
        <f>tbl_MTG_Set[[#This Row],[Collector Singles CardMarket Profit BotBox]]/tbl_MTG_Set[[#This Row],[Collector Booster Cost]]</f>
        <v/>
      </c>
      <c r="CC989" s="10">
        <f>tbl_MTG_Set[[#This Row],[Collector Singles CardMarket Profit BotBox]]&gt;0</f>
        <v/>
      </c>
      <c r="CD9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0" hidden="1" s="6">
      <c r="A990" t="n">
        <v>1022</v>
      </c>
      <c r="B990" t="inlineStr">
        <is>
          <t>Limited Edition Alpha LEA</t>
        </is>
      </c>
      <c r="C990" t="n">
        <v>295</v>
      </c>
      <c r="D990" s="3" t="n">
        <v>34186</v>
      </c>
      <c r="F990" t="inlineStr">
        <is>
          <t>en es fr de it pt ja ko ru</t>
        </is>
      </c>
      <c r="G990" t="n">
        <v>1990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1">
        <f>tbl_MTG_Set[[#This Row],[Play Booster Sell Price CardMarket]]*tbl_MTG_Set[[#This Row],[Play Booster Expected Market Value MTG Stocks]]/tbl_MTG_Set[[#This Row],[Play Booster Sealed Market Value MTG Stocks]]</f>
        <v/>
      </c>
      <c r="BG9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0" s="11">
        <f>tbl_MTG_Set[[#This Row],[Play Singles CardMarket Profit MTG Stocks]]/tbl_MTG_Set[[#This Row],[Play Booster Cost]]</f>
        <v/>
      </c>
      <c r="BI990" s="11">
        <f>tbl_MTG_Set[[#This Row],[Play Singles CardMarket Profit MTG Stocks]]&gt;0</f>
        <v/>
      </c>
      <c r="BM990" s="10">
        <f>tbl_MTG_Set[[#This Row],[Play Booster Sell Price CardMarket]]*tbl_MTG_Set[[#This Row],[Play Booster Expected Market Value BotBox]]/tbl_MTG_Set[[#This Row],[Play Booster Sealed Market Value BotBox]]</f>
        <v/>
      </c>
      <c r="BN9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0" s="10">
        <f>tbl_MTG_Set[[#This Row],[Play Singles CardMarket Profit BotBox]]/tbl_MTG_Set[[#This Row],[Play Booster Cost]]</f>
        <v/>
      </c>
      <c r="BP990" s="10">
        <f>tbl_MTG_Set[[#This Row],[Play Singles CardMarket Profit BotBox]]&gt;0</f>
        <v/>
      </c>
      <c r="BQ990" s="10" t="n"/>
      <c r="BR990" s="10" t="n"/>
      <c r="BS990" s="10" t="n"/>
      <c r="BT9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0" s="19">
        <f>tbl_MTG_Set[[#This Row],[Collector Singles CardMarket Profit MTG Stocks]]/tbl_MTG_Set[[#This Row],[Collector Booster Cost]]</f>
        <v/>
      </c>
      <c r="BW990" s="10">
        <f>tbl_MTG_Set[[#This Row],[Collector Singles CardMarket Profit MTG Stocks]]&gt;0</f>
        <v/>
      </c>
      <c r="BX990" s="10" t="n"/>
      <c r="BY990" s="10" t="n"/>
      <c r="BZ990" s="10">
        <f>tbl_MTG_Set[[#This Row],[Collector Booster Sell Price CardMarket]]*tbl_MTG_Set[[#This Row],[Collector Booster Expected Market Value BotBox]]/tbl_MTG_Set[[#This Row],[Collector Booster Sealed Market Value BotBox]]</f>
        <v/>
      </c>
      <c r="CA9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0" s="10">
        <f>tbl_MTG_Set[[#This Row],[Collector Singles CardMarket Profit BotBox]]/tbl_MTG_Set[[#This Row],[Collector Booster Cost]]</f>
        <v/>
      </c>
      <c r="CC990" s="10">
        <f>tbl_MTG_Set[[#This Row],[Collector Singles CardMarket Profit BotBox]]&gt;0</f>
        <v/>
      </c>
      <c r="CD9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1">
      <c r="A991" t="n">
        <v>98</v>
      </c>
      <c r="B991" t="inlineStr">
        <is>
          <t>Assassin's Creed ACR</t>
        </is>
      </c>
      <c r="C991" t="n">
        <v>309</v>
      </c>
      <c r="D991" s="3" t="n">
        <v>45478</v>
      </c>
      <c r="E991" t="inlineStr">
        <is>
          <t>Universes Beyond</t>
        </is>
      </c>
      <c r="F991" t="inlineStr">
        <is>
          <t>en es fr de it pt ja ko ru 汉语 漢語</t>
        </is>
      </c>
      <c r="G991" t="n">
        <v>142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Y991" s="10" t="n">
        <v>98</v>
      </c>
      <c r="Z991" s="10" t="n">
        <v>115</v>
      </c>
      <c r="AC991" s="10" t="n">
        <v>113</v>
      </c>
      <c r="AD991" s="10">
        <f>(Y991+96/20)/24</f>
        <v/>
      </c>
      <c r="AE991" s="10">
        <f>(Z991+96/20)/24</f>
        <v/>
      </c>
      <c r="AF991" s="10">
        <f>(AA991+96/20)/24</f>
        <v/>
      </c>
      <c r="AG991" s="10">
        <f>(AB991+96/20)/24</f>
        <v/>
      </c>
      <c r="AH991" s="10">
        <f>(AC991+96/20)/24</f>
        <v/>
      </c>
      <c r="AI991" s="4" t="n">
        <v>63</v>
      </c>
      <c r="AJ991" s="4" t="n">
        <v>18</v>
      </c>
      <c r="AK991" s="4" t="n">
        <v>86</v>
      </c>
      <c r="AL991" s="4" t="n">
        <v>85</v>
      </c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1" s="10" t="n">
        <v>5</v>
      </c>
      <c r="AS99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1">
        <f>tbl_MTG_Set[[#This Row],[Play Booster Sell Price CardMarket]]*tbl_MTG_Set[[#This Row],[Play Booster Expected Market Value MTG Stocks]]/tbl_MTG_Set[[#This Row],[Play Booster Sealed Market Value MTG Stocks]]</f>
        <v/>
      </c>
      <c r="BG9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1" s="11">
        <f>tbl_MTG_Set[[#This Row],[Play Singles CardMarket Profit MTG Stocks]]/tbl_MTG_Set[[#This Row],[Play Booster Cost]]</f>
        <v/>
      </c>
      <c r="BI991" s="11">
        <f>tbl_MTG_Set[[#This Row],[Play Singles CardMarket Profit MTG Stocks]]&gt;0</f>
        <v/>
      </c>
      <c r="BJ991" s="21" t="inlineStr">
        <is>
          <t>https://botbox.dev/products/acr/Assassins%20Creed%20Beyond%20Booster%20Pack?exc=0</t>
        </is>
      </c>
      <c r="BK991" s="11" t="n">
        <v>4.98</v>
      </c>
      <c r="BL991" s="11" t="n">
        <v>7.64</v>
      </c>
      <c r="BM991" s="10">
        <f>tbl_MTG_Set[[#This Row],[Play Booster Sell Price CardMarket]]*tbl_MTG_Set[[#This Row],[Play Booster Expected Market Value BotBox]]/tbl_MTG_Set[[#This Row],[Play Booster Sealed Market Value BotBox]]</f>
        <v/>
      </c>
      <c r="BN9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1" s="17">
        <f>tbl_MTG_Set[[#This Row],[Play Singles CardMarket Profit BotBox]]/tbl_MTG_Set[[#This Row],[Play Booster Cost]]</f>
        <v/>
      </c>
      <c r="BP991" s="10">
        <f>tbl_MTG_Set[[#This Row],[Play Singles CardMarket Profit BotBox]]&gt;0</f>
        <v/>
      </c>
      <c r="BQ991" s="15" t="inlineStr">
        <is>
          <t>https://botbox.dev/products/acr/Assassins%20Creed%20Collector%20Booster%20Pack?exc=0</t>
        </is>
      </c>
      <c r="BR991" s="10" t="n"/>
      <c r="BS991" s="10" t="n"/>
      <c r="BT9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1" s="19">
        <f>tbl_MTG_Set[[#This Row],[Collector Singles CardMarket Profit MTG Stocks]]/tbl_MTG_Set[[#This Row],[Collector Booster Cost]]</f>
        <v/>
      </c>
      <c r="BW991" s="10">
        <f>tbl_MTG_Set[[#This Row],[Collector Singles CardMarket Profit MTG Stocks]]&gt;0</f>
        <v/>
      </c>
      <c r="BX991" s="10" t="n">
        <v>35.4</v>
      </c>
      <c r="BY991" s="10" t="n">
        <v>40.2</v>
      </c>
      <c r="BZ991" s="10">
        <f>tbl_MTG_Set[[#This Row],[Collector Booster Sell Price CardMarket]]*tbl_MTG_Set[[#This Row],[Collector Booster Expected Market Value BotBox]]/tbl_MTG_Set[[#This Row],[Collector Booster Sealed Market Value BotBox]]</f>
        <v/>
      </c>
      <c r="CA9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1" s="17">
        <f>tbl_MTG_Set[[#This Row],[Collector Singles CardMarket Profit BotBox]]/tbl_MTG_Set[[#This Row],[Collector Booster Cost]]</f>
        <v/>
      </c>
      <c r="CC991" s="10">
        <f>tbl_MTG_Set[[#This Row],[Collector Singles CardMarket Profit BotBox]]&gt;0</f>
        <v/>
      </c>
      <c r="CD9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2">
      <c r="A992" t="n">
        <v>10</v>
      </c>
      <c r="B992" t="inlineStr">
        <is>
          <t>Avatar: The Last Airbender TLA</t>
        </is>
      </c>
      <c r="C992" t="n">
        <v>394</v>
      </c>
      <c r="D992" s="3" t="n">
        <v>45982</v>
      </c>
      <c r="E992" t="inlineStr">
        <is>
          <t>Universes Beyond</t>
        </is>
      </c>
      <c r="F992" t="inlineStr">
        <is>
          <t>en es fr de it pt ja ko ru 汉语 漢語</t>
        </is>
      </c>
      <c r="G992" t="n">
        <v>11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Y992" s="10">
        <f>4.2*20+8</f>
        <v/>
      </c>
      <c r="Z992" s="10" t="n">
        <v>145</v>
      </c>
      <c r="AC992" s="10" t="n">
        <v>141</v>
      </c>
      <c r="AD992" s="10">
        <f>(Y992+96/20)/30</f>
        <v/>
      </c>
      <c r="AE992" s="10">
        <f>(Z992+96/20)/30</f>
        <v/>
      </c>
      <c r="AG992" s="10" t="n"/>
      <c r="AH992" s="10" t="n"/>
      <c r="AI992" s="4" t="n">
        <v>57</v>
      </c>
      <c r="AJ992" s="4" t="n">
        <v>12</v>
      </c>
      <c r="AK992" s="4" t="n">
        <v>88</v>
      </c>
      <c r="AL992" s="4" t="n">
        <v>87</v>
      </c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2" s="10" t="n">
        <v>7</v>
      </c>
      <c r="AS99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5" t="inlineStr">
        <is>
          <t>https://www.mtgstocks.com/sets/1377-avatar-the-last-airbender#ev</t>
        </is>
      </c>
      <c r="BD992" s="11" t="n">
        <v>9.300000000000001</v>
      </c>
      <c r="BE992" s="11" t="n">
        <v>5.45</v>
      </c>
      <c r="BF992" s="11">
        <f>tbl_MTG_Set[[#This Row],[Play Booster Sell Price CardMarket]]*tbl_MTG_Set[[#This Row],[Play Booster Expected Market Value MTG Stocks]]/tbl_MTG_Set[[#This Row],[Play Booster Sealed Market Value MTG Stocks]]</f>
        <v/>
      </c>
      <c r="BG9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2" s="19">
        <f>tbl_MTG_Set[[#This Row],[Play Singles CardMarket Profit MTG Stocks]]/tbl_MTG_Set[[#This Row],[Play Booster Cost]]</f>
        <v/>
      </c>
      <c r="BI992" s="11">
        <f>tbl_MTG_Set[[#This Row],[Play Singles CardMarket Profit MTG Stocks]]&gt;0</f>
        <v/>
      </c>
      <c r="BJ992" s="21" t="inlineStr">
        <is>
          <t>https://botbox.dev/products/tla/Avatar%20The%20Last%20Airbender%20Play%20Booster%20Pack?exc=0</t>
        </is>
      </c>
      <c r="BK992" s="11" t="n">
        <v>3.79</v>
      </c>
      <c r="BL992" s="11" t="n">
        <v>6</v>
      </c>
      <c r="BM992" s="10">
        <f>tbl_MTG_Set[[#This Row],[Play Booster Sell Price CardMarket]]*tbl_MTG_Set[[#This Row],[Play Booster Expected Market Value BotBox]]/tbl_MTG_Set[[#This Row],[Play Booster Sealed Market Value BotBox]]</f>
        <v/>
      </c>
      <c r="BN9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2" s="17">
        <f>tbl_MTG_Set[[#This Row],[Play Singles CardMarket Profit BotBox]]/tbl_MTG_Set[[#This Row],[Play Booster Cost]]</f>
        <v/>
      </c>
      <c r="BP992" s="10">
        <f>tbl_MTG_Set[[#This Row],[Play Singles CardMarket Profit BotBox]]&gt;0</f>
        <v/>
      </c>
      <c r="BQ992" s="15" t="inlineStr">
        <is>
          <t>https://botbox.dev/products/tla/Avatar%20The%20Last%20Airbender%20Collector%20Booster%20Pack?exc=0</t>
        </is>
      </c>
      <c r="BR992" s="10" t="n">
        <v>40.46</v>
      </c>
      <c r="BS992" s="10" t="n">
        <v>41.39</v>
      </c>
      <c r="BT9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2" s="19">
        <f>tbl_MTG_Set[[#This Row],[Collector Singles CardMarket Profit MTG Stocks]]/tbl_MTG_Set[[#This Row],[Collector Booster Cost]]</f>
        <v/>
      </c>
      <c r="BW992" s="10">
        <f>tbl_MTG_Set[[#This Row],[Collector Singles CardMarket Profit MTG Stocks]]&gt;0</f>
        <v/>
      </c>
      <c r="BX992" s="10" t="n">
        <v>29.41</v>
      </c>
      <c r="BY992" s="10" t="n">
        <v>41.26</v>
      </c>
      <c r="BZ992" s="10">
        <f>tbl_MTG_Set[[#This Row],[Collector Booster Sell Price CardMarket]]*tbl_MTG_Set[[#This Row],[Collector Booster Expected Market Value BotBox]]/tbl_MTG_Set[[#This Row],[Collector Booster Sealed Market Value BotBox]]</f>
        <v/>
      </c>
      <c r="CA9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2" s="18">
        <f>tbl_MTG_Set[[#This Row],[Collector Singles CardMarket Profit BotBox]]/tbl_MTG_Set[[#This Row],[Collector Booster Cost]]</f>
        <v/>
      </c>
      <c r="CC992" s="10">
        <f>tbl_MTG_Set[[#This Row],[Collector Singles CardMarket Profit BotBox]]&gt;0</f>
        <v/>
      </c>
      <c r="CD9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3">
      <c r="A993" t="n">
        <v>90</v>
      </c>
      <c r="B993" t="inlineStr">
        <is>
          <t>Bloomburrow BLB</t>
        </is>
      </c>
      <c r="C993" t="n">
        <v>398</v>
      </c>
      <c r="D993" s="3" t="n">
        <v>45506</v>
      </c>
      <c r="E993" t="inlineStr">
        <is>
          <t>Standard Expansion</t>
        </is>
      </c>
      <c r="F993" t="inlineStr">
        <is>
          <t>en es fr de it pt ja ko ru 汉语 漢語</t>
        </is>
      </c>
      <c r="G993" t="n">
        <v>126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Y993" s="10">
        <f>20*6+8</f>
        <v/>
      </c>
      <c r="Z993" s="10" t="n">
        <v>133</v>
      </c>
      <c r="AD993" s="10">
        <f>(Y993+96/20)/36</f>
        <v/>
      </c>
      <c r="AE993" s="10">
        <f>(Z993+96/20)/36</f>
        <v/>
      </c>
      <c r="AG993" s="10" t="n"/>
      <c r="AH993" s="10" t="n"/>
      <c r="AI993" s="4" t="n">
        <v>79</v>
      </c>
      <c r="AJ993" s="4" t="n">
        <v>34</v>
      </c>
      <c r="AK993" s="4" t="n">
        <v>90</v>
      </c>
      <c r="AL993" s="4" t="n">
        <v>89</v>
      </c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3" s="10" t="n">
        <v>6</v>
      </c>
      <c r="AS99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5" t="inlineStr">
        <is>
          <t>https://www.mtgstocks.com/sets/1906-bloomburrow#ev</t>
        </is>
      </c>
      <c r="BD993" s="11" t="n">
        <v>7.37</v>
      </c>
      <c r="BE993" s="11" t="n">
        <v>8.74</v>
      </c>
      <c r="BF993" s="11">
        <f>tbl_MTG_Set[[#This Row],[Play Booster Sell Price CardMarket]]*tbl_MTG_Set[[#This Row],[Play Booster Expected Market Value MTG Stocks]]/tbl_MTG_Set[[#This Row],[Play Booster Sealed Market Value MTG Stocks]]</f>
        <v/>
      </c>
      <c r="BG9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3" s="11">
        <f>tbl_MTG_Set[[#This Row],[Play Singles CardMarket Profit MTG Stocks]]/tbl_MTG_Set[[#This Row],[Play Booster Cost]]</f>
        <v/>
      </c>
      <c r="BI993" s="11">
        <f>tbl_MTG_Set[[#This Row],[Play Singles CardMarket Profit MTG Stocks]]&gt;0</f>
        <v/>
      </c>
      <c r="BJ993" s="21" t="inlineStr">
        <is>
          <t>https://botbox.dev/products/blb/Bloomburrow%20Play%20Booster%20Pack?exc=0</t>
        </is>
      </c>
      <c r="BK993" s="11" t="n">
        <v>4.8</v>
      </c>
      <c r="BL993" s="11" t="n">
        <v>8.970000000000001</v>
      </c>
      <c r="BM993" s="10">
        <f>tbl_MTG_Set[[#This Row],[Play Booster Sell Price CardMarket]]*tbl_MTG_Set[[#This Row],[Play Booster Expected Market Value BotBox]]/tbl_MTG_Set[[#This Row],[Play Booster Sealed Market Value BotBox]]</f>
        <v/>
      </c>
      <c r="BN9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3" s="17">
        <f>tbl_MTG_Set[[#This Row],[Play Singles CardMarket Profit BotBox]]/tbl_MTG_Set[[#This Row],[Play Booster Cost]]</f>
        <v/>
      </c>
      <c r="BP993" s="10">
        <f>tbl_MTG_Set[[#This Row],[Play Singles CardMarket Profit BotBox]]&gt;0</f>
        <v/>
      </c>
      <c r="BQ993" s="15" t="inlineStr">
        <is>
          <t>https://botbox.dev/products/blb/Bloomburrow%20Collector%20Booster%20Pack?exc=0</t>
        </is>
      </c>
      <c r="BR993" s="10" t="n">
        <v>27.68</v>
      </c>
      <c r="BS993" s="10" t="n">
        <v>74.58</v>
      </c>
      <c r="BT9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3" s="19">
        <f>tbl_MTG_Set[[#This Row],[Collector Singles CardMarket Profit MTG Stocks]]/tbl_MTG_Set[[#This Row],[Collector Booster Cost]]</f>
        <v/>
      </c>
      <c r="BW993" s="10">
        <f>tbl_MTG_Set[[#This Row],[Collector Singles CardMarket Profit MTG Stocks]]&gt;0</f>
        <v/>
      </c>
      <c r="BX993" s="10" t="n">
        <v>29.52</v>
      </c>
      <c r="BY993" s="10" t="n">
        <v>84.98999999999999</v>
      </c>
      <c r="BZ993" s="10">
        <f>tbl_MTG_Set[[#This Row],[Collector Booster Sell Price CardMarket]]*tbl_MTG_Set[[#This Row],[Collector Booster Expected Market Value BotBox]]/tbl_MTG_Set[[#This Row],[Collector Booster Sealed Market Value BotBox]]</f>
        <v/>
      </c>
      <c r="CA9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3" s="17">
        <f>tbl_MTG_Set[[#This Row],[Collector Singles CardMarket Profit BotBox]]/tbl_MTG_Set[[#This Row],[Collector Booster Cost]]</f>
        <v/>
      </c>
      <c r="CC993" s="10">
        <f>tbl_MTG_Set[[#This Row],[Collector Singles CardMarket Profit BotBox]]&gt;0</f>
        <v/>
      </c>
      <c r="CD9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4">
      <c r="A994" t="n">
        <v>163</v>
      </c>
      <c r="B994" t="inlineStr">
        <is>
          <t>Commander Masters CMM</t>
        </is>
      </c>
      <c r="C994" t="n">
        <v>1067</v>
      </c>
      <c r="D994" s="3" t="n">
        <v>45142</v>
      </c>
      <c r="E994" t="inlineStr">
        <is>
          <t>Masters</t>
        </is>
      </c>
      <c r="F994" t="inlineStr">
        <is>
          <t>en es fr de it pt ja ko ru 汉语 漢語</t>
        </is>
      </c>
      <c r="G994" t="n">
        <v>272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Y994" s="10" t="n">
        <v>368</v>
      </c>
      <c r="Z994" s="10" t="n">
        <v>395</v>
      </c>
      <c r="AD994" s="10">
        <f>(Y994+96/20)/24</f>
        <v/>
      </c>
      <c r="AE994" s="10">
        <f>(Z994+96/20)/24</f>
        <v/>
      </c>
      <c r="AF994" s="10">
        <f>(AA994+96/20)/24</f>
        <v/>
      </c>
      <c r="AG994" s="10">
        <f>(AB994+96/20)/24</f>
        <v/>
      </c>
      <c r="AH994" s="10">
        <f>(AC994+96/20)/24</f>
        <v/>
      </c>
      <c r="AI994" s="4" t="n">
        <v>52</v>
      </c>
      <c r="AJ994" s="4" t="n">
        <v>7</v>
      </c>
      <c r="AK994" s="4" t="n">
        <v>92</v>
      </c>
      <c r="AL994" s="4" t="n">
        <v>91</v>
      </c>
      <c r="AM994" s="10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4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4" s="10" t="n">
        <v>20</v>
      </c>
      <c r="AS99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4" s="17">
        <f>tbl_MTG_Set[[#This Row],[Play Booster CardMarket Profit]]/tbl_MTG_Set[[#This Row],[Play Booster Cost]]</f>
        <v/>
      </c>
      <c r="AU994" s="10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4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7">
        <f>tbl_MTG_Set[[#This Row],[Collector Booster CardMarket Profit]]/tbl_MTG_Set[[#This Row],[Collector Booster Cost]]</f>
        <v/>
      </c>
      <c r="BC994" s="10" t="n"/>
      <c r="BF994" s="11">
        <f>tbl_MTG_Set[[#This Row],[Play Booster Sell Price CardMarket]]*tbl_MTG_Set[[#This Row],[Play Booster Expected Market Value MTG Stocks]]/tbl_MTG_Set[[#This Row],[Play Booster Sealed Market Value MTG Stocks]]</f>
        <v/>
      </c>
      <c r="BG9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4" s="19">
        <f>tbl_MTG_Set[[#This Row],[Play Singles CardMarket Profit MTG Stocks]]/tbl_MTG_Set[[#This Row],[Play Booster Cost]]</f>
        <v/>
      </c>
      <c r="BI994" s="11">
        <f>tbl_MTG_Set[[#This Row],[Play Singles CardMarket Profit MTG Stocks]]&gt;0</f>
        <v/>
      </c>
      <c r="BJ994" s="21" t="inlineStr">
        <is>
          <t>https://botbox.dev/products/cmm/Commander%20Masters%20Set%20Booster%20Pack?exc=0</t>
        </is>
      </c>
      <c r="BK994" s="11" t="n">
        <v>17.92</v>
      </c>
      <c r="BL994" s="11" t="n">
        <v>29.94</v>
      </c>
      <c r="BM994" s="10">
        <f>tbl_MTG_Set[[#This Row],[Play Booster Sell Price CardMarket]]*tbl_MTG_Set[[#This Row],[Play Booster Expected Market Value BotBox]]/tbl_MTG_Set[[#This Row],[Play Booster Sealed Market Value BotBox]]</f>
        <v/>
      </c>
      <c r="BN9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4" s="17">
        <f>tbl_MTG_Set[[#This Row],[Play Singles CardMarket Profit BotBox]]/tbl_MTG_Set[[#This Row],[Play Booster Cost]]</f>
        <v/>
      </c>
      <c r="BP994" s="10">
        <f>tbl_MTG_Set[[#This Row],[Play Singles CardMarket Profit BotBox]]&gt;0</f>
        <v/>
      </c>
      <c r="BQ994" s="15" t="inlineStr">
        <is>
          <t>https://botbox.dev/products/cmm/Commander%20Masters%20Collector%20Booster%20Pack?exc=0</t>
        </is>
      </c>
      <c r="BR994" s="10" t="n"/>
      <c r="BS994" s="10" t="n"/>
      <c r="BT9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4" s="19">
        <f>tbl_MTG_Set[[#This Row],[Collector Singles CardMarket Profit MTG Stocks]]/tbl_MTG_Set[[#This Row],[Collector Booster Cost]]</f>
        <v/>
      </c>
      <c r="BW994" s="10">
        <f>tbl_MTG_Set[[#This Row],[Collector Singles CardMarket Profit MTG Stocks]]&gt;0</f>
        <v/>
      </c>
      <c r="BX994" s="10" t="n">
        <v>60.3</v>
      </c>
      <c r="BY994" s="10" t="n">
        <v>83.98999999999999</v>
      </c>
      <c r="BZ994" s="10">
        <f>tbl_MTG_Set[[#This Row],[Collector Booster Sell Price CardMarket]]*tbl_MTG_Set[[#This Row],[Collector Booster Expected Market Value BotBox]]/tbl_MTG_Set[[#This Row],[Collector Booster Sealed Market Value BotBox]]</f>
        <v/>
      </c>
      <c r="CA9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4" s="17">
        <f>tbl_MTG_Set[[#This Row],[Collector Singles CardMarket Profit BotBox]]/tbl_MTG_Set[[#This Row],[Collector Booster Cost]]</f>
        <v/>
      </c>
      <c r="CC994" s="10">
        <f>tbl_MTG_Set[[#This Row],[Collector Singles CardMarket Profit BotBox]]&gt;0</f>
        <v/>
      </c>
      <c r="CD9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5">
      <c r="A995" t="n">
        <v>489</v>
      </c>
      <c r="B995" t="inlineStr">
        <is>
          <t>Dominaria DOM</t>
        </is>
      </c>
      <c r="C995" t="n">
        <v>280</v>
      </c>
      <c r="D995" s="3" t="n">
        <v>43217</v>
      </c>
      <c r="F995" t="inlineStr">
        <is>
          <t>en es fr de it pt ja ko ru 汉语 漢語</t>
        </is>
      </c>
      <c r="G995" t="n">
        <v>924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Z995" s="10" t="n">
        <v>144</v>
      </c>
      <c r="AE995" s="10">
        <f>(tbl_MTG_Set[[#This Row],[Chaos Cards PSBBBP]]+96/20)/36</f>
        <v/>
      </c>
      <c r="AG995" s="10" t="n"/>
      <c r="AH995" s="10" t="n"/>
      <c r="AI995" s="4" t="n">
        <v>62</v>
      </c>
      <c r="AJ995" s="4" t="n">
        <v>17</v>
      </c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5" s="10" t="n">
        <v>4</v>
      </c>
      <c r="AS99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5" t="inlineStr">
        <is>
          <t>https://www.mtgstocks.com/sets/291-dominaria#ev</t>
        </is>
      </c>
      <c r="BD995" s="11" t="n">
        <v>3.5</v>
      </c>
      <c r="BE995" s="11" t="n">
        <v>4.88</v>
      </c>
      <c r="BF995" s="11">
        <f>tbl_MTG_Set[[#This Row],[Play Booster Sell Price CardMarket]]*tbl_MTG_Set[[#This Row],[Play Booster Expected Market Value MTG Stocks]]/tbl_MTG_Set[[#This Row],[Play Booster Sealed Market Value MTG Stocks]]</f>
        <v/>
      </c>
      <c r="BG9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5" s="11">
        <f>tbl_MTG_Set[[#This Row],[Play Singles CardMarket Profit MTG Stocks]]/tbl_MTG_Set[[#This Row],[Play Booster Cost]]</f>
        <v/>
      </c>
      <c r="BI995" s="11">
        <f>tbl_MTG_Set[[#This Row],[Play Singles CardMarket Profit MTG Stocks]]&gt;0</f>
        <v/>
      </c>
      <c r="BJ995" s="21" t="inlineStr">
        <is>
          <t>https://botbox.dev/products/dom/Dominaria%20Booster%20Pack?exc=0</t>
        </is>
      </c>
      <c r="BM995" s="10">
        <f>tbl_MTG_Set[[#This Row],[Play Booster Sell Price CardMarket]]*tbl_MTG_Set[[#This Row],[Play Booster Expected Market Value BotBox]]/tbl_MTG_Set[[#This Row],[Play Booster Sealed Market Value BotBox]]</f>
        <v/>
      </c>
      <c r="BN9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5" s="17">
        <f>tbl_MTG_Set[[#This Row],[Play Singles CardMarket Profit BotBox]]/tbl_MTG_Set[[#This Row],[Play Booster Cost]]</f>
        <v/>
      </c>
      <c r="BP995" s="10">
        <f>tbl_MTG_Set[[#This Row],[Play Singles CardMarket Profit BotBox]]&gt;0</f>
        <v/>
      </c>
      <c r="BQ995" s="10" t="n"/>
      <c r="BR995" s="10" t="n"/>
      <c r="BS995" s="10" t="n"/>
      <c r="BT9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5" s="19">
        <f>tbl_MTG_Set[[#This Row],[Collector Singles CardMarket Profit MTG Stocks]]/tbl_MTG_Set[[#This Row],[Collector Booster Cost]]</f>
        <v/>
      </c>
      <c r="BW995" s="10">
        <f>tbl_MTG_Set[[#This Row],[Collector Singles CardMarket Profit MTG Stocks]]&gt;0</f>
        <v/>
      </c>
      <c r="BX995" s="10" t="n"/>
      <c r="BY995" s="10" t="n"/>
      <c r="BZ995" s="10">
        <f>tbl_MTG_Set[[#This Row],[Collector Booster Sell Price CardMarket]]*tbl_MTG_Set[[#This Row],[Collector Booster Expected Market Value BotBox]]/tbl_MTG_Set[[#This Row],[Collector Booster Sealed Market Value BotBox]]</f>
        <v/>
      </c>
      <c r="CA9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5" s="17">
        <f>tbl_MTG_Set[[#This Row],[Collector Singles CardMarket Profit BotBox]]/tbl_MTG_Set[[#This Row],[Collector Booster Cost]]</f>
        <v/>
      </c>
      <c r="CC995" s="10">
        <f>tbl_MTG_Set[[#This Row],[Collector Singles CardMarket Profit BotBox]]&gt;0</f>
        <v/>
      </c>
      <c r="CD9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6">
      <c r="A996" t="n">
        <v>247</v>
      </c>
      <c r="B996" t="inlineStr">
        <is>
          <t>Dominaria United DMU</t>
        </is>
      </c>
      <c r="C996" t="n">
        <v>453</v>
      </c>
      <c r="D996" s="3" t="n">
        <v>44813</v>
      </c>
      <c r="E996" t="inlineStr">
        <is>
          <t>Standard Expansion</t>
        </is>
      </c>
      <c r="F996" t="inlineStr">
        <is>
          <t>en es fr de it pt ja ko ru 汉语 漢語</t>
        </is>
      </c>
      <c r="G996" t="n">
        <v>440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Y996" s="10" t="n">
        <v>150</v>
      </c>
      <c r="Z996" s="10" t="n">
        <v>115</v>
      </c>
      <c r="AD996" s="10">
        <f>(Y996+96/20)/30</f>
        <v/>
      </c>
      <c r="AE996" s="10">
        <f>(Z996+96/20)/30</f>
        <v/>
      </c>
      <c r="AG996" s="10" t="n"/>
      <c r="AH996" s="10" t="n"/>
      <c r="AI996" s="4" t="n">
        <v>76</v>
      </c>
      <c r="AJ996" s="4" t="n">
        <v>31</v>
      </c>
      <c r="AK996" s="4" t="n">
        <v>94</v>
      </c>
      <c r="AL996" s="4" t="n">
        <v>93</v>
      </c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6" s="10" t="n">
        <v>4</v>
      </c>
      <c r="AS99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7">
        <f>tbl_MTG_Set[[#This Row],[Collector Booster CardMarket Profit]]/tbl_MTG_Set[[#This Row],[Collector Booster Cost]]</f>
        <v/>
      </c>
      <c r="BC996" s="10" t="n"/>
      <c r="BF996" s="11">
        <f>tbl_MTG_Set[[#This Row],[Play Booster Sell Price CardMarket]]*tbl_MTG_Set[[#This Row],[Play Booster Expected Market Value MTG Stocks]]/tbl_MTG_Set[[#This Row],[Play Booster Sealed Market Value MTG Stocks]]</f>
        <v/>
      </c>
      <c r="BG9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6" s="19">
        <f>tbl_MTG_Set[[#This Row],[Play Singles CardMarket Profit MTG Stocks]]/tbl_MTG_Set[[#This Row],[Play Booster Cost]]</f>
        <v/>
      </c>
      <c r="BI996" s="11">
        <f>tbl_MTG_Set[[#This Row],[Play Singles CardMarket Profit MTG Stocks]]&gt;0</f>
        <v/>
      </c>
      <c r="BJ996" s="21" t="inlineStr">
        <is>
          <t>https://botbox.dev/products/dmu/Dominaria%20United%20Set%20Booster%20Pack?exc=0</t>
        </is>
      </c>
      <c r="BK996" s="11" t="n">
        <v>3.02</v>
      </c>
      <c r="BL996" s="11" t="n">
        <v>6.5</v>
      </c>
      <c r="BM996" s="10">
        <f>tbl_MTG_Set[[#This Row],[Play Booster Sell Price CardMarket]]*tbl_MTG_Set[[#This Row],[Play Booster Expected Market Value BotBox]]/tbl_MTG_Set[[#This Row],[Play Booster Sealed Market Value BotBox]]</f>
        <v/>
      </c>
      <c r="BN9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6" s="17">
        <f>tbl_MTG_Set[[#This Row],[Play Singles CardMarket Profit BotBox]]/tbl_MTG_Set[[#This Row],[Play Booster Cost]]</f>
        <v/>
      </c>
      <c r="BP996" s="10">
        <f>tbl_MTG_Set[[#This Row],[Play Singles CardMarket Profit BotBox]]&gt;0</f>
        <v/>
      </c>
      <c r="BQ996" s="15" t="inlineStr">
        <is>
          <t>https://botbox.dev/products/dmu/Dominaria%20United%20Collector%20Booster%20Pack?exc=0</t>
        </is>
      </c>
      <c r="BR996" s="10" t="n"/>
      <c r="BS996" s="10" t="n"/>
      <c r="BT9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6" s="19">
        <f>tbl_MTG_Set[[#This Row],[Collector Singles CardMarket Profit MTG Stocks]]/tbl_MTG_Set[[#This Row],[Collector Booster Cost]]</f>
        <v/>
      </c>
      <c r="BW996" s="10">
        <f>tbl_MTG_Set[[#This Row],[Collector Singles CardMarket Profit MTG Stocks]]&gt;0</f>
        <v/>
      </c>
      <c r="BX996" s="10" t="n">
        <v>10.69</v>
      </c>
      <c r="BY996" s="10" t="n">
        <v>31.98</v>
      </c>
      <c r="BZ996" s="10">
        <f>tbl_MTG_Set[[#This Row],[Collector Booster Sell Price CardMarket]]*tbl_MTG_Set[[#This Row],[Collector Booster Expected Market Value BotBox]]/tbl_MTG_Set[[#This Row],[Collector Booster Sealed Market Value BotBox]]</f>
        <v/>
      </c>
      <c r="CA9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6" s="17">
        <f>tbl_MTG_Set[[#This Row],[Collector Singles CardMarket Profit BotBox]]/tbl_MTG_Set[[#This Row],[Collector Booster Cost]]</f>
        <v/>
      </c>
      <c r="CC996" s="10">
        <f>tbl_MTG_Set[[#This Row],[Collector Singles CardMarket Profit BotBox]]&gt;0</f>
        <v/>
      </c>
      <c r="CD9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7">
      <c r="A997" t="n">
        <v>81</v>
      </c>
      <c r="B997" t="inlineStr">
        <is>
          <t>Duskmourn: House of Horror DSK</t>
        </is>
      </c>
      <c r="C997" t="n">
        <v>418</v>
      </c>
      <c r="D997" s="3" t="n">
        <v>45562</v>
      </c>
      <c r="E997" t="inlineStr">
        <is>
          <t>Standard Expansion</t>
        </is>
      </c>
      <c r="F997" t="inlineStr">
        <is>
          <t>en es fr de it pt ja ko ru 汉语 漢語</t>
        </is>
      </c>
      <c r="G997" t="n">
        <v>108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Y997" s="10" t="n">
        <v>132</v>
      </c>
      <c r="Z997" s="10" t="n">
        <v>136</v>
      </c>
      <c r="AC997" s="10" t="n">
        <v>132</v>
      </c>
      <c r="AD997" s="10">
        <f>(Y997+96/20)/36</f>
        <v/>
      </c>
      <c r="AE997" s="10">
        <f>(Z997+96/20)/36</f>
        <v/>
      </c>
      <c r="AF997" s="10">
        <f>(AA997+96/20)/36</f>
        <v/>
      </c>
      <c r="AG997" s="10">
        <f>(AB997+96/20)/36</f>
        <v/>
      </c>
      <c r="AH997" s="10">
        <f>(AC997+96/20)/36</f>
        <v/>
      </c>
      <c r="AI997" s="4" t="n">
        <v>71</v>
      </c>
      <c r="AJ997" s="4" t="n">
        <v>26</v>
      </c>
      <c r="AK997" s="4" t="n">
        <v>96</v>
      </c>
      <c r="AL997" s="4" t="n">
        <v>95</v>
      </c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7" s="10" t="n">
        <v>4</v>
      </c>
      <c r="AS99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5" t="inlineStr">
        <is>
          <t>https://www.mtgstocks.com/sets/1998-duskmourn-house-of-horror#ev</t>
        </is>
      </c>
      <c r="BD997" s="11" t="n">
        <v>5.33</v>
      </c>
      <c r="BE997" s="11" t="n">
        <v>4.35</v>
      </c>
      <c r="BF997" s="11">
        <f>tbl_MTG_Set[[#This Row],[Play Booster Sell Price CardMarket]]*tbl_MTG_Set[[#This Row],[Play Booster Expected Market Value MTG Stocks]]/tbl_MTG_Set[[#This Row],[Play Booster Sealed Market Value MTG Stocks]]</f>
        <v/>
      </c>
      <c r="BG9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7" s="11">
        <f>tbl_MTG_Set[[#This Row],[Play Singles CardMarket Profit MTG Stocks]]/tbl_MTG_Set[[#This Row],[Play Booster Cost]]</f>
        <v/>
      </c>
      <c r="BI997" s="11">
        <f>tbl_MTG_Set[[#This Row],[Play Singles CardMarket Profit MTG Stocks]]&gt;0</f>
        <v/>
      </c>
      <c r="BJ997" s="21" t="inlineStr">
        <is>
          <t>https://botbox.dev/products/dsk/Duskmourn%20House%20of%20Horror%20Play%20Booster%20Pack?exc=0</t>
        </is>
      </c>
      <c r="BK997" s="11" t="n">
        <v>3.4</v>
      </c>
      <c r="BL997" s="11" t="n">
        <v>5</v>
      </c>
      <c r="BM997" s="10">
        <f>tbl_MTG_Set[[#This Row],[Play Booster Sell Price CardMarket]]*tbl_MTG_Set[[#This Row],[Play Booster Expected Market Value BotBox]]/tbl_MTG_Set[[#This Row],[Play Booster Sealed Market Value BotBox]]</f>
        <v/>
      </c>
      <c r="BN9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7" s="17">
        <f>tbl_MTG_Set[[#This Row],[Play Singles CardMarket Profit BotBox]]/tbl_MTG_Set[[#This Row],[Play Booster Cost]]</f>
        <v/>
      </c>
      <c r="BP997" s="10">
        <f>tbl_MTG_Set[[#This Row],[Play Singles CardMarket Profit BotBox]]&gt;0</f>
        <v/>
      </c>
      <c r="BQ997" s="15" t="inlineStr">
        <is>
          <t>https://botbox.dev/products/dsk/Duskmourn%20House%20of%20Horror%20Collector%20Booster%20Pack?exc=0</t>
        </is>
      </c>
      <c r="BR997" s="10" t="n">
        <v>19.16</v>
      </c>
      <c r="BS997" s="10" t="n">
        <v>47.38</v>
      </c>
      <c r="BT9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7" s="19">
        <f>tbl_MTG_Set[[#This Row],[Collector Singles CardMarket Profit MTG Stocks]]/tbl_MTG_Set[[#This Row],[Collector Booster Cost]]</f>
        <v/>
      </c>
      <c r="BW997" s="10">
        <f>tbl_MTG_Set[[#This Row],[Collector Singles CardMarket Profit MTG Stocks]]&gt;0</f>
        <v/>
      </c>
      <c r="BX997" s="10" t="n">
        <v>18.88</v>
      </c>
      <c r="BY997" s="10" t="n">
        <v>49.39</v>
      </c>
      <c r="BZ997" s="10">
        <f>tbl_MTG_Set[[#This Row],[Collector Booster Sell Price CardMarket]]*tbl_MTG_Set[[#This Row],[Collector Booster Expected Market Value BotBox]]/tbl_MTG_Set[[#This Row],[Collector Booster Sealed Market Value BotBox]]</f>
        <v/>
      </c>
      <c r="CA9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7" s="17">
        <f>tbl_MTG_Set[[#This Row],[Collector Singles CardMarket Profit BotBox]]/tbl_MTG_Set[[#This Row],[Collector Booster Cost]]</f>
        <v/>
      </c>
      <c r="CC997" s="10">
        <f>tbl_MTG_Set[[#This Row],[Collector Singles CardMarket Profit BotBox]]&gt;0</f>
        <v/>
      </c>
      <c r="CD9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8">
      <c r="A998" t="n">
        <v>30</v>
      </c>
      <c r="B998" t="inlineStr">
        <is>
          <t>Edge of Eternities EOE</t>
        </is>
      </c>
      <c r="C998" t="n">
        <v>399</v>
      </c>
      <c r="D998" s="3" t="n">
        <v>45870</v>
      </c>
      <c r="E998" t="inlineStr">
        <is>
          <t>Standard Expansion</t>
        </is>
      </c>
      <c r="F998" t="inlineStr">
        <is>
          <t>en es fr de it pt ja ko ru 汉语 漢語</t>
        </is>
      </c>
      <c r="G998" t="n">
        <v>31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Y998" s="10" t="n">
        <v>126</v>
      </c>
      <c r="Z998" s="10" t="n">
        <v>120</v>
      </c>
      <c r="AD998" s="10">
        <f>(Y998+96/20)/30</f>
        <v/>
      </c>
      <c r="AE998" s="10">
        <f>(Z998+96/20)/30</f>
        <v/>
      </c>
      <c r="AG998" s="10" t="n"/>
      <c r="AH998" s="10" t="n"/>
      <c r="AI998" s="4" t="n">
        <v>65</v>
      </c>
      <c r="AJ998" s="4" t="n">
        <v>20</v>
      </c>
      <c r="AK998" s="4" t="n">
        <v>98</v>
      </c>
      <c r="AL998" s="4" t="n">
        <v>97</v>
      </c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8" s="10" t="n">
        <v>5</v>
      </c>
      <c r="AS99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5" t="inlineStr">
        <is>
          <t>https://www.mtgstocks.com/sets/2231-edge-of-eternities#ev</t>
        </is>
      </c>
      <c r="BD998" s="11" t="n">
        <v>5.59</v>
      </c>
      <c r="BE998" s="11" t="n">
        <v>6.73</v>
      </c>
      <c r="BF998" s="11">
        <f>tbl_MTG_Set[[#This Row],[Play Booster Sell Price CardMarket]]*tbl_MTG_Set[[#This Row],[Play Booster Expected Market Value MTG Stocks]]/tbl_MTG_Set[[#This Row],[Play Booster Sealed Market Value MTG Stocks]]</f>
        <v/>
      </c>
      <c r="BG9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8" s="19">
        <f>tbl_MTG_Set[[#This Row],[Play Singles CardMarket Profit MTG Stocks]]/tbl_MTG_Set[[#This Row],[Play Booster Cost]]</f>
        <v/>
      </c>
      <c r="BI998" s="11">
        <f>tbl_MTG_Set[[#This Row],[Play Singles CardMarket Profit MTG Stocks]]&gt;0</f>
        <v/>
      </c>
      <c r="BJ998" s="21" t="inlineStr">
        <is>
          <t>https://botbox.dev/products/eoe/Edge%20of%20Eternities%20Play%20Booster%20Pack?exc=0</t>
        </is>
      </c>
      <c r="BK998" s="11" t="n">
        <v>4.12</v>
      </c>
      <c r="BL998" s="11" t="n">
        <v>6.78</v>
      </c>
      <c r="BM998" s="10">
        <f>tbl_MTG_Set[[#This Row],[Play Booster Sell Price CardMarket]]*tbl_MTG_Set[[#This Row],[Play Booster Expected Market Value BotBox]]/tbl_MTG_Set[[#This Row],[Play Booster Sealed Market Value BotBox]]</f>
        <v/>
      </c>
      <c r="BN9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8" s="17">
        <f>tbl_MTG_Set[[#This Row],[Play Singles CardMarket Profit BotBox]]/tbl_MTG_Set[[#This Row],[Play Booster Cost]]</f>
        <v/>
      </c>
      <c r="BP998" s="10">
        <f>tbl_MTG_Set[[#This Row],[Play Singles CardMarket Profit BotBox]]&gt;0</f>
        <v/>
      </c>
      <c r="BQ998" s="15" t="inlineStr">
        <is>
          <t>https://botbox.dev/products/eoe/Edge%20of%20Eternities%20Collector%20Booster%20Pack?exc=0</t>
        </is>
      </c>
      <c r="BR998" s="10" t="n">
        <v>30.27</v>
      </c>
      <c r="BS998" s="10" t="n">
        <v>39.98</v>
      </c>
      <c r="BT9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8" s="19">
        <f>tbl_MTG_Set[[#This Row],[Collector Singles CardMarket Profit MTG Stocks]]/tbl_MTG_Set[[#This Row],[Collector Booster Cost]]</f>
        <v/>
      </c>
      <c r="BW998" s="10">
        <f>tbl_MTG_Set[[#This Row],[Collector Singles CardMarket Profit MTG Stocks]]&gt;0</f>
        <v/>
      </c>
      <c r="BX998" s="10" t="n">
        <v>29.16</v>
      </c>
      <c r="BY998" s="10" t="n">
        <v>39.95</v>
      </c>
      <c r="BZ998" s="10">
        <f>tbl_MTG_Set[[#This Row],[Collector Booster Sell Price CardMarket]]*tbl_MTG_Set[[#This Row],[Collector Booster Expected Market Value BotBox]]/tbl_MTG_Set[[#This Row],[Collector Booster Sealed Market Value BotBox]]</f>
        <v/>
      </c>
      <c r="CA9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8" s="17">
        <f>tbl_MTG_Set[[#This Row],[Collector Singles CardMarket Profit BotBox]]/tbl_MTG_Set[[#This Row],[Collector Booster Cost]]</f>
        <v/>
      </c>
      <c r="CC998" s="10">
        <f>tbl_MTG_Set[[#This Row],[Collector Singles CardMarket Profit BotBox]]&gt;0</f>
        <v/>
      </c>
      <c r="CD9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9">
      <c r="A999" t="n">
        <v>38</v>
      </c>
      <c r="B999" t="inlineStr">
        <is>
          <t>Final Fantasy FIN</t>
        </is>
      </c>
      <c r="C999" t="n">
        <v>599</v>
      </c>
      <c r="D999" s="3" t="n">
        <v>45821</v>
      </c>
      <c r="E999" t="inlineStr">
        <is>
          <t>Universes Beyond</t>
        </is>
      </c>
      <c r="F999" t="inlineStr">
        <is>
          <t>en es fr de it pt ja ko ru 汉语 漢語</t>
        </is>
      </c>
      <c r="G999" t="n">
        <v>39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Y999" s="10" t="n">
        <v>161</v>
      </c>
      <c r="Z999" s="10" t="n">
        <v>98</v>
      </c>
      <c r="AC999" s="10" t="n">
        <v>207</v>
      </c>
      <c r="AD999" s="10">
        <f>(Y999+96/20)/30</f>
        <v/>
      </c>
      <c r="AE999" s="10">
        <f>(Z999+96/20)/30</f>
        <v/>
      </c>
      <c r="AF999" s="10">
        <f>(AA999+96/20)/30</f>
        <v/>
      </c>
      <c r="AG999" s="10">
        <f>(AB999+96/20)/30</f>
        <v/>
      </c>
      <c r="AH999" s="10">
        <f>(AC999+96/20)/30</f>
        <v/>
      </c>
      <c r="AI999" s="4" t="n">
        <v>78</v>
      </c>
      <c r="AJ999" s="4" t="n">
        <v>33</v>
      </c>
      <c r="AK999" s="4" t="n">
        <v>100</v>
      </c>
      <c r="AL999" s="4" t="n">
        <v>99</v>
      </c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9" s="10" t="n">
        <v>8</v>
      </c>
      <c r="AS99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5" t="inlineStr">
        <is>
          <t>https://www.mtgstocks.com/sets/2197-universes-beyond-final-fantasy#ev</t>
        </is>
      </c>
      <c r="BD999" s="11" t="n">
        <v>6.09</v>
      </c>
      <c r="BE999" s="11" t="n">
        <v>5.84</v>
      </c>
      <c r="BF999" s="11">
        <f>tbl_MTG_Set[[#This Row],[Play Booster Sell Price CardMarket]]*tbl_MTG_Set[[#This Row],[Play Booster Expected Market Value MTG Stocks]]/tbl_MTG_Set[[#This Row],[Play Booster Sealed Market Value MTG Stocks]]</f>
        <v/>
      </c>
      <c r="BG9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9" s="19">
        <f>tbl_MTG_Set[[#This Row],[Play Singles CardMarket Profit MTG Stocks]]/tbl_MTG_Set[[#This Row],[Play Booster Cost]]</f>
        <v/>
      </c>
      <c r="BI999" s="11">
        <f>tbl_MTG_Set[[#This Row],[Play Singles CardMarket Profit MTG Stocks]]&gt;0</f>
        <v/>
      </c>
      <c r="BJ999" s="21" t="inlineStr">
        <is>
          <t>https://botbox.dev/products/fin/Final%20Fantasy%20Play%20Booster%20Pack?exc=0</t>
        </is>
      </c>
      <c r="BK999" s="11" t="n">
        <v>3.31</v>
      </c>
      <c r="BL999" s="11" t="n">
        <v>5.66</v>
      </c>
      <c r="BM999" s="10">
        <f>tbl_MTG_Set[[#This Row],[Play Booster Sell Price CardMarket]]*tbl_MTG_Set[[#This Row],[Play Booster Expected Market Value BotBox]]/tbl_MTG_Set[[#This Row],[Play Booster Sealed Market Value BotBox]]</f>
        <v/>
      </c>
      <c r="BN9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9" s="17">
        <f>tbl_MTG_Set[[#This Row],[Play Singles CardMarket Profit BotBox]]/tbl_MTG_Set[[#This Row],[Play Booster Cost]]</f>
        <v/>
      </c>
      <c r="BP999" s="10">
        <f>tbl_MTG_Set[[#This Row],[Play Singles CardMarket Profit BotBox]]&gt;0</f>
        <v/>
      </c>
      <c r="BQ999" s="15" t="inlineStr">
        <is>
          <t>https://botbox.dev/products/fin/Final%20Fantasy%20Collector%20Booster%20Pack?exc=0</t>
        </is>
      </c>
      <c r="BR999" s="10" t="n">
        <v>80.76000000000001</v>
      </c>
      <c r="BS999" s="10" t="n">
        <v>108.79</v>
      </c>
      <c r="BT9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9" s="19">
        <f>tbl_MTG_Set[[#This Row],[Collector Singles CardMarket Profit MTG Stocks]]/tbl_MTG_Set[[#This Row],[Collector Booster Cost]]</f>
        <v/>
      </c>
      <c r="BW999" s="10">
        <f>tbl_MTG_Set[[#This Row],[Collector Singles CardMarket Profit MTG Stocks]]&gt;0</f>
        <v/>
      </c>
      <c r="BX999" s="10" t="n">
        <v>50.24</v>
      </c>
      <c r="BY999" s="10" t="n">
        <v>105.99</v>
      </c>
      <c r="BZ9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9" s="17">
        <f>tbl_MTG_Set[[#This Row],[Collector Singles CardMarket Profit BotBox]]/tbl_MTG_Set[[#This Row],[Collector Booster Cost]]</f>
        <v/>
      </c>
      <c r="CC999" s="10">
        <f>tbl_MTG_Set[[#This Row],[Collector Singles CardMarket Profit BotBox]]&gt;0</f>
        <v/>
      </c>
      <c r="CD9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0">
      <c r="A1000" t="n">
        <v>73</v>
      </c>
      <c r="B1000" t="inlineStr">
        <is>
          <t>Foundations FDN</t>
        </is>
      </c>
      <c r="C1000" t="n">
        <v>730</v>
      </c>
      <c r="D1000" s="3" t="n">
        <v>45611</v>
      </c>
      <c r="E1000" t="inlineStr">
        <is>
          <t>Standard Expansion</t>
        </is>
      </c>
      <c r="F1000" t="inlineStr">
        <is>
          <t>en es fr de it pt ja ko ru 汉语 漢語</t>
        </is>
      </c>
      <c r="G1000" t="n">
        <v>92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Y1000" s="10" t="n">
        <v>144</v>
      </c>
      <c r="Z1000" s="10" t="n">
        <v>130</v>
      </c>
      <c r="AB1000" s="10">
        <f>140-96/20</f>
        <v/>
      </c>
      <c r="AC1000" s="10" t="n">
        <v>119</v>
      </c>
      <c r="AD1000" s="10">
        <f>(Y1000+96/20)/30</f>
        <v/>
      </c>
      <c r="AE1000" s="10">
        <f>(Z1000+96/20)/30</f>
        <v/>
      </c>
      <c r="AF1000" s="10">
        <f>(AA1000+96/20)/30</f>
        <v/>
      </c>
      <c r="AG1000" s="10">
        <f>(AB1000+96/20)/30</f>
        <v/>
      </c>
      <c r="AH1000" s="10">
        <f>(AC1000+96/20)/30</f>
        <v/>
      </c>
      <c r="AI1000" s="4" t="n">
        <v>61</v>
      </c>
      <c r="AJ1000" s="4" t="n">
        <v>16</v>
      </c>
      <c r="AK1000" s="4" t="n">
        <v>102</v>
      </c>
      <c r="AL1000" s="4" t="n">
        <v>101</v>
      </c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0" s="10" t="n">
        <v>5</v>
      </c>
      <c r="AS100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1">
        <f>tbl_MTG_Set[[#This Row],[Play Booster Sell Price CardMarket]]*tbl_MTG_Set[[#This Row],[Play Booster Expected Market Value MTG Stocks]]/tbl_MTG_Set[[#This Row],[Play Booster Sealed Market Value MTG Stocks]]</f>
        <v/>
      </c>
      <c r="BG10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0" s="11">
        <f>tbl_MTG_Set[[#This Row],[Play Singles CardMarket Profit MTG Stocks]]/tbl_MTG_Set[[#This Row],[Play Booster Cost]]</f>
        <v/>
      </c>
      <c r="BI1000" s="11">
        <f>tbl_MTG_Set[[#This Row],[Play Singles CardMarket Profit MTG Stocks]]&gt;0</f>
        <v/>
      </c>
      <c r="BJ1000" s="21" t="inlineStr">
        <is>
          <t>https://botbox.dev/products/fdn/Foundations%20Play%20Booster%20Pack?exc=0</t>
        </is>
      </c>
      <c r="BK1000" s="11" t="n">
        <v>3.91</v>
      </c>
      <c r="BL1000" s="11" t="n">
        <v>5.03</v>
      </c>
      <c r="BM1000" s="10">
        <f>tbl_MTG_Set[[#This Row],[Play Booster Sell Price CardMarket]]*tbl_MTG_Set[[#This Row],[Play Booster Expected Market Value BotBox]]/tbl_MTG_Set[[#This Row],[Play Booster Sealed Market Value BotBox]]</f>
        <v/>
      </c>
      <c r="BN10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0" s="17">
        <f>tbl_MTG_Set[[#This Row],[Play Singles CardMarket Profit BotBox]]/tbl_MTG_Set[[#This Row],[Play Booster Cost]]</f>
        <v/>
      </c>
      <c r="BP1000" s="10">
        <f>tbl_MTG_Set[[#This Row],[Play Singles CardMarket Profit BotBox]]&gt;0</f>
        <v/>
      </c>
      <c r="BQ1000" s="15" t="inlineStr">
        <is>
          <t>https://botbox.dev/products/fdn/Foundations%20Collector%20Booster%20Pack?exc=0</t>
        </is>
      </c>
      <c r="BR1000" s="10" t="n"/>
      <c r="BS1000" s="10" t="n"/>
      <c r="BT10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0" s="19">
        <f>tbl_MTG_Set[[#This Row],[Collector Singles CardMarket Profit MTG Stocks]]/tbl_MTG_Set[[#This Row],[Collector Booster Cost]]</f>
        <v/>
      </c>
      <c r="BW1000" s="10">
        <f>tbl_MTG_Set[[#This Row],[Collector Singles CardMarket Profit MTG Stocks]]&gt;0</f>
        <v/>
      </c>
      <c r="BX1000" s="10" t="n">
        <v>27.63</v>
      </c>
      <c r="BY1000" s="10" t="n">
        <v>53</v>
      </c>
      <c r="BZ10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0" s="17">
        <f>tbl_MTG_Set[[#This Row],[Collector Singles CardMarket Profit BotBox]]/tbl_MTG_Set[[#This Row],[Collector Booster Cost]]</f>
        <v/>
      </c>
      <c r="CC1000" s="10">
        <f>tbl_MTG_Set[[#This Row],[Collector Singles CardMarket Profit BotBox]]&gt;0</f>
        <v/>
      </c>
      <c r="CD10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1">
      <c r="A1001" t="n">
        <v>66</v>
      </c>
      <c r="B1001" t="inlineStr">
        <is>
          <t>Innistrad Remastered INR</t>
        </is>
      </c>
      <c r="C1001" t="n">
        <v>495</v>
      </c>
      <c r="D1001" s="3" t="n">
        <v>45681</v>
      </c>
      <c r="E1001" t="inlineStr">
        <is>
          <t>Remastered</t>
        </is>
      </c>
      <c r="F1001" t="inlineStr">
        <is>
          <t>en es fr de it pt ja ko ru 汉语 漢語</t>
        </is>
      </c>
      <c r="G1001" t="n">
        <v>78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Y1001" s="10" t="n">
        <v>123</v>
      </c>
      <c r="Z1001" s="10" t="n">
        <v>195</v>
      </c>
      <c r="AA1001" s="10" t="n">
        <v>165</v>
      </c>
      <c r="AC1001" s="10" t="n">
        <v>180</v>
      </c>
      <c r="AD1001" s="10">
        <f>(Y1001+96/20)/36</f>
        <v/>
      </c>
      <c r="AE1001" s="10">
        <f>(Z1001+96/20)/36</f>
        <v/>
      </c>
      <c r="AF1001" s="10">
        <f>($AA$447+96/20)/36</f>
        <v/>
      </c>
      <c r="AG1001" s="10" t="n"/>
      <c r="AH1001" s="10" t="n"/>
      <c r="AI1001" s="4" t="n">
        <v>48</v>
      </c>
      <c r="AJ1001" s="4" t="n">
        <v>3</v>
      </c>
      <c r="AK1001" s="4" t="n">
        <v>106</v>
      </c>
      <c r="AL1001" s="4" t="n">
        <v>105</v>
      </c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1" s="10" t="n">
        <v>6.5</v>
      </c>
      <c r="AS100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5" t="inlineStr">
        <is>
          <t>https://www.mtgstocks.com/sets/2098-innistrad-remastered#ev</t>
        </is>
      </c>
      <c r="BD1001" s="11" t="n">
        <v>4.44</v>
      </c>
      <c r="BE1001" s="11" t="n">
        <v>6.61</v>
      </c>
      <c r="BF1001" s="11">
        <f>tbl_MTG_Set[[#This Row],[Play Booster Sell Price CardMarket]]*tbl_MTG_Set[[#This Row],[Play Booster Expected Market Value MTG Stocks]]/tbl_MTG_Set[[#This Row],[Play Booster Sealed Market Value MTG Stocks]]</f>
        <v/>
      </c>
      <c r="BG10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1" s="11">
        <f>tbl_MTG_Set[[#This Row],[Play Singles CardMarket Profit MTG Stocks]]/tbl_MTG_Set[[#This Row],[Play Booster Cost]]</f>
        <v/>
      </c>
      <c r="BI1001" s="11">
        <f>tbl_MTG_Set[[#This Row],[Play Singles CardMarket Profit MTG Stocks]]&gt;0</f>
        <v/>
      </c>
      <c r="BJ1001" s="21" t="inlineStr">
        <is>
          <t>https://botbox.dev/products/inr/Innistrad%20Remastered%20Play%20Booster%20Pack?exc=0</t>
        </is>
      </c>
      <c r="BK1001" s="11" t="n">
        <v>3.2</v>
      </c>
      <c r="BL1001" s="11" t="n">
        <v>6.69</v>
      </c>
      <c r="BM1001" s="10">
        <f>tbl_MTG_Set[[#This Row],[Play Booster Sell Price CardMarket]]*tbl_MTG_Set[[#This Row],[Play Booster Expected Market Value BotBox]]/tbl_MTG_Set[[#This Row],[Play Booster Sealed Market Value BotBox]]</f>
        <v/>
      </c>
      <c r="BN10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1" s="17">
        <f>tbl_MTG_Set[[#This Row],[Play Singles CardMarket Profit BotBox]]/tbl_MTG_Set[[#This Row],[Play Booster Cost]]</f>
        <v/>
      </c>
      <c r="BP1001" s="10">
        <f>tbl_MTG_Set[[#This Row],[Play Singles CardMarket Profit BotBox]]&gt;0</f>
        <v/>
      </c>
      <c r="BQ1001" s="15" t="inlineStr">
        <is>
          <t>https://botbox.dev/products/inr/Innistrad%20Remastered%20Collector%20Booster%20Pack?exc=0</t>
        </is>
      </c>
      <c r="BR1001" s="10" t="n">
        <v>24.25</v>
      </c>
      <c r="BS1001" s="10" t="n">
        <v>33.9</v>
      </c>
      <c r="BT10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1" s="19">
        <f>tbl_MTG_Set[[#This Row],[Collector Singles CardMarket Profit MTG Stocks]]/tbl_MTG_Set[[#This Row],[Collector Booster Cost]]</f>
        <v/>
      </c>
      <c r="BW1001" s="10">
        <f>tbl_MTG_Set[[#This Row],[Collector Singles CardMarket Profit MTG Stocks]]&gt;0</f>
        <v/>
      </c>
      <c r="BX1001" s="10" t="n">
        <v>24.68</v>
      </c>
      <c r="BY1001" s="10" t="n">
        <v>35.99</v>
      </c>
      <c r="BZ10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1" s="17">
        <f>tbl_MTG_Set[[#This Row],[Collector Singles CardMarket Profit BotBox]]/tbl_MTG_Set[[#This Row],[Collector Booster Cost]]</f>
        <v/>
      </c>
      <c r="CC1001" s="10">
        <f>tbl_MTG_Set[[#This Row],[Collector Singles CardMarket Profit BotBox]]&gt;0</f>
        <v/>
      </c>
      <c r="CD10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2">
      <c r="A1002" t="n">
        <v>300</v>
      </c>
      <c r="B1002" t="inlineStr">
        <is>
          <t>Innistrad: Crimson Vow VOW</t>
        </is>
      </c>
      <c r="C1002" t="n">
        <v>423</v>
      </c>
      <c r="D1002" s="3" t="n">
        <v>44519</v>
      </c>
      <c r="E1002" t="inlineStr">
        <is>
          <t>Standard Expansion</t>
        </is>
      </c>
      <c r="F1002" t="inlineStr">
        <is>
          <t>en es fr de it pt ja ko ru 汉语 漢語</t>
        </is>
      </c>
      <c r="G1002" t="n">
        <v>546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Y1002" s="10" t="n">
        <v>117</v>
      </c>
      <c r="Z1002" s="10" t="n">
        <v>95</v>
      </c>
      <c r="AD1002" s="10">
        <f>(Y1002+96/20)/30</f>
        <v/>
      </c>
      <c r="AE1002" s="10">
        <f>(Z1002+96/20)/30</f>
        <v/>
      </c>
      <c r="AG1002" s="10" t="n"/>
      <c r="AH1002" s="10" t="n"/>
      <c r="AI1002" s="4" t="n">
        <v>58</v>
      </c>
      <c r="AJ1002" s="4" t="n">
        <v>13</v>
      </c>
      <c r="AK1002" s="4" t="n">
        <v>108</v>
      </c>
      <c r="AL1002" s="4" t="n">
        <v>107</v>
      </c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2" s="10" t="n">
        <v>5</v>
      </c>
      <c r="AS100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1">
        <f>tbl_MTG_Set[[#This Row],[Play Booster Sell Price CardMarket]]*tbl_MTG_Set[[#This Row],[Play Booster Expected Market Value MTG Stocks]]/tbl_MTG_Set[[#This Row],[Play Booster Sealed Market Value MTG Stocks]]</f>
        <v/>
      </c>
      <c r="BG10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2" s="11">
        <f>tbl_MTG_Set[[#This Row],[Play Singles CardMarket Profit MTG Stocks]]/tbl_MTG_Set[[#This Row],[Play Booster Cost]]</f>
        <v/>
      </c>
      <c r="BI1002" s="11">
        <f>tbl_MTG_Set[[#This Row],[Play Singles CardMarket Profit MTG Stocks]]&gt;0</f>
        <v/>
      </c>
      <c r="BJ1002" s="21" t="inlineStr">
        <is>
          <t>https://botbox.dev/products/vow/Innistrad%20Crimson%20Vow%20Set%20Booster%20Pack?exc=0</t>
        </is>
      </c>
      <c r="BK1002" s="11" t="n">
        <v>2.73</v>
      </c>
      <c r="BL1002" s="11" t="n">
        <v>9</v>
      </c>
      <c r="BM1002" s="10">
        <f>tbl_MTG_Set[[#This Row],[Play Booster Sell Price CardMarket]]*tbl_MTG_Set[[#This Row],[Play Booster Expected Market Value BotBox]]/tbl_MTG_Set[[#This Row],[Play Booster Sealed Market Value BotBox]]</f>
        <v/>
      </c>
      <c r="BN10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2" s="17">
        <f>tbl_MTG_Set[[#This Row],[Play Singles CardMarket Profit BotBox]]/tbl_MTG_Set[[#This Row],[Play Booster Cost]]</f>
        <v/>
      </c>
      <c r="BP1002" s="10">
        <f>tbl_MTG_Set[[#This Row],[Play Singles CardMarket Profit BotBox]]&gt;0</f>
        <v/>
      </c>
      <c r="BQ1002" s="15" t="inlineStr">
        <is>
          <t>https://botbox.dev/products/vow/Innistrad%20Crimson%20Vow%20Collector%20Booster%20Pack?exc=0</t>
        </is>
      </c>
      <c r="BR1002" s="10" t="n"/>
      <c r="BS1002" s="10" t="n"/>
      <c r="BT10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2" s="19">
        <f>tbl_MTG_Set[[#This Row],[Collector Singles CardMarket Profit MTG Stocks]]/tbl_MTG_Set[[#This Row],[Collector Booster Cost]]</f>
        <v/>
      </c>
      <c r="BW1002" s="10">
        <f>tbl_MTG_Set[[#This Row],[Collector Singles CardMarket Profit MTG Stocks]]&gt;0</f>
        <v/>
      </c>
      <c r="BX1002" s="10" t="n">
        <v>6.87</v>
      </c>
      <c r="BY1002" s="10" t="n">
        <v>21.78</v>
      </c>
      <c r="BZ10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2" s="17">
        <f>tbl_MTG_Set[[#This Row],[Collector Singles CardMarket Profit BotBox]]/tbl_MTG_Set[[#This Row],[Collector Booster Cost]]</f>
        <v/>
      </c>
      <c r="CC1002" s="10">
        <f>tbl_MTG_Set[[#This Row],[Collector Singles CardMarket Profit BotBox]]&gt;0</f>
        <v/>
      </c>
      <c r="CD10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3">
      <c r="A1003" t="n">
        <v>310</v>
      </c>
      <c r="B1003" t="inlineStr">
        <is>
          <t>Innistrad: Midnight Hunt MID</t>
        </is>
      </c>
      <c r="C1003" t="n">
        <v>399</v>
      </c>
      <c r="D1003" s="3" t="n">
        <v>44463</v>
      </c>
      <c r="E1003" t="inlineStr">
        <is>
          <t>Standard Expansion</t>
        </is>
      </c>
      <c r="F1003" t="inlineStr">
        <is>
          <t>en es fr de it pt ja ko ru 汉语 漢語</t>
        </is>
      </c>
      <c r="G1003" t="n">
        <v>566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Y1003" s="10" t="n">
        <v>98</v>
      </c>
      <c r="Z1003" s="10" t="n">
        <v>101</v>
      </c>
      <c r="AD1003" s="10">
        <f>(Y1003+96/20)/30</f>
        <v/>
      </c>
      <c r="AE1003" s="10">
        <f>(Z1003+96/20)/30</f>
        <v/>
      </c>
      <c r="AG1003" s="10" t="n"/>
      <c r="AH1003" s="10" t="n"/>
      <c r="AI1003" s="4" t="n">
        <v>50</v>
      </c>
      <c r="AJ1003" s="4" t="n">
        <v>5</v>
      </c>
      <c r="AK1003" s="4" t="n">
        <v>104</v>
      </c>
      <c r="AL1003" s="4" t="n">
        <v>103</v>
      </c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3" s="10" t="n">
        <v>5</v>
      </c>
      <c r="AS100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0" t="n"/>
      <c r="BF1003" s="11">
        <f>tbl_MTG_Set[[#This Row],[Play Booster Sell Price CardMarket]]*tbl_MTG_Set[[#This Row],[Play Booster Expected Market Value MTG Stocks]]/tbl_MTG_Set[[#This Row],[Play Booster Sealed Market Value MTG Stocks]]</f>
        <v/>
      </c>
      <c r="BG10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3" s="19">
        <f>tbl_MTG_Set[[#This Row],[Play Singles CardMarket Profit MTG Stocks]]/tbl_MTG_Set[[#This Row],[Play Booster Cost]]</f>
        <v/>
      </c>
      <c r="BI1003" s="11">
        <f>tbl_MTG_Set[[#This Row],[Play Singles CardMarket Profit MTG Stocks]]&gt;0</f>
        <v/>
      </c>
      <c r="BJ1003" s="21" t="inlineStr">
        <is>
          <t>https://botbox.dev/products/mid/Innistrad%20Midnight%20Hunt%20Set%20Booster%20Pack?exc=0</t>
        </is>
      </c>
      <c r="BK1003" s="11" t="n">
        <v>2.48</v>
      </c>
      <c r="BL1003" s="11" t="n">
        <v>6.46</v>
      </c>
      <c r="BM1003" s="10">
        <f>tbl_MTG_Set[[#This Row],[Play Booster Sell Price CardMarket]]*tbl_MTG_Set[[#This Row],[Play Booster Expected Market Value BotBox]]/tbl_MTG_Set[[#This Row],[Play Booster Sealed Market Value BotBox]]</f>
        <v/>
      </c>
      <c r="BN10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3" s="17">
        <f>tbl_MTG_Set[[#This Row],[Play Singles CardMarket Profit BotBox]]/tbl_MTG_Set[[#This Row],[Play Booster Cost]]</f>
        <v/>
      </c>
      <c r="BP1003" s="10">
        <f>tbl_MTG_Set[[#This Row],[Play Singles CardMarket Profit BotBox]]&gt;0</f>
        <v/>
      </c>
      <c r="BQ1003" s="15" t="inlineStr">
        <is>
          <t>https://botbox.dev/products/mid/Innistrad%20Midnight%20Hunt%20Collector%20Booster%20Pack?exc=0</t>
        </is>
      </c>
      <c r="BR1003" s="10" t="n"/>
      <c r="BS1003" s="10" t="n"/>
      <c r="BT10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3" s="19">
        <f>tbl_MTG_Set[[#This Row],[Collector Singles CardMarket Profit MTG Stocks]]/tbl_MTG_Set[[#This Row],[Collector Booster Cost]]</f>
        <v/>
      </c>
      <c r="BW1003" s="10">
        <f>tbl_MTG_Set[[#This Row],[Collector Singles CardMarket Profit MTG Stocks]]&gt;0</f>
        <v/>
      </c>
      <c r="BX1003" s="10" t="n">
        <v>6.62</v>
      </c>
      <c r="BY1003" s="10" t="n">
        <v>19.95</v>
      </c>
      <c r="BZ10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3" s="17">
        <f>tbl_MTG_Set[[#This Row],[Collector Singles CardMarket Profit BotBox]]/tbl_MTG_Set[[#This Row],[Collector Booster Cost]]</f>
        <v/>
      </c>
      <c r="CC1003" s="10">
        <f>tbl_MTG_Set[[#This Row],[Collector Singles CardMarket Profit BotBox]]&gt;0</f>
        <v/>
      </c>
      <c r="CD10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4">
      <c r="A1004" t="n">
        <v>355</v>
      </c>
      <c r="B1004" t="inlineStr">
        <is>
          <t>Kaldheim KHM</t>
        </is>
      </c>
      <c r="C1004" t="n">
        <v>426</v>
      </c>
      <c r="D1004" s="3" t="n">
        <v>44232</v>
      </c>
      <c r="E1004" t="inlineStr">
        <is>
          <t>Standard Expansion</t>
        </is>
      </c>
      <c r="F1004" t="inlineStr">
        <is>
          <t>en es fr de it pt ja ko ru 汉语 漢語</t>
        </is>
      </c>
      <c r="G1004" t="n">
        <v>656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Y1004" s="10" t="n">
        <v>188</v>
      </c>
      <c r="Z1004" s="10" t="n">
        <v>135</v>
      </c>
      <c r="AD1004" s="10">
        <f>(Y1004+96/20)/30</f>
        <v/>
      </c>
      <c r="AE1004" s="10">
        <f>(Z1004+96/20)/30</f>
        <v/>
      </c>
      <c r="AF1004" s="10">
        <f>(AA1004+96/20)/30</f>
        <v/>
      </c>
      <c r="AG1004" s="10">
        <f>(AB1004+96/20)/30</f>
        <v/>
      </c>
      <c r="AH1004" s="10">
        <f>(AC1004+96/20)/30</f>
        <v/>
      </c>
      <c r="AI1004" s="4" t="n">
        <v>51</v>
      </c>
      <c r="AJ1004" s="4" t="n">
        <v>6</v>
      </c>
      <c r="AK1004" s="4" t="n">
        <v>110</v>
      </c>
      <c r="AL1004" s="4" t="n">
        <v>109</v>
      </c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4" s="10" t="n">
        <v>8</v>
      </c>
      <c r="AS100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0" t="n"/>
      <c r="BF1004" s="11">
        <f>tbl_MTG_Set[[#This Row],[Play Booster Sell Price CardMarket]]*tbl_MTG_Set[[#This Row],[Play Booster Expected Market Value MTG Stocks]]/tbl_MTG_Set[[#This Row],[Play Booster Sealed Market Value MTG Stocks]]</f>
        <v/>
      </c>
      <c r="BG10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4" s="11">
        <f>tbl_MTG_Set[[#This Row],[Play Singles CardMarket Profit MTG Stocks]]/tbl_MTG_Set[[#This Row],[Play Booster Cost]]</f>
        <v/>
      </c>
      <c r="BI1004" s="11">
        <f>tbl_MTG_Set[[#This Row],[Play Singles CardMarket Profit MTG Stocks]]&gt;0</f>
        <v/>
      </c>
      <c r="BJ1004" s="21" t="inlineStr">
        <is>
          <t>https://botbox.dev/products/khm/Kaldheim%20Set%20Booster%20Pack?exc=0</t>
        </is>
      </c>
      <c r="BK1004" s="11" t="n">
        <v>4.49</v>
      </c>
      <c r="BL1004" s="11" t="n">
        <v>8.880000000000001</v>
      </c>
      <c r="BM1004" s="10">
        <f>tbl_MTG_Set[[#This Row],[Play Booster Sell Price CardMarket]]*tbl_MTG_Set[[#This Row],[Play Booster Expected Market Value BotBox]]/tbl_MTG_Set[[#This Row],[Play Booster Sealed Market Value BotBox]]</f>
        <v/>
      </c>
      <c r="BN10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4" s="17">
        <f>tbl_MTG_Set[[#This Row],[Play Singles CardMarket Profit BotBox]]/tbl_MTG_Set[[#This Row],[Play Booster Cost]]</f>
        <v/>
      </c>
      <c r="BP1004" s="10">
        <f>tbl_MTG_Set[[#This Row],[Play Singles CardMarket Profit BotBox]]&gt;0</f>
        <v/>
      </c>
      <c r="BQ1004" s="15" t="inlineStr">
        <is>
          <t>https://botbox.dev/products/khm/Kaldheim%20Collector%20Booster%20Pack?exc=0</t>
        </is>
      </c>
      <c r="BR1004" s="10" t="n"/>
      <c r="BS1004" s="10" t="n"/>
      <c r="BT10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4" s="19">
        <f>tbl_MTG_Set[[#This Row],[Collector Singles CardMarket Profit MTG Stocks]]/tbl_MTG_Set[[#This Row],[Collector Booster Cost]]</f>
        <v/>
      </c>
      <c r="BW1004" s="10">
        <f>tbl_MTG_Set[[#This Row],[Collector Singles CardMarket Profit MTG Stocks]]&gt;0</f>
        <v/>
      </c>
      <c r="BX1004" s="10" t="n">
        <v>14.32</v>
      </c>
      <c r="BY1004" s="10" t="n">
        <v>28.59</v>
      </c>
      <c r="BZ10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4" s="17">
        <f>tbl_MTG_Set[[#This Row],[Collector Singles CardMarket Profit BotBox]]/tbl_MTG_Set[[#This Row],[Collector Booster Cost]]</f>
        <v/>
      </c>
      <c r="CC1004" s="10">
        <f>tbl_MTG_Set[[#This Row],[Collector Singles CardMarket Profit BotBox]]&gt;0</f>
        <v/>
      </c>
      <c r="CD10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5">
      <c r="A1005" t="n">
        <v>287</v>
      </c>
      <c r="B1005" t="inlineStr">
        <is>
          <t>Kamigawa: Neon Dynasty NEO</t>
        </is>
      </c>
      <c r="C1005" t="n">
        <v>531</v>
      </c>
      <c r="D1005" s="3" t="n">
        <v>44610</v>
      </c>
      <c r="E1005" t="inlineStr">
        <is>
          <t>Standard Expansion</t>
        </is>
      </c>
      <c r="F1005" t="inlineStr">
        <is>
          <t>en es fr de it pt ja ko ru 汉语 漢語</t>
        </is>
      </c>
      <c r="G1005" t="n">
        <v>520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Y1005" s="10" t="n">
        <v>193</v>
      </c>
      <c r="Z1005" s="10" t="n">
        <v>117</v>
      </c>
      <c r="AD1005" s="10">
        <f>(Y1005+96/20)/30</f>
        <v/>
      </c>
      <c r="AE1005" s="10">
        <f>(Z1005+96/20)/30</f>
        <v/>
      </c>
      <c r="AF1005" s="10">
        <f>(AA1005+96/20)/30</f>
        <v/>
      </c>
      <c r="AG1005" s="10">
        <f>(AB1005+96/20)/30</f>
        <v/>
      </c>
      <c r="AH1005" s="10">
        <f>(AC1005+96/20)/30</f>
        <v/>
      </c>
      <c r="AI1005" s="4" t="n">
        <v>69</v>
      </c>
      <c r="AJ1005" s="4" t="n">
        <v>24</v>
      </c>
      <c r="AK1005" s="4" t="n">
        <v>112</v>
      </c>
      <c r="AL1005" s="4" t="n">
        <v>111</v>
      </c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5" s="10" t="n">
        <v>7</v>
      </c>
      <c r="AS100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0" t="n"/>
      <c r="BF1005" s="11">
        <f>tbl_MTG_Set[[#This Row],[Play Booster Sell Price CardMarket]]*tbl_MTG_Set[[#This Row],[Play Booster Expected Market Value MTG Stocks]]/tbl_MTG_Set[[#This Row],[Play Booster Sealed Market Value MTG Stocks]]</f>
        <v/>
      </c>
      <c r="BG10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5" s="11">
        <f>tbl_MTG_Set[[#This Row],[Play Singles CardMarket Profit MTG Stocks]]/tbl_MTG_Set[[#This Row],[Play Booster Cost]]</f>
        <v/>
      </c>
      <c r="BI1005" s="11">
        <f>tbl_MTG_Set[[#This Row],[Play Singles CardMarket Profit MTG Stocks]]&gt;0</f>
        <v/>
      </c>
      <c r="BJ1005" s="21" t="inlineStr">
        <is>
          <t>https://botbox.dev/products/neo/Kamigawa%20Neon%20Dynasty%20Set%20Booster%20Pack?exc=0</t>
        </is>
      </c>
      <c r="BK1005" s="11" t="n">
        <v>4.04</v>
      </c>
      <c r="BL1005" s="11" t="n">
        <v>11.5</v>
      </c>
      <c r="BM1005" s="10">
        <f>tbl_MTG_Set[[#This Row],[Play Booster Sell Price CardMarket]]*tbl_MTG_Set[[#This Row],[Play Booster Expected Market Value BotBox]]/tbl_MTG_Set[[#This Row],[Play Booster Sealed Market Value BotBox]]</f>
        <v/>
      </c>
      <c r="BN10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5" s="17">
        <f>tbl_MTG_Set[[#This Row],[Play Singles CardMarket Profit BotBox]]/tbl_MTG_Set[[#This Row],[Play Booster Cost]]</f>
        <v/>
      </c>
      <c r="BP1005" s="10">
        <f>tbl_MTG_Set[[#This Row],[Play Singles CardMarket Profit BotBox]]&gt;0</f>
        <v/>
      </c>
      <c r="BQ1005" s="15" t="inlineStr">
        <is>
          <t>https://botbox.dev/products/neo/Kamigawa%20Neon%20Dynasty%20Collector%20Booster%20Pack?exc=0</t>
        </is>
      </c>
      <c r="BR1005" s="10" t="n"/>
      <c r="BS1005" s="10" t="n"/>
      <c r="BT10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5" s="19">
        <f>tbl_MTG_Set[[#This Row],[Collector Singles CardMarket Profit MTG Stocks]]/tbl_MTG_Set[[#This Row],[Collector Booster Cost]]</f>
        <v/>
      </c>
      <c r="BW1005" s="10">
        <f>tbl_MTG_Set[[#This Row],[Collector Singles CardMarket Profit MTG Stocks]]&gt;0</f>
        <v/>
      </c>
      <c r="BX1005" s="10" t="n">
        <v>16.33</v>
      </c>
      <c r="BY1005" s="10" t="n">
        <v>45</v>
      </c>
      <c r="BZ10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5" s="17">
        <f>tbl_MTG_Set[[#This Row],[Collector Singles CardMarket Profit BotBox]]/tbl_MTG_Set[[#This Row],[Collector Booster Cost]]</f>
        <v/>
      </c>
      <c r="CC1005" s="10">
        <f>tbl_MTG_Set[[#This Row],[Collector Singles CardMarket Profit BotBox]]&gt;0</f>
        <v/>
      </c>
      <c r="CD10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6">
      <c r="A1006" t="n">
        <v>8</v>
      </c>
      <c r="B1006" t="inlineStr">
        <is>
          <t>Lorwyn Eclipsed ECL</t>
        </is>
      </c>
      <c r="C1006" t="n">
        <v>33</v>
      </c>
      <c r="D1006" s="3" t="n">
        <v>46045</v>
      </c>
      <c r="E1006" t="inlineStr">
        <is>
          <t>Micro-sets</t>
        </is>
      </c>
      <c r="F1006" t="inlineStr">
        <is>
          <t>en es fr de it pt ja ko ru 汉语 漢語</t>
        </is>
      </c>
      <c r="G1006" t="n">
        <v>9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Y1006" s="10" t="n">
        <v>128</v>
      </c>
      <c r="Z1006" s="10" t="n">
        <v>120</v>
      </c>
      <c r="AB1006" s="10" t="n">
        <v>97</v>
      </c>
      <c r="AD1006" s="10">
        <f>(Y1006+96/20)/30</f>
        <v/>
      </c>
      <c r="AE1006" s="10">
        <f>(Z1006+96/20)/30</f>
        <v/>
      </c>
      <c r="AF1006" s="10">
        <f>(AA1006+96/20)/30</f>
        <v/>
      </c>
      <c r="AG1006" s="10">
        <f>(AB1006+96/20)/30</f>
        <v/>
      </c>
      <c r="AH1006" s="10">
        <f>(AC1006+96/20)/30</f>
        <v/>
      </c>
      <c r="AI1006" s="4" t="n">
        <v>49</v>
      </c>
      <c r="AJ1006" s="4" t="n">
        <v>4</v>
      </c>
      <c r="AK1006" s="4" t="n">
        <v>114</v>
      </c>
      <c r="AL1006" s="4" t="n">
        <v>113</v>
      </c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6" s="10" t="n">
        <v>7</v>
      </c>
      <c r="AS100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F1006" s="11">
        <f>tbl_MTG_Set[[#This Row],[Play Booster Sell Price CardMarket]]*tbl_MTG_Set[[#This Row],[Play Booster Expected Market Value MTG Stocks]]/tbl_MTG_Set[[#This Row],[Play Booster Sealed Market Value MTG Stocks]]</f>
        <v/>
      </c>
      <c r="BG10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6" s="11">
        <f>tbl_MTG_Set[[#This Row],[Play Singles CardMarket Profit MTG Stocks]]/tbl_MTG_Set[[#This Row],[Play Booster Cost]]</f>
        <v/>
      </c>
      <c r="BI1006" s="11">
        <f>tbl_MTG_Set[[#This Row],[Play Singles CardMarket Profit MTG Stocks]]&gt;0</f>
        <v/>
      </c>
      <c r="BM1006" s="10">
        <f>tbl_MTG_Set[[#This Row],[Play Booster Sell Price CardMarket]]*tbl_MTG_Set[[#This Row],[Play Booster Expected Market Value BotBox]]/tbl_MTG_Set[[#This Row],[Play Booster Sealed Market Value BotBox]]</f>
        <v/>
      </c>
      <c r="BN10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6" s="17">
        <f>tbl_MTG_Set[[#This Row],[Play Singles CardMarket Profit BotBox]]/tbl_MTG_Set[[#This Row],[Play Booster Cost]]</f>
        <v/>
      </c>
      <c r="BP1006" s="10">
        <f>tbl_MTG_Set[[#This Row],[Play Singles CardMarket Profit BotBox]]&gt;0</f>
        <v/>
      </c>
      <c r="BQ1006" s="10" t="n"/>
      <c r="BR1006" s="10" t="n"/>
      <c r="BS1006" s="10" t="n"/>
      <c r="BT10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6" s="19">
        <f>tbl_MTG_Set[[#This Row],[Collector Singles CardMarket Profit MTG Stocks]]/tbl_MTG_Set[[#This Row],[Collector Booster Cost]]</f>
        <v/>
      </c>
      <c r="BW1006" s="10">
        <f>tbl_MTG_Set[[#This Row],[Collector Singles CardMarket Profit MTG Stocks]]&gt;0</f>
        <v/>
      </c>
      <c r="BX1006" s="10" t="n"/>
      <c r="BY1006" s="10" t="n"/>
      <c r="BZ10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6" s="17">
        <f>tbl_MTG_Set[[#This Row],[Collector Singles CardMarket Profit BotBox]]/tbl_MTG_Set[[#This Row],[Collector Booster Cost]]</f>
        <v/>
      </c>
      <c r="CC1006" s="10">
        <f>tbl_MTG_Set[[#This Row],[Collector Singles CardMarket Profit BotBox]]&gt;0</f>
        <v/>
      </c>
      <c r="CD10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7">
      <c r="A1007" t="n">
        <v>182</v>
      </c>
      <c r="B1007" t="inlineStr">
        <is>
          <t>March of the Machine MOM</t>
        </is>
      </c>
      <c r="C1007" t="n">
        <v>387</v>
      </c>
      <c r="D1007" s="3" t="n">
        <v>45037</v>
      </c>
      <c r="E1007" t="inlineStr">
        <is>
          <t>Standard Expansion</t>
        </is>
      </c>
      <c r="F1007" t="inlineStr">
        <is>
          <t>en es fr de it pt ja ko ru 汉语 漢語</t>
        </is>
      </c>
      <c r="G1007" t="n">
        <v>310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Y1007" s="10" t="n">
        <v>117</v>
      </c>
      <c r="Z1007" s="10" t="n">
        <v>115</v>
      </c>
      <c r="AD1007" s="10">
        <f>(Y1007+96/20)/30</f>
        <v/>
      </c>
      <c r="AE1007" s="10">
        <f>(Z1007+96/20)/30</f>
        <v/>
      </c>
      <c r="AG1007" s="10" t="n"/>
      <c r="AH1007" s="10" t="n"/>
      <c r="AI1007" s="4" t="n">
        <v>59</v>
      </c>
      <c r="AJ1007" s="4" t="n">
        <v>14</v>
      </c>
      <c r="AK1007" s="4" t="n">
        <v>116</v>
      </c>
      <c r="AL1007" s="4" t="n">
        <v>115</v>
      </c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7" s="10" t="n">
        <v>5</v>
      </c>
      <c r="AS100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1">
        <f>tbl_MTG_Set[[#This Row],[Play Booster Sell Price CardMarket]]*tbl_MTG_Set[[#This Row],[Play Booster Expected Market Value MTG Stocks]]/tbl_MTG_Set[[#This Row],[Play Booster Sealed Market Value MTG Stocks]]</f>
        <v/>
      </c>
      <c r="BG10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7" s="11">
        <f>tbl_MTG_Set[[#This Row],[Play Singles CardMarket Profit MTG Stocks]]/tbl_MTG_Set[[#This Row],[Play Booster Cost]]</f>
        <v/>
      </c>
      <c r="BI1007" s="11">
        <f>tbl_MTG_Set[[#This Row],[Play Singles CardMarket Profit MTG Stocks]]&gt;0</f>
        <v/>
      </c>
      <c r="BJ1007" s="21" t="inlineStr">
        <is>
          <t>https://botbox.dev/products/mom/March%20of%20the%20Machine%20Set%20Booster%20Pack?exc=0</t>
        </is>
      </c>
      <c r="BK1007" s="11" t="n">
        <v>5.35</v>
      </c>
      <c r="BL1007" s="11" t="n">
        <v>8.24</v>
      </c>
      <c r="BM1007" s="10">
        <f>tbl_MTG_Set[[#This Row],[Play Booster Sell Price CardMarket]]*tbl_MTG_Set[[#This Row],[Play Booster Expected Market Value BotBox]]/tbl_MTG_Set[[#This Row],[Play Booster Sealed Market Value BotBox]]</f>
        <v/>
      </c>
      <c r="BN10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7" s="17">
        <f>tbl_MTG_Set[[#This Row],[Play Singles CardMarket Profit BotBox]]/tbl_MTG_Set[[#This Row],[Play Booster Cost]]</f>
        <v/>
      </c>
      <c r="BP1007" s="10">
        <f>tbl_MTG_Set[[#This Row],[Play Singles CardMarket Profit BotBox]]&gt;0</f>
        <v/>
      </c>
      <c r="BQ1007" s="15" t="inlineStr">
        <is>
          <t>https://botbox.dev/products/mom/March%20of%20the%20Machine%20Collector%20Booster%20Pack?exc=0</t>
        </is>
      </c>
      <c r="BR1007" s="10" t="n"/>
      <c r="BS1007" s="10" t="n"/>
      <c r="BT10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7" s="19">
        <f>tbl_MTG_Set[[#This Row],[Collector Singles CardMarket Profit MTG Stocks]]/tbl_MTG_Set[[#This Row],[Collector Booster Cost]]</f>
        <v/>
      </c>
      <c r="BW1007" s="10">
        <f>tbl_MTG_Set[[#This Row],[Collector Singles CardMarket Profit MTG Stocks]]&gt;0</f>
        <v/>
      </c>
      <c r="BX1007" s="10" t="n">
        <v>31.25</v>
      </c>
      <c r="BY1007" s="10" t="n">
        <v>47.98</v>
      </c>
      <c r="BZ10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7" s="17">
        <f>tbl_MTG_Set[[#This Row],[Collector Singles CardMarket Profit BotBox]]/tbl_MTG_Set[[#This Row],[Collector Booster Cost]]</f>
        <v/>
      </c>
      <c r="CC1007" s="10">
        <f>tbl_MTG_Set[[#This Row],[Collector Singles CardMarket Profit BotBox]]&gt;0</f>
        <v/>
      </c>
      <c r="CD10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8">
      <c r="A1008" t="n">
        <v>20</v>
      </c>
      <c r="B1008" t="inlineStr">
        <is>
          <t>Marvel's Spider-Man SPM</t>
        </is>
      </c>
      <c r="C1008" t="n">
        <v>286</v>
      </c>
      <c r="D1008" s="3" t="n">
        <v>45926</v>
      </c>
      <c r="E1008" t="inlineStr">
        <is>
          <t>Universes Beyond</t>
        </is>
      </c>
      <c r="F1008" t="inlineStr">
        <is>
          <t>en es fr de it pt ja ko ru 汉语 漢語</t>
        </is>
      </c>
      <c r="G1008" t="n">
        <v>21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Y1008" s="10" t="n">
        <v>91</v>
      </c>
      <c r="Z1008" s="10" t="n">
        <v>150</v>
      </c>
      <c r="AA1008" s="10" t="n">
        <v>100</v>
      </c>
      <c r="AC1008" s="10" t="n">
        <v>135</v>
      </c>
      <c r="AD1008" s="10">
        <f>(Y1008+96/20)/30</f>
        <v/>
      </c>
      <c r="AE1008" s="10">
        <f>(Z1008+96/20)/30</f>
        <v/>
      </c>
      <c r="AF1008" s="10">
        <f>($AA$630+96/20)/30</f>
        <v/>
      </c>
      <c r="AG1008" s="10" t="n"/>
      <c r="AH1008" s="10" t="n"/>
      <c r="AI1008" s="4" t="n">
        <v>64</v>
      </c>
      <c r="AJ1008" s="4" t="n">
        <v>19</v>
      </c>
      <c r="AK1008" s="4" t="n">
        <v>118</v>
      </c>
      <c r="AL1008" s="4" t="n">
        <v>117</v>
      </c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8" s="10" t="n">
        <v>6.5</v>
      </c>
      <c r="AS100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5" t="inlineStr">
        <is>
          <t>https://www.mtgstocks.com/sets/2262-marvels-spider-man#ev</t>
        </is>
      </c>
      <c r="BD1008" s="11" t="n">
        <v>6.14</v>
      </c>
      <c r="BE1008" s="11" t="n">
        <v>4.66</v>
      </c>
      <c r="BF1008" s="11">
        <f>tbl_MTG_Set[[#This Row],[Play Booster Sell Price CardMarket]]*tbl_MTG_Set[[#This Row],[Play Booster Expected Market Value MTG Stocks]]/tbl_MTG_Set[[#This Row],[Play Booster Sealed Market Value MTG Stocks]]</f>
        <v/>
      </c>
      <c r="BG10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8" s="11">
        <f>tbl_MTG_Set[[#This Row],[Play Singles CardMarket Profit MTG Stocks]]/tbl_MTG_Set[[#This Row],[Play Booster Cost]]</f>
        <v/>
      </c>
      <c r="BI1008" s="11">
        <f>tbl_MTG_Set[[#This Row],[Play Singles CardMarket Profit MTG Stocks]]&gt;0</f>
        <v/>
      </c>
      <c r="BJ1008" s="21" t="inlineStr">
        <is>
          <t>https://botbox.dev/products/spm/Marvels%20Spider%20Man%20Play%20Booster%20Pack?exc=0</t>
        </is>
      </c>
      <c r="BK1008" s="11" t="n">
        <v>1.87</v>
      </c>
      <c r="BL1008" s="11" t="n">
        <v>5</v>
      </c>
      <c r="BM1008" s="10">
        <f>tbl_MTG_Set[[#This Row],[Play Booster Sell Price CardMarket]]*tbl_MTG_Set[[#This Row],[Play Booster Expected Market Value BotBox]]/tbl_MTG_Set[[#This Row],[Play Booster Sealed Market Value BotBox]]</f>
        <v/>
      </c>
      <c r="BN10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8" s="17">
        <f>tbl_MTG_Set[[#This Row],[Play Singles CardMarket Profit BotBox]]/tbl_MTG_Set[[#This Row],[Play Booster Cost]]</f>
        <v/>
      </c>
      <c r="BP1008" s="10">
        <f>tbl_MTG_Set[[#This Row],[Play Singles CardMarket Profit BotBox]]&gt;0</f>
        <v/>
      </c>
      <c r="BQ1008" s="15" t="inlineStr">
        <is>
          <t>https://botbox.dev/products/spm/Marvels%20Spider%20Man%20Collector%20Booster%20Pack?exc=0</t>
        </is>
      </c>
      <c r="BR1008" s="10" t="n">
        <v>28.08</v>
      </c>
      <c r="BS1008" s="10" t="n">
        <v>33.39</v>
      </c>
      <c r="BT10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8" s="19">
        <f>tbl_MTG_Set[[#This Row],[Collector Singles CardMarket Profit MTG Stocks]]/tbl_MTG_Set[[#This Row],[Collector Booster Cost]]</f>
        <v/>
      </c>
      <c r="BW1008" s="10">
        <f>tbl_MTG_Set[[#This Row],[Collector Singles CardMarket Profit MTG Stocks]]&gt;0</f>
        <v/>
      </c>
      <c r="BX1008" s="10" t="n">
        <v>19.21</v>
      </c>
      <c r="BY1008" s="10" t="n">
        <v>33.99</v>
      </c>
      <c r="BZ10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8" s="17">
        <f>tbl_MTG_Set[[#This Row],[Collector Singles CardMarket Profit BotBox]]/tbl_MTG_Set[[#This Row],[Collector Booster Cost]]</f>
        <v/>
      </c>
      <c r="CC1008" s="10">
        <f>tbl_MTG_Set[[#This Row],[Collector Singles CardMarket Profit BotBox]]&gt;0</f>
        <v/>
      </c>
      <c r="CD10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9">
      <c r="A1009" t="n">
        <v>334</v>
      </c>
      <c r="B1009" t="inlineStr">
        <is>
          <t>Modern Horizons 2 MH2</t>
        </is>
      </c>
      <c r="C1009" t="n">
        <v>494</v>
      </c>
      <c r="D1009" s="3" t="n">
        <v>44365</v>
      </c>
      <c r="F1009" t="inlineStr">
        <is>
          <t>en es fr de it pt ja ko ru 汉语 漢語</t>
        </is>
      </c>
      <c r="G1009" t="n">
        <v>614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Y1009" s="10" t="n">
        <v>300</v>
      </c>
      <c r="Z1009" s="10" t="n">
        <v>219</v>
      </c>
      <c r="AD1009" s="10">
        <f>(Y1009+96/10)/36</f>
        <v/>
      </c>
      <c r="AE1009" s="10">
        <f>(Z1009+96/20)/36</f>
        <v/>
      </c>
      <c r="AG1009" s="10" t="n"/>
      <c r="AH1009" s="10" t="n"/>
      <c r="AI1009" s="4" t="n">
        <v>46</v>
      </c>
      <c r="AJ1009" s="13" t="n">
        <v>1</v>
      </c>
      <c r="AK1009" s="4" t="n">
        <v>120</v>
      </c>
      <c r="AL1009" s="4" t="n">
        <v>119</v>
      </c>
      <c r="AM1009" s="12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13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9" s="10" t="n">
        <v>12</v>
      </c>
      <c r="AS100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09" s="17">
        <f>tbl_MTG_Set[[#This Row],[Play Booster CardMarket Profit]]/tbl_MTG_Set[[#This Row],[Play Booster Cost]]</f>
        <v/>
      </c>
      <c r="AU1009" s="12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13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8">
        <f>tbl_MTG_Set[[#This Row],[Collector Booster CardMarket Profit]]/tbl_MTG_Set[[#This Row],[Collector Booster Cost]]</f>
        <v/>
      </c>
      <c r="BC1009" s="15" t="inlineStr">
        <is>
          <t>https://www.mtgstocks.com/sets/363-modern-horizons-2#ev</t>
        </is>
      </c>
      <c r="BF1009" s="11">
        <f>tbl_MTG_Set[[#This Row],[Play Booster Sell Price CardMarket]]*tbl_MTG_Set[[#This Row],[Play Booster Expected Market Value MTG Stocks]]/tbl_MTG_Set[[#This Row],[Play Booster Sealed Market Value MTG Stocks]]</f>
        <v/>
      </c>
      <c r="BG10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9" s="19">
        <f>tbl_MTG_Set[[#This Row],[Play Singles CardMarket Profit MTG Stocks]]/tbl_MTG_Set[[#This Row],[Play Booster Cost]]</f>
        <v/>
      </c>
      <c r="BI1009" s="11">
        <f>tbl_MTG_Set[[#This Row],[Play Singles CardMarket Profit MTG Stocks]]&gt;0</f>
        <v/>
      </c>
      <c r="BJ1009" s="21" t="inlineStr">
        <is>
          <t>https://botbox.dev/products/mh2/Modern%20Horizons%202%20Set%20Booster%20Pack?exc=0</t>
        </is>
      </c>
      <c r="BK1009" s="11" t="n">
        <v>8.960000000000001</v>
      </c>
      <c r="BL1009" s="11" t="n">
        <v>13.99</v>
      </c>
      <c r="BM1009" s="10">
        <f>tbl_MTG_Set[[#This Row],[Play Booster Sell Price CardMarket]]*tbl_MTG_Set[[#This Row],[Play Booster Expected Market Value BotBox]]/tbl_MTG_Set[[#This Row],[Play Booster Sealed Market Value BotBox]]</f>
        <v/>
      </c>
      <c r="BN10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9" s="17">
        <f>tbl_MTG_Set[[#This Row],[Play Singles CardMarket Profit BotBox]]/tbl_MTG_Set[[#This Row],[Play Booster Cost]]</f>
        <v/>
      </c>
      <c r="BP1009" s="10">
        <f>tbl_MTG_Set[[#This Row],[Play Singles CardMarket Profit BotBox]]&gt;0</f>
        <v/>
      </c>
      <c r="BQ1009" s="15" t="inlineStr">
        <is>
          <t>https://botbox.dev/products/mh2/Modern%20Horizons%202%20Collector%20Booster%20Pack?exc=0</t>
        </is>
      </c>
      <c r="BR1009" s="10" t="n"/>
      <c r="BS1009" s="10" t="n"/>
      <c r="BT10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9" s="19">
        <f>tbl_MTG_Set[[#This Row],[Collector Singles CardMarket Profit MTG Stocks]]/tbl_MTG_Set[[#This Row],[Collector Booster Cost]]</f>
        <v/>
      </c>
      <c r="BW1009" s="10">
        <f>tbl_MTG_Set[[#This Row],[Collector Singles CardMarket Profit MTG Stocks]]&gt;0</f>
        <v/>
      </c>
      <c r="BX1009" s="10" t="n">
        <v>26.35</v>
      </c>
      <c r="BY1009" s="10" t="n">
        <v>48.49</v>
      </c>
      <c r="BZ10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9" s="17">
        <f>tbl_MTG_Set[[#This Row],[Collector Singles CardMarket Profit BotBox]]/tbl_MTG_Set[[#This Row],[Collector Booster Cost]]</f>
        <v/>
      </c>
      <c r="CC1009" s="10">
        <f>tbl_MTG_Set[[#This Row],[Collector Singles CardMarket Profit BotBox]]&gt;0</f>
        <v/>
      </c>
      <c r="CD10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0">
      <c r="A1010" t="n">
        <v>102</v>
      </c>
      <c r="B1010" t="inlineStr">
        <is>
          <t>Modern Horizons 3 MH3</t>
        </is>
      </c>
      <c r="C1010" t="n">
        <v>528</v>
      </c>
      <c r="D1010" s="3" t="n">
        <v>45457</v>
      </c>
      <c r="E1010" t="inlineStr">
        <is>
          <t>Modern Horizons</t>
        </is>
      </c>
      <c r="F1010" t="inlineStr">
        <is>
          <t>en es fr de it pt ja ko ru 汉语 漢語</t>
        </is>
      </c>
      <c r="G1010" t="n">
        <v>150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Y1010" s="10" t="n">
        <v>250</v>
      </c>
      <c r="Z1010" s="10" t="n">
        <v>250</v>
      </c>
      <c r="AC1010" s="10" t="n">
        <v>250</v>
      </c>
      <c r="AD1010" s="10">
        <f>(Y1010+96/20)/36</f>
        <v/>
      </c>
      <c r="AE1010" s="10">
        <f>(Z1010+96/20)/36</f>
        <v/>
      </c>
      <c r="AG1010" s="10" t="n"/>
      <c r="AH1010" s="10">
        <f>(AC1010+96/20)/36</f>
        <v/>
      </c>
      <c r="AI1010" s="4" t="n">
        <v>60</v>
      </c>
      <c r="AJ1010" s="4" t="n">
        <v>15</v>
      </c>
      <c r="AK1010" s="4" t="n">
        <v>122</v>
      </c>
      <c r="AL1010" s="4" t="n">
        <v>121</v>
      </c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0" s="10" t="n">
        <v>10</v>
      </c>
      <c r="AS10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5" t="inlineStr">
        <is>
          <t>https://www.mtgstocks.com/sets/1903-modern-horizons-3#ev</t>
        </is>
      </c>
      <c r="BD1010" s="11" t="n">
        <v>16.35</v>
      </c>
      <c r="BE1010" s="11" t="n">
        <v>7.61</v>
      </c>
      <c r="BF1010" s="11">
        <f>tbl_MTG_Set[[#This Row],[Play Booster Sell Price CardMarket]]*tbl_MTG_Set[[#This Row],[Play Booster Expected Market Value MTG Stocks]]/tbl_MTG_Set[[#This Row],[Play Booster Sealed Market Value MTG Stocks]]</f>
        <v/>
      </c>
      <c r="BG10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0" s="19">
        <f>tbl_MTG_Set[[#This Row],[Play Singles CardMarket Profit MTG Stocks]]/tbl_MTG_Set[[#This Row],[Play Booster Cost]]</f>
        <v/>
      </c>
      <c r="BI1010" s="11">
        <f>tbl_MTG_Set[[#This Row],[Play Singles CardMarket Profit MTG Stocks]]&gt;0</f>
        <v/>
      </c>
      <c r="BJ1010" s="21" t="inlineStr">
        <is>
          <t>https://botbox.dev/products/mh3/Modern%20Horizons%203%20Play%20Booster%20Pack?exc=0</t>
        </is>
      </c>
      <c r="BK1010" s="11" t="n">
        <v>8.02</v>
      </c>
      <c r="BL1010" s="11" t="n">
        <v>7.7</v>
      </c>
      <c r="BM1010" s="10">
        <f>tbl_MTG_Set[[#This Row],[Play Booster Sell Price CardMarket]]*tbl_MTG_Set[[#This Row],[Play Booster Expected Market Value BotBox]]/tbl_MTG_Set[[#This Row],[Play Booster Sealed Market Value BotBox]]</f>
        <v/>
      </c>
      <c r="BN10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0" s="17">
        <f>tbl_MTG_Set[[#This Row],[Play Singles CardMarket Profit BotBox]]/tbl_MTG_Set[[#This Row],[Play Booster Cost]]</f>
        <v/>
      </c>
      <c r="BP1010" s="10">
        <f>tbl_MTG_Set[[#This Row],[Play Singles CardMarket Profit BotBox]]&gt;0</f>
        <v/>
      </c>
      <c r="BQ1010" s="15" t="inlineStr">
        <is>
          <t>https://botbox.dev/products/mh3/Modern%20Horizons%203%20Collector%20Booster%20Pack?exc=0</t>
        </is>
      </c>
      <c r="BR1010" s="10" t="n"/>
      <c r="BS1010" s="10" t="n"/>
      <c r="BT10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0" s="19">
        <f>tbl_MTG_Set[[#This Row],[Collector Singles CardMarket Profit MTG Stocks]]/tbl_MTG_Set[[#This Row],[Collector Booster Cost]]</f>
        <v/>
      </c>
      <c r="BW1010" s="10">
        <f>tbl_MTG_Set[[#This Row],[Collector Singles CardMarket Profit MTG Stocks]]&gt;0</f>
        <v/>
      </c>
      <c r="BX1010" s="10" t="n">
        <v>38.27</v>
      </c>
      <c r="BY1010" s="10" t="n">
        <v>53.98</v>
      </c>
      <c r="BZ10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0" s="17">
        <f>tbl_MTG_Set[[#This Row],[Collector Singles CardMarket Profit BotBox]]/tbl_MTG_Set[[#This Row],[Collector Booster Cost]]</f>
        <v/>
      </c>
      <c r="CC1010" s="10">
        <f>tbl_MTG_Set[[#This Row],[Collector Singles CardMarket Profit BotBox]]&gt;0</f>
        <v/>
      </c>
      <c r="CD10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1">
      <c r="A1011" t="n">
        <v>124</v>
      </c>
      <c r="B1011" t="inlineStr">
        <is>
          <t>Murders at Karlov Manor MKM</t>
        </is>
      </c>
      <c r="C1011" t="n">
        <v>451</v>
      </c>
      <c r="D1011" s="3" t="n">
        <v>45331</v>
      </c>
      <c r="E1011" t="inlineStr">
        <is>
          <t>Standard Expansion</t>
        </is>
      </c>
      <c r="F1011" t="inlineStr">
        <is>
          <t>en es fr de it pt ja ko ru 汉语 漢語</t>
        </is>
      </c>
      <c r="G1011" t="n">
        <v>194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Y1011" s="10" t="n">
        <v>128</v>
      </c>
      <c r="Z1011" s="10" t="n">
        <v>115</v>
      </c>
      <c r="AD1011" s="10">
        <f>(Y1011+96/20)/36</f>
        <v/>
      </c>
      <c r="AE1011" s="10">
        <f>(Z1011+96/20)/36</f>
        <v/>
      </c>
      <c r="AG1011" s="10" t="n"/>
      <c r="AH1011" s="10" t="n"/>
      <c r="AI1011" s="4" t="n">
        <v>80</v>
      </c>
      <c r="AJ1011" s="4" t="n">
        <v>35</v>
      </c>
      <c r="AK1011" s="4" t="n">
        <v>124</v>
      </c>
      <c r="AL1011" s="4" t="n">
        <v>123</v>
      </c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1" s="10" t="n">
        <v>3</v>
      </c>
      <c r="AS10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5" t="inlineStr">
        <is>
          <t>https://www.mtgstocks.com/sets/1868-murders-at-karlov-manor#ev</t>
        </is>
      </c>
      <c r="BD1011" s="11" t="n">
        <v>4.43</v>
      </c>
      <c r="BE1011" s="11" t="n">
        <v>4.65</v>
      </c>
      <c r="BF1011" s="11">
        <f>tbl_MTG_Set[[#This Row],[Play Booster Sell Price CardMarket]]*tbl_MTG_Set[[#This Row],[Play Booster Expected Market Value MTG Stocks]]/tbl_MTG_Set[[#This Row],[Play Booster Sealed Market Value MTG Stocks]]</f>
        <v/>
      </c>
      <c r="BG10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1" s="11">
        <f>tbl_MTG_Set[[#This Row],[Play Singles CardMarket Profit MTG Stocks]]/tbl_MTG_Set[[#This Row],[Play Booster Cost]]</f>
        <v/>
      </c>
      <c r="BI1011" s="11">
        <f>tbl_MTG_Set[[#This Row],[Play Singles CardMarket Profit MTG Stocks]]&gt;0</f>
        <v/>
      </c>
      <c r="BJ1011" s="21" t="inlineStr">
        <is>
          <t>https://botbox.dev/products/mkm/Murders%20at%20Karlov%20Manor%20Play%20Booster%20Pack?exc=0</t>
        </is>
      </c>
      <c r="BK1011" s="11" t="n">
        <v>4.04</v>
      </c>
      <c r="BL1011" s="11" t="n">
        <v>5</v>
      </c>
      <c r="BM1011" s="10">
        <f>tbl_MTG_Set[[#This Row],[Play Booster Sell Price CardMarket]]*tbl_MTG_Set[[#This Row],[Play Booster Expected Market Value BotBox]]/tbl_MTG_Set[[#This Row],[Play Booster Sealed Market Value BotBox]]</f>
        <v/>
      </c>
      <c r="BN10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1" s="17">
        <f>tbl_MTG_Set[[#This Row],[Play Singles CardMarket Profit BotBox]]/tbl_MTG_Set[[#This Row],[Play Booster Cost]]</f>
        <v/>
      </c>
      <c r="BP1011" s="10">
        <f>tbl_MTG_Set[[#This Row],[Play Singles CardMarket Profit BotBox]]&gt;0</f>
        <v/>
      </c>
      <c r="BQ1011" s="15" t="inlineStr">
        <is>
          <t>https://botbox.dev/products/mkm/Murders%20at%20Karlov%20Manor%20Collector%20Booster%20Pack?exc=0</t>
        </is>
      </c>
      <c r="BR1011" s="10" t="n">
        <v>15.02</v>
      </c>
      <c r="BS1011" s="10" t="n">
        <v>26.73</v>
      </c>
      <c r="BT10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1" s="19">
        <f>tbl_MTG_Set[[#This Row],[Collector Singles CardMarket Profit MTG Stocks]]/tbl_MTG_Set[[#This Row],[Collector Booster Cost]]</f>
        <v/>
      </c>
      <c r="BW1011" s="10">
        <f>tbl_MTG_Set[[#This Row],[Collector Singles CardMarket Profit MTG Stocks]]&gt;0</f>
        <v/>
      </c>
      <c r="BX1011" s="10" t="n">
        <v>19.41</v>
      </c>
      <c r="BY1011" s="10" t="n">
        <v>27.93</v>
      </c>
      <c r="BZ101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1" s="17">
        <f>tbl_MTG_Set[[#This Row],[Collector Singles CardMarket Profit BotBox]]/tbl_MTG_Set[[#This Row],[Collector Booster Cost]]</f>
        <v/>
      </c>
      <c r="CC1011" s="10">
        <f>tbl_MTG_Set[[#This Row],[Collector Singles CardMarket Profit BotBox]]&gt;0</f>
        <v/>
      </c>
      <c r="CD10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2">
      <c r="A1012" t="n">
        <v>576</v>
      </c>
      <c r="B1012" t="inlineStr">
        <is>
          <t>Oath of the Gatewatch OGW</t>
        </is>
      </c>
      <c r="C1012" t="n">
        <v>187</v>
      </c>
      <c r="D1012" s="3" t="n">
        <v>42391</v>
      </c>
      <c r="E1012" t="inlineStr">
        <is>
          <t>Standard Expansion</t>
        </is>
      </c>
      <c r="F1012" t="inlineStr">
        <is>
          <t>en es fr de it pt ja ko ru 汉语 漢語</t>
        </is>
      </c>
      <c r="G1012" t="n">
        <v>1098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Y1012" s="10" t="n">
        <v>188</v>
      </c>
      <c r="Z1012" s="10" t="n">
        <v>77</v>
      </c>
      <c r="AD1012" s="10">
        <f>(Y1012+96/20)/36</f>
        <v/>
      </c>
      <c r="AE1012" s="10">
        <f>(Z1012+96/20)/36</f>
        <v/>
      </c>
      <c r="AG1012" s="10" t="n"/>
      <c r="AH1012" s="10" t="n"/>
      <c r="AI1012" s="4" t="n">
        <v>77</v>
      </c>
      <c r="AJ1012" s="4" t="n">
        <v>32</v>
      </c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2" s="10" t="n">
        <v>5</v>
      </c>
      <c r="AS10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5" t="inlineStr">
        <is>
          <t>https://www.mtgstocks.com/sets/255-oath-of-the-gatewatch#ev</t>
        </is>
      </c>
      <c r="BD1012" s="11" t="n">
        <v>1.55</v>
      </c>
      <c r="BE1012" s="11" t="n">
        <v>5.92</v>
      </c>
      <c r="BF1012" s="11">
        <f>tbl_MTG_Set[[#This Row],[Play Booster Sell Price CardMarket]]*tbl_MTG_Set[[#This Row],[Play Booster Expected Market Value MTG Stocks]]/tbl_MTG_Set[[#This Row],[Play Booster Sealed Market Value MTG Stocks]]</f>
        <v/>
      </c>
      <c r="BG10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2" s="11">
        <f>tbl_MTG_Set[[#This Row],[Play Singles CardMarket Profit MTG Stocks]]/tbl_MTG_Set[[#This Row],[Play Booster Cost]]</f>
        <v/>
      </c>
      <c r="BI1012" s="11">
        <f>tbl_MTG_Set[[#This Row],[Play Singles CardMarket Profit MTG Stocks]]&gt;0</f>
        <v/>
      </c>
      <c r="BJ1012" s="21" t="inlineStr">
        <is>
          <t>https://botbox.dev/products/ogw/Oath%20of%20the%20Gatewatch%20Booster%20Pack?exc=0</t>
        </is>
      </c>
      <c r="BM1012" s="10">
        <f>tbl_MTG_Set[[#This Row],[Play Booster Sell Price CardMarket]]*tbl_MTG_Set[[#This Row],[Play Booster Expected Market Value BotBox]]/tbl_MTG_Set[[#This Row],[Play Booster Sealed Market Value BotBox]]</f>
        <v/>
      </c>
      <c r="BN10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2" s="17">
        <f>tbl_MTG_Set[[#This Row],[Play Singles CardMarket Profit BotBox]]/tbl_MTG_Set[[#This Row],[Play Booster Cost]]</f>
        <v/>
      </c>
      <c r="BP1012" s="10">
        <f>tbl_MTG_Set[[#This Row],[Play Singles CardMarket Profit BotBox]]&gt;0</f>
        <v/>
      </c>
      <c r="BQ1012" s="10" t="n"/>
      <c r="BR1012" s="10" t="n"/>
      <c r="BS1012" s="10" t="n"/>
      <c r="BT10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2" s="19">
        <f>tbl_MTG_Set[[#This Row],[Collector Singles CardMarket Profit MTG Stocks]]/tbl_MTG_Set[[#This Row],[Collector Booster Cost]]</f>
        <v/>
      </c>
      <c r="BW1012" s="10">
        <f>tbl_MTG_Set[[#This Row],[Collector Singles CardMarket Profit MTG Stocks]]&gt;0</f>
        <v/>
      </c>
      <c r="BX1012" s="10" t="n"/>
      <c r="BY1012" s="10" t="n"/>
      <c r="BZ1012" s="10">
        <f>tbl_MTG_Set[[#This Row],[Collector Booster Sell Price CardMarket]]*tbl_MTG_Set[[#This Row],[Collector Booster Expected Market Value BotBox]]/tbl_MTG_Set[[#This Row],[Collector Booster Sealed Market Value BotBox]]</f>
        <v/>
      </c>
      <c r="CA10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2" s="17">
        <f>tbl_MTG_Set[[#This Row],[Collector Singles CardMarket Profit BotBox]]/tbl_MTG_Set[[#This Row],[Collector Booster Cost]]</f>
        <v/>
      </c>
      <c r="CC1012" s="10">
        <f>tbl_MTG_Set[[#This Row],[Collector Singles CardMarket Profit BotBox]]&gt;0</f>
        <v/>
      </c>
      <c r="CD10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3">
      <c r="A1013" t="n">
        <v>110</v>
      </c>
      <c r="B1013" t="inlineStr">
        <is>
          <t>Outlaws of Thunder Junction OTJ</t>
        </is>
      </c>
      <c r="C1013" t="n">
        <v>374</v>
      </c>
      <c r="D1013" s="3" t="n">
        <v>45401</v>
      </c>
      <c r="E1013" t="inlineStr">
        <is>
          <t>Standard Expansion</t>
        </is>
      </c>
      <c r="F1013" t="inlineStr">
        <is>
          <t>en es fr de it pt ja ko ru 汉语 漢語</t>
        </is>
      </c>
      <c r="G1013" t="n">
        <v>166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Y1013" s="10" t="n">
        <v>116</v>
      </c>
      <c r="Z1013" s="10" t="n">
        <v>137</v>
      </c>
      <c r="AD1013" s="10">
        <f>(Y1013+96/20)/36</f>
        <v/>
      </c>
      <c r="AE1013" s="10">
        <f>(Z1013+96/20)/36</f>
        <v/>
      </c>
      <c r="AG1013" s="10" t="n"/>
      <c r="AH1013" s="10" t="n"/>
      <c r="AI1013" s="4" t="n">
        <v>56</v>
      </c>
      <c r="AJ1013" s="4" t="n">
        <v>11</v>
      </c>
      <c r="AK1013" s="4" t="n">
        <v>126</v>
      </c>
      <c r="AL1013" s="4" t="n">
        <v>125</v>
      </c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3" s="10" t="n">
        <v>5</v>
      </c>
      <c r="AS10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5" t="inlineStr">
        <is>
          <t>https://www.mtgstocks.com/sets/1901-outlaws-of-thunder-junction#ev</t>
        </is>
      </c>
      <c r="BD1013" s="11" t="n">
        <v>10.44</v>
      </c>
      <c r="BE1013" s="11" t="n">
        <v>4.82</v>
      </c>
      <c r="BF1013" s="11">
        <f>tbl_MTG_Set[[#This Row],[Play Booster Sell Price CardMarket]]*tbl_MTG_Set[[#This Row],[Play Booster Expected Market Value MTG Stocks]]/tbl_MTG_Set[[#This Row],[Play Booster Sealed Market Value MTG Stocks]]</f>
        <v/>
      </c>
      <c r="BG10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3" s="19">
        <f>tbl_MTG_Set[[#This Row],[Play Singles CardMarket Profit MTG Stocks]]/tbl_MTG_Set[[#This Row],[Play Booster Cost]]</f>
        <v/>
      </c>
      <c r="BI1013" s="11">
        <f>tbl_MTG_Set[[#This Row],[Play Singles CardMarket Profit MTG Stocks]]&gt;0</f>
        <v/>
      </c>
      <c r="BJ1013" s="21" t="inlineStr">
        <is>
          <t>https://botbox.dev/products/otj/Outlaws%20of%20Thunder%20Junction%20Play%20Booster%20Pack?exc=0</t>
        </is>
      </c>
      <c r="BK1013" s="11" t="n">
        <v>4.16</v>
      </c>
      <c r="BL1013" s="11" t="n">
        <v>5.18</v>
      </c>
      <c r="BM1013" s="10">
        <f>tbl_MTG_Set[[#This Row],[Play Booster Sell Price CardMarket]]*tbl_MTG_Set[[#This Row],[Play Booster Expected Market Value BotBox]]/tbl_MTG_Set[[#This Row],[Play Booster Sealed Market Value BotBox]]</f>
        <v/>
      </c>
      <c r="BN10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3" s="17">
        <f>tbl_MTG_Set[[#This Row],[Play Singles CardMarket Profit BotBox]]/tbl_MTG_Set[[#This Row],[Play Booster Cost]]</f>
        <v/>
      </c>
      <c r="BP1013" s="10">
        <f>tbl_MTG_Set[[#This Row],[Play Singles CardMarket Profit BotBox]]&gt;0</f>
        <v/>
      </c>
      <c r="BQ1013" s="15" t="inlineStr">
        <is>
          <t>https://botbox.dev/products/otj/Outlaws%20of%20Thunder%20Junction%20Collector%20Booster%20Pack?exc=0</t>
        </is>
      </c>
      <c r="BR1013" s="10" t="n">
        <v>19.43</v>
      </c>
      <c r="BS1013" s="10" t="n">
        <v>29.56</v>
      </c>
      <c r="BT10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3" s="19">
        <f>tbl_MTG_Set[[#This Row],[Collector Singles CardMarket Profit MTG Stocks]]/tbl_MTG_Set[[#This Row],[Collector Booster Cost]]</f>
        <v/>
      </c>
      <c r="BW1013" s="10">
        <f>tbl_MTG_Set[[#This Row],[Collector Singles CardMarket Profit MTG Stocks]]&gt;0</f>
        <v/>
      </c>
      <c r="BX1013" s="10" t="n">
        <v>16.13</v>
      </c>
      <c r="BY1013" s="10" t="n">
        <v>33.98</v>
      </c>
      <c r="BZ1013" s="10">
        <f>tbl_MTG_Set[[#This Row],[Collector Booster Sell Price CardMarket]]*tbl_MTG_Set[[#This Row],[Collector Booster Expected Market Value BotBox]]/tbl_MTG_Set[[#This Row],[Collector Booster Sealed Market Value BotBox]]</f>
        <v/>
      </c>
      <c r="CA10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3" s="17">
        <f>tbl_MTG_Set[[#This Row],[Collector Singles CardMarket Profit BotBox]]/tbl_MTG_Set[[#This Row],[Collector Booster Cost]]</f>
        <v/>
      </c>
      <c r="CC1013" s="10">
        <f>tbl_MTG_Set[[#This Row],[Collector Singles CardMarket Profit BotBox]]&gt;0</f>
        <v/>
      </c>
      <c r="CD10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4">
      <c r="A1014" t="n">
        <v>198</v>
      </c>
      <c r="B1014" t="inlineStr">
        <is>
          <t>Phyrexia: All Will Be One ONE</t>
        </is>
      </c>
      <c r="C1014" t="n">
        <v>479</v>
      </c>
      <c r="D1014" s="3" t="n">
        <v>44967</v>
      </c>
      <c r="E1014" t="inlineStr">
        <is>
          <t>Standard Expansion</t>
        </is>
      </c>
      <c r="F1014" t="inlineStr">
        <is>
          <t>en es fr de it pt ja ko ru 汉语 漢語</t>
        </is>
      </c>
      <c r="G1014" t="n">
        <v>342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Y1014" s="10" t="n">
        <v>158</v>
      </c>
      <c r="Z1014" s="10" t="n">
        <v>115</v>
      </c>
      <c r="AD1014" s="10">
        <f>(Y1014+96/20)/30</f>
        <v/>
      </c>
      <c r="AE1014" s="10">
        <f>(Z1014+96/20)/30</f>
        <v/>
      </c>
      <c r="AG1014" s="10" t="n"/>
      <c r="AH1014" s="10" t="n"/>
      <c r="AI1014" s="4" t="n">
        <v>67</v>
      </c>
      <c r="AJ1014" s="4" t="n">
        <v>22</v>
      </c>
      <c r="AK1014" s="4" t="n">
        <v>128</v>
      </c>
      <c r="AL1014" s="4" t="n">
        <v>127</v>
      </c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4" s="10" t="n">
        <v>6</v>
      </c>
      <c r="AS10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E1014" s="11" t="inlineStr">
        <is>
          <t>.</t>
        </is>
      </c>
      <c r="BF1014" s="11">
        <f>tbl_MTG_Set[[#This Row],[Play Booster Sell Price CardMarket]]*tbl_MTG_Set[[#This Row],[Play Booster Expected Market Value MTG Stocks]]/tbl_MTG_Set[[#This Row],[Play Booster Sealed Market Value MTG Stocks]]</f>
        <v/>
      </c>
      <c r="BG10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4" s="19">
        <f>tbl_MTG_Set[[#This Row],[Play Singles CardMarket Profit MTG Stocks]]/tbl_MTG_Set[[#This Row],[Play Booster Cost]]</f>
        <v/>
      </c>
      <c r="BI1014" s="11">
        <f>tbl_MTG_Set[[#This Row],[Play Singles CardMarket Profit MTG Stocks]]&gt;0</f>
        <v/>
      </c>
      <c r="BJ1014" s="21" t="inlineStr">
        <is>
          <t>https://botbox.dev/products/one/Phyrexia%20All%20Will%20Be%20One%20Set%20Booster%20Pack?exc=0</t>
        </is>
      </c>
      <c r="BK1014" s="11" t="n">
        <v>3.94</v>
      </c>
      <c r="BL1014" s="11" t="n">
        <v>6.15</v>
      </c>
      <c r="BM1014" s="10">
        <f>tbl_MTG_Set[[#This Row],[Play Booster Sell Price CardMarket]]*tbl_MTG_Set[[#This Row],[Play Booster Expected Market Value BotBox]]/tbl_MTG_Set[[#This Row],[Play Booster Sealed Market Value BotBox]]</f>
        <v/>
      </c>
      <c r="BN10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4" s="17">
        <f>tbl_MTG_Set[[#This Row],[Play Singles CardMarket Profit BotBox]]/tbl_MTG_Set[[#This Row],[Play Booster Cost]]</f>
        <v/>
      </c>
      <c r="BP1014" s="10">
        <f>tbl_MTG_Set[[#This Row],[Play Singles CardMarket Profit BotBox]]&gt;0</f>
        <v/>
      </c>
      <c r="BQ1014" s="15" t="inlineStr">
        <is>
          <t>https://botbox.dev/products/one/Phyrexia%20All%20Will%20Be%20One%20Collector%20Booster%20Pack?exc=0</t>
        </is>
      </c>
      <c r="BR1014" s="10" t="n"/>
      <c r="BS1014" s="10" t="n"/>
      <c r="BT10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4" s="19">
        <f>tbl_MTG_Set[[#This Row],[Collector Singles CardMarket Profit MTG Stocks]]/tbl_MTG_Set[[#This Row],[Collector Booster Cost]]</f>
        <v/>
      </c>
      <c r="BW1014" s="10">
        <f>tbl_MTG_Set[[#This Row],[Collector Singles CardMarket Profit MTG Stocks]]&gt;0</f>
        <v/>
      </c>
      <c r="BX1014" s="10" t="n">
        <v>16.83</v>
      </c>
      <c r="BY1014" s="10" t="n">
        <v>77.78</v>
      </c>
      <c r="BZ1014" s="10">
        <f>tbl_MTG_Set[[#This Row],[Collector Booster Sell Price CardMarket]]*tbl_MTG_Set[[#This Row],[Collector Booster Expected Market Value BotBox]]/tbl_MTG_Set[[#This Row],[Collector Booster Sealed Market Value BotBox]]</f>
        <v/>
      </c>
      <c r="CA10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4" s="17">
        <f>tbl_MTG_Set[[#This Row],[Collector Singles CardMarket Profit BotBox]]/tbl_MTG_Set[[#This Row],[Collector Booster Cost]]</f>
        <v/>
      </c>
      <c r="CC1014" s="10">
        <f>tbl_MTG_Set[[#This Row],[Collector Singles CardMarket Profit BotBox]]&gt;0</f>
        <v/>
      </c>
      <c r="CD10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5">
      <c r="A1015" t="n">
        <v>136</v>
      </c>
      <c r="B1015" t="inlineStr">
        <is>
          <t>Ravnica Remastered RVR</t>
        </is>
      </c>
      <c r="C1015" t="n">
        <v>531</v>
      </c>
      <c r="D1015" s="3" t="n">
        <v>45303</v>
      </c>
      <c r="E1015" t="inlineStr">
        <is>
          <t>Remastered</t>
        </is>
      </c>
      <c r="F1015" t="inlineStr">
        <is>
          <t>en es fr de it pt ja ko ru 汉语 漢語</t>
        </is>
      </c>
      <c r="G1015" t="n">
        <v>218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Y1015" s="10" t="n">
        <v>160</v>
      </c>
      <c r="Z1015" s="10" t="n">
        <v>180</v>
      </c>
      <c r="AC1015" s="10" t="n">
        <v>170</v>
      </c>
      <c r="AD1015" s="10">
        <f>(Y1015+96/20)/36</f>
        <v/>
      </c>
      <c r="AE1015" s="10">
        <f>(Z1015+96/20)/36</f>
        <v/>
      </c>
      <c r="AF1015" s="10">
        <f>(AA1015+96/20)/36</f>
        <v/>
      </c>
      <c r="AG1015" s="10">
        <f>(AB1015+96/20)/36</f>
        <v/>
      </c>
      <c r="AH1015" s="10">
        <f>(AC1015+96/20)/36</f>
        <v/>
      </c>
      <c r="AI1015" s="4" t="n">
        <v>68</v>
      </c>
      <c r="AJ1015" s="4" t="n">
        <v>23</v>
      </c>
      <c r="AK1015" s="4" t="n">
        <v>130</v>
      </c>
      <c r="AL1015" s="4" t="n">
        <v>129</v>
      </c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5" s="10" t="n">
        <v>5</v>
      </c>
      <c r="AS10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1">
        <f>tbl_MTG_Set[[#This Row],[Play Booster Sell Price CardMarket]]*tbl_MTG_Set[[#This Row],[Play Booster Expected Market Value MTG Stocks]]/tbl_MTG_Set[[#This Row],[Play Booster Sealed Market Value MTG Stocks]]</f>
        <v/>
      </c>
      <c r="BG10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5" s="11">
        <f>tbl_MTG_Set[[#This Row],[Play Singles CardMarket Profit MTG Stocks]]/tbl_MTG_Set[[#This Row],[Play Booster Cost]]</f>
        <v/>
      </c>
      <c r="BI1015" s="11">
        <f>tbl_MTG_Set[[#This Row],[Play Singles CardMarket Profit MTG Stocks]]&gt;0</f>
        <v/>
      </c>
      <c r="BJ1015" s="21" t="inlineStr">
        <is>
          <t>https://botbox.dev/products/rvr/Ravnica%20Remastered%20Draft%20Booster%20Pack?exc=0</t>
        </is>
      </c>
      <c r="BK1015" s="11" t="n">
        <v>5.02</v>
      </c>
      <c r="BL1015" s="11" t="n">
        <v>9.119999999999999</v>
      </c>
      <c r="BM1015" s="10">
        <f>tbl_MTG_Set[[#This Row],[Play Booster Sell Price CardMarket]]*tbl_MTG_Set[[#This Row],[Play Booster Expected Market Value BotBox]]/tbl_MTG_Set[[#This Row],[Play Booster Sealed Market Value BotBox]]</f>
        <v/>
      </c>
      <c r="BN10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5" s="17">
        <f>tbl_MTG_Set[[#This Row],[Play Singles CardMarket Profit BotBox]]/tbl_MTG_Set[[#This Row],[Play Booster Cost]]</f>
        <v/>
      </c>
      <c r="BP1015" s="10">
        <f>tbl_MTG_Set[[#This Row],[Play Singles CardMarket Profit BotBox]]&gt;0</f>
        <v/>
      </c>
      <c r="BQ1015" s="15" t="inlineStr">
        <is>
          <t>https://botbox.dev/products/rvr/Ravnica%20Remastered%20Collector%20Booster%20Pack?exc=0</t>
        </is>
      </c>
      <c r="BR1015" s="10" t="n"/>
      <c r="BS1015" s="10" t="n"/>
      <c r="BT10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5" s="19">
        <f>tbl_MTG_Set[[#This Row],[Collector Singles CardMarket Profit MTG Stocks]]/tbl_MTG_Set[[#This Row],[Collector Booster Cost]]</f>
        <v/>
      </c>
      <c r="BW1015" s="10">
        <f>tbl_MTG_Set[[#This Row],[Collector Singles CardMarket Profit MTG Stocks]]&gt;0</f>
        <v/>
      </c>
      <c r="BX1015" s="10" t="n">
        <v>39.76</v>
      </c>
      <c r="BY1015" s="10" t="n">
        <v>60.68</v>
      </c>
      <c r="BZ1015" s="10">
        <f>tbl_MTG_Set[[#This Row],[Collector Booster Sell Price CardMarket]]*tbl_MTG_Set[[#This Row],[Collector Booster Expected Market Value BotBox]]/tbl_MTG_Set[[#This Row],[Collector Booster Sealed Market Value BotBox]]</f>
        <v/>
      </c>
      <c r="CA10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5" s="17">
        <f>tbl_MTG_Set[[#This Row],[Collector Singles CardMarket Profit BotBox]]/tbl_MTG_Set[[#This Row],[Collector Booster Cost]]</f>
        <v/>
      </c>
      <c r="CC1015" s="10">
        <f>tbl_MTG_Set[[#This Row],[Collector Singles CardMarket Profit BotBox]]&gt;0</f>
        <v/>
      </c>
      <c r="CD10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6">
      <c r="A1016" t="n">
        <v>273</v>
      </c>
      <c r="B1016" t="inlineStr">
        <is>
          <t>Streets of New Capenna SNC</t>
        </is>
      </c>
      <c r="C1016" t="n">
        <v>513</v>
      </c>
      <c r="D1016" s="3" t="n">
        <v>44680</v>
      </c>
      <c r="E1016" t="inlineStr">
        <is>
          <t>Standard Expansion</t>
        </is>
      </c>
      <c r="F1016" t="inlineStr">
        <is>
          <t>en es fr de it pt ja ko ru 汉语 漢語</t>
        </is>
      </c>
      <c r="G1016" t="n">
        <v>492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Y1016" s="10" t="n">
        <v>117</v>
      </c>
      <c r="Z1016" s="10" t="n">
        <v>95</v>
      </c>
      <c r="AD1016" s="10">
        <f>(Y1016+96/20)/30</f>
        <v/>
      </c>
      <c r="AE1016" s="10">
        <f>(Z1016+96/20)/30</f>
        <v/>
      </c>
      <c r="AG1016" s="10" t="n"/>
      <c r="AH1016" s="10" t="n"/>
      <c r="AI1016" s="4" t="n">
        <v>75</v>
      </c>
      <c r="AJ1016" s="4" t="n">
        <v>30</v>
      </c>
      <c r="AK1016" s="4" t="n">
        <v>132</v>
      </c>
      <c r="AL1016" s="4" t="n">
        <v>131</v>
      </c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6" s="10" t="n">
        <v>4</v>
      </c>
      <c r="AS10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1">
        <f>tbl_MTG_Set[[#This Row],[Play Booster Sell Price CardMarket]]*tbl_MTG_Set[[#This Row],[Play Booster Expected Market Value MTG Stocks]]/tbl_MTG_Set[[#This Row],[Play Booster Sealed Market Value MTG Stocks]]</f>
        <v/>
      </c>
      <c r="BG10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6" s="11">
        <f>tbl_MTG_Set[[#This Row],[Play Singles CardMarket Profit MTG Stocks]]/tbl_MTG_Set[[#This Row],[Play Booster Cost]]</f>
        <v/>
      </c>
      <c r="BI1016" s="11">
        <f>tbl_MTG_Set[[#This Row],[Play Singles CardMarket Profit MTG Stocks]]&gt;0</f>
        <v/>
      </c>
      <c r="BJ1016" s="21" t="inlineStr">
        <is>
          <t>https://botbox.dev/products/snc/Streets%20of%20New%20Capenna%20Set%20Booster%20Pack?exc=0</t>
        </is>
      </c>
      <c r="BK1016" s="11" t="n">
        <v>3.09</v>
      </c>
      <c r="BL1016" s="11" t="n">
        <v>7.44</v>
      </c>
      <c r="BM1016" s="10">
        <f>tbl_MTG_Set[[#This Row],[Play Booster Sell Price CardMarket]]*tbl_MTG_Set[[#This Row],[Play Booster Expected Market Value BotBox]]/tbl_MTG_Set[[#This Row],[Play Booster Sealed Market Value BotBox]]</f>
        <v/>
      </c>
      <c r="BN10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6" s="17">
        <f>tbl_MTG_Set[[#This Row],[Play Singles CardMarket Profit BotBox]]/tbl_MTG_Set[[#This Row],[Play Booster Cost]]</f>
        <v/>
      </c>
      <c r="BP1016" s="10">
        <f>tbl_MTG_Set[[#This Row],[Play Singles CardMarket Profit BotBox]]&gt;0</f>
        <v/>
      </c>
      <c r="BQ1016" s="15" t="inlineStr">
        <is>
          <t>https://botbox.dev/products/snc/Streets%20of%20New%20Capenna%20Collector%20Booster%20Pack?exc=0</t>
        </is>
      </c>
      <c r="BR1016" s="10" t="n"/>
      <c r="BS1016" s="10" t="n"/>
      <c r="BT10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6" s="19">
        <f>tbl_MTG_Set[[#This Row],[Collector Singles CardMarket Profit MTG Stocks]]/tbl_MTG_Set[[#This Row],[Collector Booster Cost]]</f>
        <v/>
      </c>
      <c r="BW1016" s="10">
        <f>tbl_MTG_Set[[#This Row],[Collector Singles CardMarket Profit MTG Stocks]]&gt;0</f>
        <v/>
      </c>
      <c r="BX1016" s="10" t="n">
        <v>10.6</v>
      </c>
      <c r="BY1016" s="10" t="n">
        <v>22.44</v>
      </c>
      <c r="BZ1016" s="10">
        <f>tbl_MTG_Set[[#This Row],[Collector Booster Sell Price CardMarket]]*tbl_MTG_Set[[#This Row],[Collector Booster Expected Market Value BotBox]]/tbl_MTG_Set[[#This Row],[Collector Booster Sealed Market Value BotBox]]</f>
        <v/>
      </c>
      <c r="CA10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6" s="17">
        <f>tbl_MTG_Set[[#This Row],[Collector Singles CardMarket Profit BotBox]]/tbl_MTG_Set[[#This Row],[Collector Booster Cost]]</f>
        <v/>
      </c>
      <c r="CC1016" s="10">
        <f>tbl_MTG_Set[[#This Row],[Collector Singles CardMarket Profit BotBox]]&gt;0</f>
        <v/>
      </c>
      <c r="CD10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7">
      <c r="A1017" t="n">
        <v>341</v>
      </c>
      <c r="B1017" t="inlineStr">
        <is>
          <t>Strixhaven: School of Mages STX</t>
        </is>
      </c>
      <c r="C1017" t="n">
        <v>393</v>
      </c>
      <c r="D1017" s="3" t="n">
        <v>44309</v>
      </c>
      <c r="E1017" t="inlineStr">
        <is>
          <t>Standard Expansion</t>
        </is>
      </c>
      <c r="F1017" t="inlineStr">
        <is>
          <t>en es fr de it pt ja ko ru 汉语 漢語</t>
        </is>
      </c>
      <c r="G1017" t="n">
        <v>628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Y1017" s="10" t="n">
        <v>138</v>
      </c>
      <c r="Z1017" s="10" t="n">
        <v>94</v>
      </c>
      <c r="AD1017" s="10">
        <f>(Y1017+96/20)/30</f>
        <v/>
      </c>
      <c r="AE1017" s="10">
        <f>(Z1017+96/20)/30</f>
        <v/>
      </c>
      <c r="AG1017" s="10" t="n"/>
      <c r="AH1017" s="10" t="n"/>
      <c r="AI1017" s="4" t="n">
        <v>54</v>
      </c>
      <c r="AJ1017" s="4" t="n">
        <v>9</v>
      </c>
      <c r="AK1017" s="4" t="n">
        <v>134</v>
      </c>
      <c r="AL1017" s="4" t="n">
        <v>133</v>
      </c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7" s="10" t="n">
        <v>6</v>
      </c>
      <c r="AS10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7" s="17">
        <f>tbl_MTG_Set[[#This Row],[Play Booster CardMarket Profit]]/tbl_MTG_Set[[#This Row],[Play Booster Cost]]</f>
        <v/>
      </c>
      <c r="AU1017" s="10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0">
        <f t="array" ref="AY10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0" t="n"/>
      <c r="BF1017" s="11">
        <f>tbl_MTG_Set[[#This Row],[Play Booster Sell Price CardMarket]]*tbl_MTG_Set[[#This Row],[Play Booster Expected Market Value MTG Stocks]]/tbl_MTG_Set[[#This Row],[Play Booster Sealed Market Value MTG Stocks]]</f>
        <v/>
      </c>
      <c r="BG10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7" s="11">
        <f>tbl_MTG_Set[[#This Row],[Play Singles CardMarket Profit MTG Stocks]]/tbl_MTG_Set[[#This Row],[Play Booster Cost]]</f>
        <v/>
      </c>
      <c r="BI1017" s="11">
        <f>tbl_MTG_Set[[#This Row],[Play Singles CardMarket Profit MTG Stocks]]&gt;0</f>
        <v/>
      </c>
      <c r="BJ1017" s="21" t="inlineStr">
        <is>
          <t>https://botbox.dev/products/stx/Strixhaven%20School%20of%20Mages%20Set%20Booster%20Pack?exc=0</t>
        </is>
      </c>
      <c r="BK1017" s="11" t="n">
        <v>3.37</v>
      </c>
      <c r="BL1017" s="11" t="n">
        <v>7.98</v>
      </c>
      <c r="BM1017" s="10">
        <f>tbl_MTG_Set[[#This Row],[Play Booster Sell Price CardMarket]]*tbl_MTG_Set[[#This Row],[Play Booster Expected Market Value BotBox]]/tbl_MTG_Set[[#This Row],[Play Booster Sealed Market Value BotBox]]</f>
        <v/>
      </c>
      <c r="BN10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7" s="17">
        <f>tbl_MTG_Set[[#This Row],[Play Singles CardMarket Profit BotBox]]/tbl_MTG_Set[[#This Row],[Play Booster Cost]]</f>
        <v/>
      </c>
      <c r="BP1017" s="10">
        <f>tbl_MTG_Set[[#This Row],[Play Singles CardMarket Profit BotBox]]&gt;0</f>
        <v/>
      </c>
      <c r="BQ1017" s="15" t="inlineStr">
        <is>
          <t>https://botbox.dev/products/stx/Strixhaven%20School%20of%20Mages%20Collector%20Booster%20Pack?exc=0</t>
        </is>
      </c>
      <c r="BR1017" s="10" t="n"/>
      <c r="BS1017" s="10" t="n"/>
      <c r="BT10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7" s="19">
        <f>tbl_MTG_Set[[#This Row],[Collector Singles CardMarket Profit MTG Stocks]]/tbl_MTG_Set[[#This Row],[Collector Booster Cost]]</f>
        <v/>
      </c>
      <c r="BW1017" s="10">
        <f>tbl_MTG_Set[[#This Row],[Collector Singles CardMarket Profit MTG Stocks]]&gt;0</f>
        <v/>
      </c>
      <c r="BX1017" s="10" t="n">
        <v>12.5</v>
      </c>
      <c r="BY1017" s="10" t="n">
        <v>54.7</v>
      </c>
      <c r="BZ1017" s="10">
        <f>tbl_MTG_Set[[#This Row],[Collector Booster Sell Price CardMarket]]*tbl_MTG_Set[[#This Row],[Collector Booster Expected Market Value BotBox]]/tbl_MTG_Set[[#This Row],[Collector Booster Sealed Market Value BotBox]]</f>
        <v/>
      </c>
      <c r="CA10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7" s="17">
        <f>tbl_MTG_Set[[#This Row],[Collector Singles CardMarket Profit BotBox]]/tbl_MTG_Set[[#This Row],[Collector Booster Cost]]</f>
        <v/>
      </c>
      <c r="CC1017" s="10">
        <f>tbl_MTG_Set[[#This Row],[Collector Singles CardMarket Profit BotBox]]&gt;0</f>
        <v/>
      </c>
      <c r="CD10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8">
      <c r="A1018" t="n">
        <v>49</v>
      </c>
      <c r="B1018" t="inlineStr">
        <is>
          <t>Tarkir: Dragonstorm TDM</t>
        </is>
      </c>
      <c r="C1018" t="n">
        <v>427</v>
      </c>
      <c r="D1018" s="3" t="n">
        <v>45758</v>
      </c>
      <c r="E1018" t="inlineStr">
        <is>
          <t>Standard Expansion</t>
        </is>
      </c>
      <c r="F1018" t="inlineStr">
        <is>
          <t>en es fr de it pt ja ko ru 汉语 漢語</t>
        </is>
      </c>
      <c r="G1018" t="n">
        <v>50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Y1018" s="10" t="n">
        <v>103</v>
      </c>
      <c r="Z1018" s="10" t="n">
        <v>107</v>
      </c>
      <c r="AD1018" s="10">
        <f>(Y1018+ 96/20)/30</f>
        <v/>
      </c>
      <c r="AE1018" s="10">
        <f>(Z1018+ 96/20)/30</f>
        <v/>
      </c>
      <c r="AG1018" s="10" t="n"/>
      <c r="AH1018" s="10" t="n"/>
      <c r="AI1018" s="4" t="n">
        <v>42</v>
      </c>
      <c r="AJ1018" s="4" t="n">
        <v>27</v>
      </c>
      <c r="AK1018" s="4" t="n">
        <v>136</v>
      </c>
      <c r="AL1018" s="4" t="n">
        <v>135</v>
      </c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8" s="10" t="n">
        <v>5.5</v>
      </c>
      <c r="AS10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5" t="inlineStr">
        <is>
          <t>https://www.mtgstocks.com/sets/2229-tarkir-dragonstorm#ev</t>
        </is>
      </c>
      <c r="BD1018" s="11" t="n">
        <v>3.28</v>
      </c>
      <c r="BE1018" s="11" t="n">
        <v>4.86</v>
      </c>
      <c r="BF1018" s="11">
        <f>tbl_MTG_Set[[#This Row],[Play Booster Sell Price CardMarket]]*tbl_MTG_Set[[#This Row],[Play Booster Expected Market Value MTG Stocks]]/tbl_MTG_Set[[#This Row],[Play Booster Sealed Market Value MTG Stocks]]</f>
        <v/>
      </c>
      <c r="BG10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8" s="11">
        <f>tbl_MTG_Set[[#This Row],[Play Singles CardMarket Profit MTG Stocks]]/tbl_MTG_Set[[#This Row],[Play Booster Cost]]</f>
        <v/>
      </c>
      <c r="BI1018" s="11">
        <f>tbl_MTG_Set[[#This Row],[Play Singles CardMarket Profit MTG Stocks]]&gt;0</f>
        <v/>
      </c>
      <c r="BJ1018" s="21" t="inlineStr">
        <is>
          <t>https://botbox.dev/products/tdm/Tarkir%20Dragonstorm%20Play%20Booster%20Pack?exc=0</t>
        </is>
      </c>
      <c r="BK1018" s="11" t="n">
        <v>2.5</v>
      </c>
      <c r="BL1018" s="11" t="n">
        <v>5</v>
      </c>
      <c r="BM1018" s="10">
        <f>tbl_MTG_Set[[#This Row],[Play Booster Sell Price CardMarket]]*tbl_MTG_Set[[#This Row],[Play Booster Expected Market Value BotBox]]/tbl_MTG_Set[[#This Row],[Play Booster Sealed Market Value BotBox]]</f>
        <v/>
      </c>
      <c r="BN10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8" s="17">
        <f>tbl_MTG_Set[[#This Row],[Play Singles CardMarket Profit BotBox]]/tbl_MTG_Set[[#This Row],[Play Booster Cost]]</f>
        <v/>
      </c>
      <c r="BP1018" s="10">
        <f>tbl_MTG_Set[[#This Row],[Play Singles CardMarket Profit BotBox]]&gt;0</f>
        <v/>
      </c>
      <c r="BQ1018" s="15" t="inlineStr">
        <is>
          <t>https://botbox.dev/products/tdm/Tarkir%20Dragonstorm%20Collector%20Booster%20Pack?exc=0</t>
        </is>
      </c>
      <c r="BR1018" s="10" t="n">
        <v>22.87</v>
      </c>
      <c r="BS1018" s="10" t="n">
        <v>30.67</v>
      </c>
      <c r="BT10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8" s="19">
        <f>tbl_MTG_Set[[#This Row],[Collector Singles CardMarket Profit MTG Stocks]]/tbl_MTG_Set[[#This Row],[Collector Booster Cost]]</f>
        <v/>
      </c>
      <c r="BW1018" s="10">
        <f>tbl_MTG_Set[[#This Row],[Collector Singles CardMarket Profit MTG Stocks]]&gt;0</f>
        <v/>
      </c>
      <c r="BX1018" s="10" t="n">
        <v>18.96</v>
      </c>
      <c r="BY1018" s="10" t="n">
        <v>30.61</v>
      </c>
      <c r="BZ1018" s="10">
        <f>tbl_MTG_Set[[#This Row],[Collector Booster Sell Price CardMarket]]*tbl_MTG_Set[[#This Row],[Collector Booster Expected Market Value BotBox]]/tbl_MTG_Set[[#This Row],[Collector Booster Sealed Market Value BotBox]]</f>
        <v/>
      </c>
      <c r="CA10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8" s="17">
        <f>tbl_MTG_Set[[#This Row],[Collector Singles CardMarket Profit BotBox]]/tbl_MTG_Set[[#This Row],[Collector Booster Cost]]</f>
        <v/>
      </c>
      <c r="CC1018" s="10">
        <f>tbl_MTG_Set[[#This Row],[Collector Singles CardMarket Profit BotBox]]&gt;0</f>
        <v/>
      </c>
      <c r="CD10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9">
      <c r="A1019" t="n">
        <v>225</v>
      </c>
      <c r="B1019" t="inlineStr">
        <is>
          <t>The Brothers' War BRO</t>
        </is>
      </c>
      <c r="C1019" t="n">
        <v>399</v>
      </c>
      <c r="D1019" s="3" t="n">
        <v>44883</v>
      </c>
      <c r="E1019" t="inlineStr">
        <is>
          <t>Standard Expansion</t>
        </is>
      </c>
      <c r="F1019" t="inlineStr">
        <is>
          <t>en es fr de it pt ja ko ru 汉语 漢語</t>
        </is>
      </c>
      <c r="G1019" t="n">
        <v>396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Y1019" s="10" t="n">
        <v>126</v>
      </c>
      <c r="Z1019" s="10" t="n">
        <v>116</v>
      </c>
      <c r="AD1019" s="10">
        <f>(Y1019+96/20)/30</f>
        <v/>
      </c>
      <c r="AE1019" s="10">
        <f>(Z1019+96/20)/30</f>
        <v/>
      </c>
      <c r="AG1019" s="10" t="n"/>
      <c r="AH1019" s="10" t="n"/>
      <c r="AI1019" s="4" t="n">
        <v>73</v>
      </c>
      <c r="AJ1019" s="4" t="n">
        <v>28</v>
      </c>
      <c r="AK1019" s="4" t="n">
        <v>138</v>
      </c>
      <c r="AL1019" s="4" t="n">
        <v>137</v>
      </c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9" s="10" t="n">
        <v>5.5</v>
      </c>
      <c r="AS10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0" t="n"/>
      <c r="BF1019" s="11">
        <f>tbl_MTG_Set[[#This Row],[Play Booster Sell Price CardMarket]]*tbl_MTG_Set[[#This Row],[Play Booster Expected Market Value MTG Stocks]]/tbl_MTG_Set[[#This Row],[Play Booster Sealed Market Value MTG Stocks]]</f>
        <v/>
      </c>
      <c r="BG10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9" s="11">
        <f>tbl_MTG_Set[[#This Row],[Play Singles CardMarket Profit MTG Stocks]]/tbl_MTG_Set[[#This Row],[Play Booster Cost]]</f>
        <v/>
      </c>
      <c r="BI1019" s="11">
        <f>tbl_MTG_Set[[#This Row],[Play Singles CardMarket Profit MTG Stocks]]&gt;0</f>
        <v/>
      </c>
      <c r="BJ1019" s="21" t="inlineStr">
        <is>
          <t>https://botbox.dev/products/bro/The%20Brothers'%20War%20Set%20Booster%20Pack?exc=0</t>
        </is>
      </c>
      <c r="BK1019" s="11" t="n">
        <v>5.15</v>
      </c>
      <c r="BL1019" s="11" t="n">
        <v>11.13</v>
      </c>
      <c r="BM1019" s="10">
        <f>tbl_MTG_Set[[#This Row],[Play Booster Sell Price CardMarket]]*tbl_MTG_Set[[#This Row],[Play Booster Expected Market Value BotBox]]/tbl_MTG_Set[[#This Row],[Play Booster Sealed Market Value BotBox]]</f>
        <v/>
      </c>
      <c r="BN10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9" s="17">
        <f>tbl_MTG_Set[[#This Row],[Play Singles CardMarket Profit BotBox]]/tbl_MTG_Set[[#This Row],[Play Booster Cost]]</f>
        <v/>
      </c>
      <c r="BP1019" s="10">
        <f>tbl_MTG_Set[[#This Row],[Play Singles CardMarket Profit BotBox]]&gt;0</f>
        <v/>
      </c>
      <c r="BQ1019" s="15" t="inlineStr">
        <is>
          <t>https://botbox.dev/products/bro/The%20Brothers'%20War%20Collector%20Booster%20Pack?exc=0</t>
        </is>
      </c>
      <c r="BR1019" s="10" t="n"/>
      <c r="BS1019" s="10" t="n"/>
      <c r="BT10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9" s="19">
        <f>tbl_MTG_Set[[#This Row],[Collector Singles CardMarket Profit MTG Stocks]]/tbl_MTG_Set[[#This Row],[Collector Booster Cost]]</f>
        <v/>
      </c>
      <c r="BW1019" s="10">
        <f>tbl_MTG_Set[[#This Row],[Collector Singles CardMarket Profit MTG Stocks]]&gt;0</f>
        <v/>
      </c>
      <c r="BX1019" s="10" t="n">
        <v>21.93</v>
      </c>
      <c r="BY1019" s="10" t="n">
        <v>47.74</v>
      </c>
      <c r="BZ1019" s="10">
        <f>tbl_MTG_Set[[#This Row],[Collector Booster Sell Price CardMarket]]*tbl_MTG_Set[[#This Row],[Collector Booster Expected Market Value BotBox]]/tbl_MTG_Set[[#This Row],[Collector Booster Sealed Market Value BotBox]]</f>
        <v/>
      </c>
      <c r="CA10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9" s="17">
        <f>tbl_MTG_Set[[#This Row],[Collector Singles CardMarket Profit BotBox]]/tbl_MTG_Set[[#This Row],[Collector Booster Cost]]</f>
        <v/>
      </c>
      <c r="CC1019" s="10">
        <f>tbl_MTG_Set[[#This Row],[Collector Singles CardMarket Profit BotBox]]&gt;0</f>
        <v/>
      </c>
      <c r="CD10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0">
      <c r="A1020" t="n">
        <v>170</v>
      </c>
      <c r="B1020" t="inlineStr">
        <is>
          <t>The Lord of the Rings: Tales of Middle-earth LTR</t>
        </is>
      </c>
      <c r="C1020" t="n">
        <v>856</v>
      </c>
      <c r="D1020" s="3" t="n">
        <v>45100</v>
      </c>
      <c r="E1020" t="inlineStr">
        <is>
          <t>Universes Beyond</t>
        </is>
      </c>
      <c r="F1020" t="inlineStr">
        <is>
          <t>en es fr de it pt ja ko ru 汉语 漢語</t>
        </is>
      </c>
      <c r="G1020" t="n">
        <v>286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Y1020" s="10" t="n">
        <v>246</v>
      </c>
      <c r="Z1020" s="10" t="n">
        <v>175</v>
      </c>
      <c r="AD1020" s="10">
        <f>(Y1020+96/20)/30</f>
        <v/>
      </c>
      <c r="AE1020" s="10">
        <f>(Z1020+96/20)/30</f>
        <v/>
      </c>
      <c r="AG1020" s="10" t="n"/>
      <c r="AH1020" s="10" t="n"/>
      <c r="AI1020" s="4" t="n">
        <v>66</v>
      </c>
      <c r="AJ1020" s="4" t="n">
        <v>21</v>
      </c>
      <c r="AK1020" s="4" t="n">
        <v>140</v>
      </c>
      <c r="AL1020" s="4" t="n">
        <v>139</v>
      </c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0" s="10" t="n">
        <v>9</v>
      </c>
      <c r="AS10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0" s="17">
        <f>tbl_MTG_Set[[#This Row],[Play Booster CardMarket Profit]]/tbl_MTG_Set[[#This Row],[Play Booster Cost]]</f>
        <v/>
      </c>
      <c r="AU1020" s="10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0">
        <f t="array" ref="AY10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0" t="n"/>
      <c r="BF1020" s="11">
        <f>tbl_MTG_Set[[#This Row],[Play Booster Sell Price CardMarket]]*tbl_MTG_Set[[#This Row],[Play Booster Expected Market Value MTG Stocks]]/tbl_MTG_Set[[#This Row],[Play Booster Sealed Market Value MTG Stocks]]</f>
        <v/>
      </c>
      <c r="BG10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0" s="19">
        <f>tbl_MTG_Set[[#This Row],[Play Singles CardMarket Profit MTG Stocks]]/tbl_MTG_Set[[#This Row],[Play Booster Cost]]</f>
        <v/>
      </c>
      <c r="BI1020" s="11">
        <f>tbl_MTG_Set[[#This Row],[Play Singles CardMarket Profit MTG Stocks]]&gt;0</f>
        <v/>
      </c>
      <c r="BJ1020" s="21" t="inlineStr">
        <is>
          <t>https://botbox.dev/products/ltr/The%20Lord%20of%20the%20Rings%20Tales%20of%20Middle%20earth%20Set%20Booster%20Pack?exc=0</t>
        </is>
      </c>
      <c r="BK1020" s="11" t="n">
        <v>6.13</v>
      </c>
      <c r="BL1020" s="11" t="n">
        <v>9.470000000000001</v>
      </c>
      <c r="BM1020" s="10">
        <f>tbl_MTG_Set[[#This Row],[Play Booster Sell Price CardMarket]]*tbl_MTG_Set[[#This Row],[Play Booster Expected Market Value BotBox]]/tbl_MTG_Set[[#This Row],[Play Booster Sealed Market Value BotBox]]</f>
        <v/>
      </c>
      <c r="BN10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0" s="17">
        <f>tbl_MTG_Set[[#This Row],[Play Singles CardMarket Profit BotBox]]/tbl_MTG_Set[[#This Row],[Play Booster Cost]]</f>
        <v/>
      </c>
      <c r="BP1020" s="10">
        <f>tbl_MTG_Set[[#This Row],[Play Singles CardMarket Profit BotBox]]&gt;0</f>
        <v/>
      </c>
      <c r="BQ1020" s="15" t="inlineStr">
        <is>
          <t>https://botbox.dev/products/ltr/The%20Lord%20of%20the%20Rings%20Tales%20of%20Middle%20earth%20Collector%20Booster%20Pack?exc=0</t>
        </is>
      </c>
      <c r="BR1020" s="10" t="n"/>
      <c r="BS1020" s="10" t="n"/>
      <c r="BT10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0" s="19">
        <f>tbl_MTG_Set[[#This Row],[Collector Singles CardMarket Profit MTG Stocks]]/tbl_MTG_Set[[#This Row],[Collector Booster Cost]]</f>
        <v/>
      </c>
      <c r="BW1020" s="10">
        <f>tbl_MTG_Set[[#This Row],[Collector Singles CardMarket Profit MTG Stocks]]&gt;0</f>
        <v/>
      </c>
      <c r="BX1020" s="10" t="n">
        <v>75.87</v>
      </c>
      <c r="BY1020" s="10" t="n">
        <v>117.99</v>
      </c>
      <c r="BZ1020" s="10">
        <f>tbl_MTG_Set[[#This Row],[Collector Booster Sell Price CardMarket]]*tbl_MTG_Set[[#This Row],[Collector Booster Expected Market Value BotBox]]/tbl_MTG_Set[[#This Row],[Collector Booster Sealed Market Value BotBox]]</f>
        <v/>
      </c>
      <c r="CA10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0" s="17">
        <f>tbl_MTG_Set[[#This Row],[Collector Singles CardMarket Profit BotBox]]/tbl_MTG_Set[[#This Row],[Collector Booster Cost]]</f>
        <v/>
      </c>
      <c r="CC1020" s="10">
        <f>tbl_MTG_Set[[#This Row],[Collector Singles CardMarket Profit BotBox]]&gt;0</f>
        <v/>
      </c>
      <c r="CD10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1">
      <c r="A1021" t="n">
        <v>141</v>
      </c>
      <c r="B1021" t="inlineStr">
        <is>
          <t>The Lost Caverns of Ixalan LCI</t>
        </is>
      </c>
      <c r="C1021" t="n">
        <v>416</v>
      </c>
      <c r="D1021" s="3" t="n">
        <v>45247</v>
      </c>
      <c r="E1021" t="inlineStr">
        <is>
          <t>Standard Expansion</t>
        </is>
      </c>
      <c r="F1021" t="inlineStr">
        <is>
          <t>en es fr de it pt ja ko ru 汉语 漢語</t>
        </is>
      </c>
      <c r="G1021" t="n">
        <v>228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Y1021" s="10" t="n">
        <v>144</v>
      </c>
      <c r="Z1021" s="10" t="n">
        <v>116</v>
      </c>
      <c r="AD1021" s="10">
        <f>(Y1021+96/20)/30</f>
        <v/>
      </c>
      <c r="AE1021" s="10">
        <f>(Z1021+96/20)/30</f>
        <v/>
      </c>
      <c r="AG1021" s="10" t="n"/>
      <c r="AH1021" s="10" t="n"/>
      <c r="AI1021" s="4" t="n">
        <v>47</v>
      </c>
      <c r="AJ1021" s="4" t="n">
        <v>2</v>
      </c>
      <c r="AK1021" s="4" t="n">
        <v>142</v>
      </c>
      <c r="AL1021" s="4" t="n">
        <v>141</v>
      </c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1" s="10" t="n">
        <v>8</v>
      </c>
      <c r="AS10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0" t="n"/>
      <c r="BF1021" s="11">
        <f>tbl_MTG_Set[[#This Row],[Play Booster Sell Price CardMarket]]*tbl_MTG_Set[[#This Row],[Play Booster Expected Market Value MTG Stocks]]/tbl_MTG_Set[[#This Row],[Play Booster Sealed Market Value MTG Stocks]]</f>
        <v/>
      </c>
      <c r="BG10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1" s="11">
        <f>tbl_MTG_Set[[#This Row],[Play Singles CardMarket Profit MTG Stocks]]/tbl_MTG_Set[[#This Row],[Play Booster Cost]]</f>
        <v/>
      </c>
      <c r="BI1021" s="11">
        <f>tbl_MTG_Set[[#This Row],[Play Singles CardMarket Profit MTG Stocks]]&gt;0</f>
        <v/>
      </c>
      <c r="BJ1021" s="21" t="inlineStr">
        <is>
          <t>https://botbox.dev/products/lci/The%20Lost%20Caverns%20of%20Ixalan%20Set%20Booster%20Pack?exc=0</t>
        </is>
      </c>
      <c r="BK1021" s="11" t="n">
        <v>4.71</v>
      </c>
      <c r="BL1021" s="11" t="n">
        <v>7.49</v>
      </c>
      <c r="BM1021" s="10">
        <f>tbl_MTG_Set[[#This Row],[Play Booster Sell Price CardMarket]]*tbl_MTG_Set[[#This Row],[Play Booster Expected Market Value BotBox]]/tbl_MTG_Set[[#This Row],[Play Booster Sealed Market Value BotBox]]</f>
        <v/>
      </c>
      <c r="BN10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1" s="17">
        <f>tbl_MTG_Set[[#This Row],[Play Singles CardMarket Profit BotBox]]/tbl_MTG_Set[[#This Row],[Play Booster Cost]]</f>
        <v/>
      </c>
      <c r="BP1021" s="10">
        <f>tbl_MTG_Set[[#This Row],[Play Singles CardMarket Profit BotBox]]&gt;0</f>
        <v/>
      </c>
      <c r="BQ1021" s="15" t="inlineStr">
        <is>
          <t>https://botbox.dev/products/lci/The%20Lost%20Caverns%20of%20Ixalan%20Collector%20Booster%20Pack?exc=0</t>
        </is>
      </c>
      <c r="BR1021" s="10" t="n"/>
      <c r="BS1021" s="10" t="n"/>
      <c r="BT10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1" s="19">
        <f>tbl_MTG_Set[[#This Row],[Collector Singles CardMarket Profit MTG Stocks]]/tbl_MTG_Set[[#This Row],[Collector Booster Cost]]</f>
        <v/>
      </c>
      <c r="BW1021" s="10">
        <f>tbl_MTG_Set[[#This Row],[Collector Singles CardMarket Profit MTG Stocks]]&gt;0</f>
        <v/>
      </c>
      <c r="BX1021" s="10" t="n">
        <v>26.76</v>
      </c>
      <c r="BY1021" s="10" t="n">
        <v>72.95999999999999</v>
      </c>
      <c r="BZ1021" s="10">
        <f>tbl_MTG_Set[[#This Row],[Collector Booster Sell Price CardMarket]]*tbl_MTG_Set[[#This Row],[Collector Booster Expected Market Value BotBox]]/tbl_MTG_Set[[#This Row],[Collector Booster Sealed Market Value BotBox]]</f>
        <v/>
      </c>
      <c r="CA10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1" s="17">
        <f>tbl_MTG_Set[[#This Row],[Collector Singles CardMarket Profit BotBox]]/tbl_MTG_Set[[#This Row],[Collector Booster Cost]]</f>
        <v/>
      </c>
      <c r="CC1021" s="10">
        <f>tbl_MTG_Set[[#This Row],[Collector Singles CardMarket Profit BotBox]]&gt;0</f>
        <v/>
      </c>
      <c r="CD10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2">
      <c r="A1022" t="n">
        <v>423</v>
      </c>
      <c r="B1022" t="inlineStr">
        <is>
          <t>Throne of Eldraine ELD</t>
        </is>
      </c>
      <c r="C1022" t="n">
        <v>398</v>
      </c>
      <c r="D1022" s="3" t="n">
        <v>43742</v>
      </c>
      <c r="E1022" t="inlineStr">
        <is>
          <t>Standard Expansion</t>
        </is>
      </c>
      <c r="F1022" t="inlineStr">
        <is>
          <t>en es fr de it pt ja ko ru 汉语 漢語</t>
        </is>
      </c>
      <c r="G1022" t="n">
        <v>792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Y1022" s="10" t="n">
        <v>167</v>
      </c>
      <c r="Z1022" s="10" t="n">
        <v>93</v>
      </c>
      <c r="AD1022" s="10">
        <f>(Y1022+96/20)/36</f>
        <v/>
      </c>
      <c r="AE1022" s="10">
        <f>(Z1022+96/20)/36</f>
        <v/>
      </c>
      <c r="AG1022" s="10" t="n"/>
      <c r="AH1022" s="10" t="n"/>
      <c r="AI1022" s="4" t="n">
        <v>55</v>
      </c>
      <c r="AJ1022" s="4" t="n">
        <v>10</v>
      </c>
      <c r="AK1022" s="4" t="n">
        <v>144</v>
      </c>
      <c r="AL1022" s="4" t="n">
        <v>143</v>
      </c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2" s="10" t="n">
        <v>6</v>
      </c>
      <c r="AS10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0" t="n"/>
      <c r="BF1022" s="11">
        <f>tbl_MTG_Set[[#This Row],[Play Booster Sell Price CardMarket]]*tbl_MTG_Set[[#This Row],[Play Booster Expected Market Value MTG Stocks]]/tbl_MTG_Set[[#This Row],[Play Booster Sealed Market Value MTG Stocks]]</f>
        <v/>
      </c>
      <c r="BG10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2" s="11">
        <f>tbl_MTG_Set[[#This Row],[Play Singles CardMarket Profit MTG Stocks]]/tbl_MTG_Set[[#This Row],[Play Booster Cost]]</f>
        <v/>
      </c>
      <c r="BI1022" s="11">
        <f>tbl_MTG_Set[[#This Row],[Play Singles CardMarket Profit MTG Stocks]]&gt;0</f>
        <v/>
      </c>
      <c r="BJ1022" s="21" t="inlineStr">
        <is>
          <t>https://botbox.dev/products/eld/Throne%20of%20Eldraine%20Draft%20Booster%20Pack?exc=0</t>
        </is>
      </c>
      <c r="BK1022" s="11" t="n">
        <v>2.24</v>
      </c>
      <c r="BL1022" s="11" t="n">
        <v>6.37</v>
      </c>
      <c r="BM1022" s="10">
        <f>tbl_MTG_Set[[#This Row],[Play Booster Sell Price CardMarket]]*tbl_MTG_Set[[#This Row],[Play Booster Expected Market Value BotBox]]/tbl_MTG_Set[[#This Row],[Play Booster Sealed Market Value BotBox]]</f>
        <v/>
      </c>
      <c r="BN10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2" s="17">
        <f>tbl_MTG_Set[[#This Row],[Play Singles CardMarket Profit BotBox]]/tbl_MTG_Set[[#This Row],[Play Booster Cost]]</f>
        <v/>
      </c>
      <c r="BP1022" s="10">
        <f>tbl_MTG_Set[[#This Row],[Play Singles CardMarket Profit BotBox]]&gt;0</f>
        <v/>
      </c>
      <c r="BQ1022" s="15" t="inlineStr">
        <is>
          <t>https://botbox.dev/products/eld/Throne%20of%20Eldraine%20Collector%20Booster%20Pack?exc=0</t>
        </is>
      </c>
      <c r="BR1022" s="10" t="n"/>
      <c r="BS1022" s="10" t="n"/>
      <c r="BT10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2" s="19">
        <f>tbl_MTG_Set[[#This Row],[Collector Singles CardMarket Profit MTG Stocks]]/tbl_MTG_Set[[#This Row],[Collector Booster Cost]]</f>
        <v/>
      </c>
      <c r="BW1022" s="10">
        <f>tbl_MTG_Set[[#This Row],[Collector Singles CardMarket Profit MTG Stocks]]&gt;0</f>
        <v/>
      </c>
      <c r="BX1022" s="10" t="n">
        <v>11.19</v>
      </c>
      <c r="BY1022" s="10" t="n">
        <v>29.98</v>
      </c>
      <c r="BZ102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2" s="17">
        <f>tbl_MTG_Set[[#This Row],[Collector Singles CardMarket Profit BotBox]]/tbl_MTG_Set[[#This Row],[Collector Booster Cost]]</f>
        <v/>
      </c>
      <c r="CC1022" s="10">
        <f>tbl_MTG_Set[[#This Row],[Collector Singles CardMarket Profit BotBox]]&gt;0</f>
        <v/>
      </c>
      <c r="CD10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3">
      <c r="A1023" t="n">
        <v>442</v>
      </c>
      <c r="B1023" t="inlineStr">
        <is>
          <t>War of the Spark WAR</t>
        </is>
      </c>
      <c r="C1023" t="n">
        <v>312</v>
      </c>
      <c r="D1023" s="3" t="n">
        <v>43588</v>
      </c>
      <c r="E1023" t="inlineStr">
        <is>
          <t>Standard Expansion</t>
        </is>
      </c>
      <c r="F1023" t="inlineStr">
        <is>
          <t>en es fr de it pt ja ko ru 汉语 漢語</t>
        </is>
      </c>
      <c r="G1023" t="n">
        <v>830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Y1023" s="10" t="n">
        <v>128</v>
      </c>
      <c r="Z1023" s="10" t="n">
        <v>170</v>
      </c>
      <c r="AD1023" s="10">
        <f>(Y1023+96/20)/36</f>
        <v/>
      </c>
      <c r="AE1023" s="10">
        <f>(Z1023+96/20)/36</f>
        <v/>
      </c>
      <c r="AG1023" s="10" t="n"/>
      <c r="AH1023" s="10" t="n"/>
      <c r="AI1023" s="4" t="n">
        <v>53</v>
      </c>
      <c r="AJ1023" s="4" t="n">
        <v>8</v>
      </c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3" s="10" t="n">
        <v>5</v>
      </c>
      <c r="AS102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5" t="inlineStr">
        <is>
          <t>https://www.mtgstocks.com/sets/324-war-of-the-spark#ev</t>
        </is>
      </c>
      <c r="BD1023" s="11" t="n">
        <v>2.9</v>
      </c>
      <c r="BE1023" s="11" t="n">
        <v>5.21</v>
      </c>
      <c r="BF1023" s="11">
        <f>tbl_MTG_Set[[#This Row],[Play Booster Sell Price CardMarket]]*tbl_MTG_Set[[#This Row],[Play Booster Expected Market Value MTG Stocks]]/tbl_MTG_Set[[#This Row],[Play Booster Sealed Market Value MTG Stocks]]</f>
        <v/>
      </c>
      <c r="BG10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3" s="11">
        <f>tbl_MTG_Set[[#This Row],[Play Singles CardMarket Profit MTG Stocks]]/tbl_MTG_Set[[#This Row],[Play Booster Cost]]</f>
        <v/>
      </c>
      <c r="BI1023" s="11">
        <f>tbl_MTG_Set[[#This Row],[Play Singles CardMarket Profit MTG Stocks]]&gt;0</f>
        <v/>
      </c>
      <c r="BJ1023" s="21" t="inlineStr">
        <is>
          <t>https://botbox.dev/products/war/War%20of%20the%20Spark%20Booster%20Pack?exc=0</t>
        </is>
      </c>
      <c r="BM1023" s="10">
        <f>tbl_MTG_Set[[#This Row],[Play Booster Sell Price CardMarket]]*tbl_MTG_Set[[#This Row],[Play Booster Expected Market Value BotBox]]/tbl_MTG_Set[[#This Row],[Play Booster Sealed Market Value BotBox]]</f>
        <v/>
      </c>
      <c r="BN10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3" s="17">
        <f>tbl_MTG_Set[[#This Row],[Play Singles CardMarket Profit BotBox]]/tbl_MTG_Set[[#This Row],[Play Booster Cost]]</f>
        <v/>
      </c>
      <c r="BP1023" s="10">
        <f>tbl_MTG_Set[[#This Row],[Play Singles CardMarket Profit BotBox]]&gt;0</f>
        <v/>
      </c>
      <c r="BQ1023" s="10" t="n"/>
      <c r="BR1023" s="10" t="n"/>
      <c r="BS1023" s="10" t="n"/>
      <c r="BT10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3" s="19">
        <f>tbl_MTG_Set[[#This Row],[Collector Singles CardMarket Profit MTG Stocks]]/tbl_MTG_Set[[#This Row],[Collector Booster Cost]]</f>
        <v/>
      </c>
      <c r="BW1023" s="10">
        <f>tbl_MTG_Set[[#This Row],[Collector Singles CardMarket Profit MTG Stocks]]&gt;0</f>
        <v/>
      </c>
      <c r="BX1023" s="10" t="n"/>
      <c r="BY1023" s="10" t="n"/>
      <c r="BZ1023" s="10">
        <f>tbl_MTG_Set[[#This Row],[Collector Booster Sell Price CardMarket]]*tbl_MTG_Set[[#This Row],[Collector Booster Expected Market Value BotBox]]/tbl_MTG_Set[[#This Row],[Collector Booster Sealed Market Value BotBox]]</f>
        <v/>
      </c>
      <c r="CA10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3" s="17">
        <f>tbl_MTG_Set[[#This Row],[Collector Singles CardMarket Profit BotBox]]/tbl_MTG_Set[[#This Row],[Collector Booster Cost]]</f>
        <v/>
      </c>
      <c r="CC1023" s="10">
        <f>tbl_MTG_Set[[#This Row],[Collector Singles CardMarket Profit BotBox]]&gt;0</f>
        <v/>
      </c>
      <c r="CD10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4">
      <c r="A1024" t="n">
        <v>154</v>
      </c>
      <c r="B1024" t="inlineStr">
        <is>
          <t>Wilds of Eldraine WOE</t>
        </is>
      </c>
      <c r="C1024" t="n">
        <v>381</v>
      </c>
      <c r="D1024" s="3" t="n">
        <v>45177</v>
      </c>
      <c r="E1024" t="inlineStr">
        <is>
          <t>Standard Expansion</t>
        </is>
      </c>
      <c r="F1024" t="inlineStr">
        <is>
          <t>en es fr de it pt ja ko ru 汉语 漢語</t>
        </is>
      </c>
      <c r="G1024" t="n">
        <v>254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Y1024" s="10" t="n">
        <v>208</v>
      </c>
      <c r="Z1024" s="10" t="n">
        <v>116</v>
      </c>
      <c r="AD1024" s="10">
        <f>(Y1024+96/20)/30</f>
        <v/>
      </c>
      <c r="AE1024" s="10">
        <f>(Z1024+96/20)/30</f>
        <v/>
      </c>
      <c r="AG1024" s="10" t="n"/>
      <c r="AH1024" s="10" t="n"/>
      <c r="AI1024" s="4" t="n">
        <v>74</v>
      </c>
      <c r="AJ1024" s="4" t="n">
        <v>29</v>
      </c>
      <c r="AK1024" s="4" t="n">
        <v>148</v>
      </c>
      <c r="AL1024" s="4" t="n">
        <v>147</v>
      </c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4" s="10" t="n">
        <v>7</v>
      </c>
      <c r="AS102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8">
        <f>tbl_MTG_Set[[#This Row],[Collector Booster CardMarket Profit]]/tbl_MTG_Set[[#This Row],[Collector Booster Cost]]</f>
        <v/>
      </c>
      <c r="BC1024" s="10" t="n"/>
      <c r="BF1024" s="11">
        <f>tbl_MTG_Set[[#This Row],[Play Booster Sell Price CardMarket]]*tbl_MTG_Set[[#This Row],[Play Booster Expected Market Value MTG Stocks]]/tbl_MTG_Set[[#This Row],[Play Booster Sealed Market Value MTG Stocks]]</f>
        <v/>
      </c>
      <c r="BG10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4" s="11">
        <f>tbl_MTG_Set[[#This Row],[Play Singles CardMarket Profit MTG Stocks]]/tbl_MTG_Set[[#This Row],[Play Booster Cost]]</f>
        <v/>
      </c>
      <c r="BI1024" s="11">
        <f>tbl_MTG_Set[[#This Row],[Play Singles CardMarket Profit MTG Stocks]]&gt;0</f>
        <v/>
      </c>
      <c r="BJ1024" s="21" t="inlineStr">
        <is>
          <t>https://botbox.dev/products/woe/Wilds%20of%20Eldraine%20Set%20Booster%20Pack?exc=0</t>
        </is>
      </c>
      <c r="BK1024" s="11" t="n">
        <v>7.43</v>
      </c>
      <c r="BL1024" s="11" t="n">
        <v>12.24</v>
      </c>
      <c r="BM1024" s="10">
        <f>tbl_MTG_Set[[#This Row],[Play Booster Sell Price CardMarket]]*tbl_MTG_Set[[#This Row],[Play Booster Expected Market Value BotBox]]/tbl_MTG_Set[[#This Row],[Play Booster Sealed Market Value BotBox]]</f>
        <v/>
      </c>
      <c r="BN10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4" s="17">
        <f>tbl_MTG_Set[[#This Row],[Play Singles CardMarket Profit BotBox]]/tbl_MTG_Set[[#This Row],[Play Booster Cost]]</f>
        <v/>
      </c>
      <c r="BP1024" s="10">
        <f>tbl_MTG_Set[[#This Row],[Play Singles CardMarket Profit BotBox]]&gt;0</f>
        <v/>
      </c>
      <c r="BQ1024" s="15" t="inlineStr">
        <is>
          <t>https://botbox.dev/products/woe/Wilds%20of%20Eldraine%20Collector%20Booster%20Pack?exc=0</t>
        </is>
      </c>
      <c r="BR1024" s="10" t="n"/>
      <c r="BS1024" s="10" t="n"/>
      <c r="BT10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4" s="19">
        <f>tbl_MTG_Set[[#This Row],[Collector Singles CardMarket Profit MTG Stocks]]/tbl_MTG_Set[[#This Row],[Collector Booster Cost]]</f>
        <v/>
      </c>
      <c r="BW1024" s="10">
        <f>tbl_MTG_Set[[#This Row],[Collector Singles CardMarket Profit MTG Stocks]]&gt;0</f>
        <v/>
      </c>
      <c r="BX1024" s="10" t="n">
        <v>24.9</v>
      </c>
      <c r="BY1024" s="10" t="n">
        <v>88.67</v>
      </c>
      <c r="BZ1024" s="10">
        <f>tbl_MTG_Set[[#This Row],[Collector Booster Sell Price CardMarket]]*tbl_MTG_Set[[#This Row],[Collector Booster Expected Market Value BotBox]]/tbl_MTG_Set[[#This Row],[Collector Booster Sealed Market Value BotBox]]</f>
        <v/>
      </c>
      <c r="CA10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4" s="17">
        <f>tbl_MTG_Set[[#This Row],[Collector Singles CardMarket Profit BotBox]]/tbl_MTG_Set[[#This Row],[Collector Booster Cost]]</f>
        <v/>
      </c>
      <c r="CC1024" s="10">
        <f>tbl_MTG_Set[[#This Row],[Collector Singles CardMarket Profit BotBox]]&gt;0</f>
        <v/>
      </c>
      <c r="CD10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</sheetData>
  <conditionalFormatting sqref="AS3:AT1048576">
    <cfRule type="cellIs" priority="25" operator="greaterThan" dxfId="14">
      <formula>0</formula>
    </cfRule>
  </conditionalFormatting>
  <conditionalFormatting sqref="BA3:BB1048576">
    <cfRule type="cellIs" priority="20" operator="greaterThan" dxfId="14">
      <formula>0</formula>
    </cfRule>
  </conditionalFormatting>
  <conditionalFormatting sqref="BG3:BH3">
    <cfRule type="cellIs" priority="7" operator="greaterThan" dxfId="14">
      <formula>0</formula>
    </cfRule>
  </conditionalFormatting>
  <conditionalFormatting sqref="BI1:BI1048576">
    <cfRule type="cellIs" priority="6" operator="equal" dxfId="14">
      <formula>TRUE</formula>
    </cfRule>
  </conditionalFormatting>
  <conditionalFormatting sqref="BI3">
    <cfRule type="cellIs" priority="9" operator="equal" dxfId="14">
      <formula>TRUE</formula>
    </cfRule>
  </conditionalFormatting>
  <conditionalFormatting sqref="BN3:BO3">
    <cfRule type="cellIs" priority="22" operator="greaterThan" dxfId="14">
      <formula>0</formula>
    </cfRule>
  </conditionalFormatting>
  <conditionalFormatting sqref="BN3:BO1048576">
    <cfRule type="cellIs" priority="21" operator="greaterThan" dxfId="14">
      <formula>0</formula>
    </cfRule>
  </conditionalFormatting>
  <conditionalFormatting sqref="N1:N1048576 S1:S1048576 X1:X1048576 BP1:BQ18 BP19 BP20:BQ1048576">
    <cfRule type="cellIs" priority="27" operator="equal" dxfId="14">
      <formula>TRUE</formula>
    </cfRule>
  </conditionalFormatting>
  <conditionalFormatting sqref="BU3">
    <cfRule type="cellIs" priority="4" operator="greaterThan" dxfId="14">
      <formula>0</formula>
    </cfRule>
  </conditionalFormatting>
  <conditionalFormatting sqref="BV3">
    <cfRule type="cellIs" priority="2" operator="greaterThan" dxfId="14">
      <formula>0</formula>
    </cfRule>
  </conditionalFormatting>
  <conditionalFormatting sqref="BW1:BW1048576">
    <cfRule type="cellIs" priority="1" operator="equal" dxfId="14">
      <formula>TRUE</formula>
    </cfRule>
  </conditionalFormatting>
  <conditionalFormatting sqref="BW3">
    <cfRule type="cellIs" priority="3" operator="equal" dxfId="14">
      <formula>TRUE</formula>
    </cfRule>
  </conditionalFormatting>
  <conditionalFormatting sqref="CA1:CB1048576">
    <cfRule type="cellIs" priority="12" operator="greaterThan" dxfId="14">
      <formula>0</formula>
    </cfRule>
  </conditionalFormatting>
  <conditionalFormatting sqref="CC2:CC3">
    <cfRule type="cellIs" priority="18" operator="equal" dxfId="14">
      <formula>TRUE</formula>
    </cfRule>
  </conditionalFormatting>
  <conditionalFormatting sqref="CC1:CD1048576">
    <cfRule type="cellIs" priority="14" operator="equal" dxfId="14">
      <formula>TRUE</formula>
    </cfRule>
  </conditionalFormatting>
  <conditionalFormatting sqref="CF1:CF1048576">
    <cfRule type="cellIs" priority="11" operator="greaterThan" dxfId="14">
      <formula>0</formula>
    </cfRule>
  </conditionalFormatting>
  <conditionalFormatting sqref="CH1:CH1048576">
    <cfRule type="cellIs" priority="10" operator="greaterThan" dxfId="14">
      <formula>0</formula>
    </cfRule>
  </conditionalFormatting>
  <hyperlinks>
    <hyperlink xmlns:r="http://schemas.openxmlformats.org/officeDocument/2006/relationships" ref="BC3" location="ev" r:id="rId1"/>
    <hyperlink xmlns:r="http://schemas.openxmlformats.org/officeDocument/2006/relationships" ref="BJ3" r:id="rId2"/>
    <hyperlink xmlns:r="http://schemas.openxmlformats.org/officeDocument/2006/relationships" ref="BQ3" r:id="rId3"/>
    <hyperlink xmlns:r="http://schemas.openxmlformats.org/officeDocument/2006/relationships" ref="BJ991" r:id="rId4"/>
    <hyperlink xmlns:r="http://schemas.openxmlformats.org/officeDocument/2006/relationships" ref="BQ991" r:id="rId5"/>
    <hyperlink xmlns:r="http://schemas.openxmlformats.org/officeDocument/2006/relationships" ref="BC992" location="ev" r:id="rId6"/>
    <hyperlink xmlns:r="http://schemas.openxmlformats.org/officeDocument/2006/relationships" ref="BJ992" r:id="rId7"/>
    <hyperlink xmlns:r="http://schemas.openxmlformats.org/officeDocument/2006/relationships" ref="BQ992" r:id="rId8"/>
    <hyperlink xmlns:r="http://schemas.openxmlformats.org/officeDocument/2006/relationships" ref="BC993" location="ev" r:id="rId9"/>
    <hyperlink xmlns:r="http://schemas.openxmlformats.org/officeDocument/2006/relationships" ref="BJ993" r:id="rId10"/>
    <hyperlink xmlns:r="http://schemas.openxmlformats.org/officeDocument/2006/relationships" ref="BQ993" r:id="rId11"/>
    <hyperlink xmlns:r="http://schemas.openxmlformats.org/officeDocument/2006/relationships" ref="BJ994" r:id="rId12"/>
    <hyperlink xmlns:r="http://schemas.openxmlformats.org/officeDocument/2006/relationships" ref="BQ994" r:id="rId13"/>
    <hyperlink xmlns:r="http://schemas.openxmlformats.org/officeDocument/2006/relationships" ref="BC995" location="ev" r:id="rId14"/>
    <hyperlink xmlns:r="http://schemas.openxmlformats.org/officeDocument/2006/relationships" ref="BJ995" r:id="rId15"/>
    <hyperlink xmlns:r="http://schemas.openxmlformats.org/officeDocument/2006/relationships" ref="BJ996" r:id="rId16"/>
    <hyperlink xmlns:r="http://schemas.openxmlformats.org/officeDocument/2006/relationships" ref="BQ996" r:id="rId17"/>
    <hyperlink xmlns:r="http://schemas.openxmlformats.org/officeDocument/2006/relationships" ref="BC997" location="ev" r:id="rId18"/>
    <hyperlink xmlns:r="http://schemas.openxmlformats.org/officeDocument/2006/relationships" ref="BJ997" r:id="rId19"/>
    <hyperlink xmlns:r="http://schemas.openxmlformats.org/officeDocument/2006/relationships" ref="BQ997" r:id="rId20"/>
    <hyperlink xmlns:r="http://schemas.openxmlformats.org/officeDocument/2006/relationships" ref="BC998" location="ev" r:id="rId21"/>
    <hyperlink xmlns:r="http://schemas.openxmlformats.org/officeDocument/2006/relationships" ref="BJ998" r:id="rId22"/>
    <hyperlink xmlns:r="http://schemas.openxmlformats.org/officeDocument/2006/relationships" ref="BQ998" r:id="rId23"/>
    <hyperlink xmlns:r="http://schemas.openxmlformats.org/officeDocument/2006/relationships" ref="BC999" location="ev" r:id="rId24"/>
    <hyperlink xmlns:r="http://schemas.openxmlformats.org/officeDocument/2006/relationships" ref="BJ999" r:id="rId25"/>
    <hyperlink xmlns:r="http://schemas.openxmlformats.org/officeDocument/2006/relationships" ref="BQ999" r:id="rId26"/>
    <hyperlink xmlns:r="http://schemas.openxmlformats.org/officeDocument/2006/relationships" ref="BJ1000" r:id="rId27"/>
    <hyperlink xmlns:r="http://schemas.openxmlformats.org/officeDocument/2006/relationships" ref="BQ1000" r:id="rId28"/>
    <hyperlink xmlns:r="http://schemas.openxmlformats.org/officeDocument/2006/relationships" ref="BC1001" location="ev" r:id="rId29"/>
    <hyperlink xmlns:r="http://schemas.openxmlformats.org/officeDocument/2006/relationships" ref="BJ1001" r:id="rId30"/>
    <hyperlink xmlns:r="http://schemas.openxmlformats.org/officeDocument/2006/relationships" ref="BQ1001" r:id="rId31"/>
    <hyperlink xmlns:r="http://schemas.openxmlformats.org/officeDocument/2006/relationships" ref="BJ1002" r:id="rId32"/>
    <hyperlink xmlns:r="http://schemas.openxmlformats.org/officeDocument/2006/relationships" ref="BQ1002" r:id="rId33"/>
    <hyperlink xmlns:r="http://schemas.openxmlformats.org/officeDocument/2006/relationships" ref="BJ1003" r:id="rId34"/>
    <hyperlink xmlns:r="http://schemas.openxmlformats.org/officeDocument/2006/relationships" ref="BQ1003" r:id="rId35"/>
    <hyperlink xmlns:r="http://schemas.openxmlformats.org/officeDocument/2006/relationships" ref="BJ1004" r:id="rId36"/>
    <hyperlink xmlns:r="http://schemas.openxmlformats.org/officeDocument/2006/relationships" ref="BQ1004" r:id="rId37"/>
    <hyperlink xmlns:r="http://schemas.openxmlformats.org/officeDocument/2006/relationships" ref="BJ1005" r:id="rId38"/>
    <hyperlink xmlns:r="http://schemas.openxmlformats.org/officeDocument/2006/relationships" ref="BQ1005" r:id="rId39"/>
    <hyperlink xmlns:r="http://schemas.openxmlformats.org/officeDocument/2006/relationships" ref="BJ1007" r:id="rId40"/>
    <hyperlink xmlns:r="http://schemas.openxmlformats.org/officeDocument/2006/relationships" ref="BQ1007" r:id="rId41"/>
    <hyperlink xmlns:r="http://schemas.openxmlformats.org/officeDocument/2006/relationships" ref="BC1008" location="ev" r:id="rId42"/>
    <hyperlink xmlns:r="http://schemas.openxmlformats.org/officeDocument/2006/relationships" ref="BJ1008" r:id="rId43"/>
    <hyperlink xmlns:r="http://schemas.openxmlformats.org/officeDocument/2006/relationships" ref="BQ1008" r:id="rId44"/>
    <hyperlink xmlns:r="http://schemas.openxmlformats.org/officeDocument/2006/relationships" ref="BC1009" location="ev" r:id="rId45"/>
    <hyperlink xmlns:r="http://schemas.openxmlformats.org/officeDocument/2006/relationships" ref="BJ1009" r:id="rId46"/>
    <hyperlink xmlns:r="http://schemas.openxmlformats.org/officeDocument/2006/relationships" ref="BQ1009" r:id="rId47"/>
    <hyperlink xmlns:r="http://schemas.openxmlformats.org/officeDocument/2006/relationships" ref="BC1010" location="ev" r:id="rId48"/>
    <hyperlink xmlns:r="http://schemas.openxmlformats.org/officeDocument/2006/relationships" ref="BJ1010" r:id="rId49"/>
    <hyperlink xmlns:r="http://schemas.openxmlformats.org/officeDocument/2006/relationships" ref="BQ1010" r:id="rId50"/>
    <hyperlink xmlns:r="http://schemas.openxmlformats.org/officeDocument/2006/relationships" ref="BC1011" location="ev" r:id="rId51"/>
    <hyperlink xmlns:r="http://schemas.openxmlformats.org/officeDocument/2006/relationships" ref="BJ1011" r:id="rId52"/>
    <hyperlink xmlns:r="http://schemas.openxmlformats.org/officeDocument/2006/relationships" ref="BQ1011" r:id="rId53"/>
    <hyperlink xmlns:r="http://schemas.openxmlformats.org/officeDocument/2006/relationships" ref="BC1012" location="ev" r:id="rId54"/>
    <hyperlink xmlns:r="http://schemas.openxmlformats.org/officeDocument/2006/relationships" ref="BJ1012" r:id="rId55"/>
    <hyperlink xmlns:r="http://schemas.openxmlformats.org/officeDocument/2006/relationships" ref="BC1013" location="ev" r:id="rId56"/>
    <hyperlink xmlns:r="http://schemas.openxmlformats.org/officeDocument/2006/relationships" ref="BJ1013" r:id="rId57"/>
    <hyperlink xmlns:r="http://schemas.openxmlformats.org/officeDocument/2006/relationships" ref="BQ1013" r:id="rId58"/>
    <hyperlink xmlns:r="http://schemas.openxmlformats.org/officeDocument/2006/relationships" ref="BJ1014" r:id="rId59"/>
    <hyperlink xmlns:r="http://schemas.openxmlformats.org/officeDocument/2006/relationships" ref="BQ1014" r:id="rId60"/>
    <hyperlink xmlns:r="http://schemas.openxmlformats.org/officeDocument/2006/relationships" ref="BJ1015" r:id="rId61"/>
    <hyperlink xmlns:r="http://schemas.openxmlformats.org/officeDocument/2006/relationships" ref="BQ1015" r:id="rId62"/>
    <hyperlink xmlns:r="http://schemas.openxmlformats.org/officeDocument/2006/relationships" ref="BJ1016" r:id="rId63"/>
    <hyperlink xmlns:r="http://schemas.openxmlformats.org/officeDocument/2006/relationships" ref="BQ1016" r:id="rId64"/>
    <hyperlink xmlns:r="http://schemas.openxmlformats.org/officeDocument/2006/relationships" ref="BJ1017" r:id="rId65"/>
    <hyperlink xmlns:r="http://schemas.openxmlformats.org/officeDocument/2006/relationships" ref="BQ1017" r:id="rId66"/>
    <hyperlink xmlns:r="http://schemas.openxmlformats.org/officeDocument/2006/relationships" ref="BC1018" location="ev" r:id="rId67"/>
    <hyperlink xmlns:r="http://schemas.openxmlformats.org/officeDocument/2006/relationships" ref="BJ1018" r:id="rId68"/>
    <hyperlink xmlns:r="http://schemas.openxmlformats.org/officeDocument/2006/relationships" ref="BQ1018" r:id="rId69"/>
    <hyperlink xmlns:r="http://schemas.openxmlformats.org/officeDocument/2006/relationships" ref="BJ1019" r:id="rId70"/>
    <hyperlink xmlns:r="http://schemas.openxmlformats.org/officeDocument/2006/relationships" ref="BQ1019" r:id="rId71"/>
    <hyperlink xmlns:r="http://schemas.openxmlformats.org/officeDocument/2006/relationships" ref="BJ1020" r:id="rId72"/>
    <hyperlink xmlns:r="http://schemas.openxmlformats.org/officeDocument/2006/relationships" ref="BQ1020" r:id="rId73"/>
    <hyperlink xmlns:r="http://schemas.openxmlformats.org/officeDocument/2006/relationships" ref="BJ1021" r:id="rId74"/>
    <hyperlink xmlns:r="http://schemas.openxmlformats.org/officeDocument/2006/relationships" ref="BQ1021" r:id="rId75"/>
    <hyperlink xmlns:r="http://schemas.openxmlformats.org/officeDocument/2006/relationships" ref="BJ1022" r:id="rId76"/>
    <hyperlink xmlns:r="http://schemas.openxmlformats.org/officeDocument/2006/relationships" ref="BQ1022" r:id="rId77"/>
    <hyperlink xmlns:r="http://schemas.openxmlformats.org/officeDocument/2006/relationships" ref="BC1023" location="ev" r:id="rId78"/>
    <hyperlink xmlns:r="http://schemas.openxmlformats.org/officeDocument/2006/relationships" ref="BJ1023" r:id="rId79"/>
    <hyperlink xmlns:r="http://schemas.openxmlformats.org/officeDocument/2006/relationships" ref="BJ1024" r:id="rId80"/>
    <hyperlink xmlns:r="http://schemas.openxmlformats.org/officeDocument/2006/relationships" ref="BQ1024" r:id="rId81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8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"/>
    </sheetView>
  </sheetViews>
  <sheetFormatPr baseColWidth="8" defaultRowHeight="15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22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22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8"/>
  <sheetViews>
    <sheetView topLeftCell="F6" zoomScaleNormal="60" zoomScaleSheetLayoutView="100" workbookViewId="0">
      <selection activeCell="B201" sqref="B201"/>
    </sheetView>
  </sheetViews>
  <sheetFormatPr baseColWidth="8" defaultRowHeight="15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Profit CardMarket</t>
        </is>
      </c>
    </row>
    <row r="2">
      <c r="A2" t="n">
        <v>36</v>
      </c>
      <c r="B2" t="inlineStr">
        <is>
          <t>Dragon Shield Perfect-Fit Inner Sleeves Top-Loading Clear Standard Size Pack of 100</t>
        </is>
      </c>
      <c r="C2" t="n">
        <v>100</v>
      </c>
      <c r="D2" t="b">
        <v>0</v>
      </c>
      <c r="E2" t="b">
        <v>0</v>
      </c>
      <c r="F2" t="b">
        <v>0</v>
      </c>
      <c r="G2" t="b">
        <v>0</v>
      </c>
      <c r="H2" s="10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">
      <c r="A3" t="n">
        <v>83</v>
      </c>
      <c r="B3" t="inlineStr">
        <is>
          <t>MTG Aetherdrift Collector Booster</t>
        </is>
      </c>
      <c r="D3" t="b">
        <v>0</v>
      </c>
      <c r="E3" t="b">
        <v>1</v>
      </c>
      <c r="F3" t="b">
        <v>1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">
      <c r="A4" t="n">
        <v>84</v>
      </c>
      <c r="B4" t="inlineStr">
        <is>
          <t>MTG Aetherdrift Collector Booster Box</t>
        </is>
      </c>
      <c r="C4" t="n">
        <v>12</v>
      </c>
      <c r="D4" t="b">
        <v>1</v>
      </c>
      <c r="E4" t="b">
        <v>0</v>
      </c>
      <c r="F4" t="b">
        <v>1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">
      <c r="A5" t="n">
        <v>160</v>
      </c>
      <c r="B5" t="inlineStr">
        <is>
          <t>MTG Aetherdrift Eternal Might Precon</t>
        </is>
      </c>
      <c r="D5" t="b">
        <v>0</v>
      </c>
      <c r="E5" t="b">
        <v>0</v>
      </c>
      <c r="F5" t="b">
        <v>0</v>
      </c>
      <c r="G5" t="b">
        <v>1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">
      <c r="A6" t="n">
        <v>161</v>
      </c>
      <c r="B6" t="inlineStr">
        <is>
          <t>MTG Aetherdrift Living Energy Precon</t>
        </is>
      </c>
      <c r="D6" t="b">
        <v>0</v>
      </c>
      <c r="E6" t="b">
        <v>0</v>
      </c>
      <c r="F6" t="b">
        <v>0</v>
      </c>
      <c r="G6" t="b">
        <v>1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">
      <c r="A7" t="n">
        <v>25</v>
      </c>
      <c r="B7" t="inlineStr">
        <is>
          <t>MTG Aetherdrift Play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">
      <c r="A8" t="n">
        <v>70</v>
      </c>
      <c r="B8" t="inlineStr">
        <is>
          <t>MTG Aetherdrift Play Booster Box</t>
        </is>
      </c>
      <c r="C8" t="n">
        <v>30</v>
      </c>
      <c r="D8" t="b">
        <v>1</v>
      </c>
      <c r="E8" t="b">
        <v>0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">
      <c r="A9" t="n">
        <v>18</v>
      </c>
      <c r="B9" t="inlineStr">
        <is>
          <t>MTG Assassin's Creed Beyond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">
      <c r="A10" t="n">
        <v>63</v>
      </c>
      <c r="B10" t="inlineStr">
        <is>
          <t>MTG Assassin's Creed Beyond Booster Box</t>
        </is>
      </c>
      <c r="C10" t="n">
        <v>24</v>
      </c>
      <c r="D10" t="b">
        <v>1</v>
      </c>
      <c r="E10" t="b">
        <v>0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">
      <c r="A11" t="n">
        <v>85</v>
      </c>
      <c r="B11" t="inlineStr">
        <is>
          <t>MTG Assassin's Creed Beyond Collector Booster</t>
        </is>
      </c>
      <c r="C11" s="22" t="n"/>
      <c r="D11" t="b">
        <v>0</v>
      </c>
      <c r="E11" t="b">
        <v>1</v>
      </c>
      <c r="F11" t="b">
        <v>1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">
      <c r="A12" t="n">
        <v>86</v>
      </c>
      <c r="B12" t="inlineStr">
        <is>
          <t>MTG Assassin's Creed Beyond Collector Booster Box</t>
        </is>
      </c>
      <c r="C12" s="22" t="n">
        <v>12</v>
      </c>
      <c r="D12" t="b">
        <v>1</v>
      </c>
      <c r="E12" t="b">
        <v>0</v>
      </c>
      <c r="F12" t="b">
        <v>1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">
      <c r="A13" t="n">
        <v>87</v>
      </c>
      <c r="B13" t="inlineStr">
        <is>
          <t>MTG Avatar: The Last Airbender Collector Booster</t>
        </is>
      </c>
      <c r="C13" s="22" t="n"/>
      <c r="D13" t="b">
        <v>0</v>
      </c>
      <c r="E13" t="b">
        <v>1</v>
      </c>
      <c r="F13" t="b">
        <v>1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">
      <c r="A14" t="n">
        <v>88</v>
      </c>
      <c r="B14" t="inlineStr">
        <is>
          <t>MTG Avatar: The Last Airbender Collector Booster Box</t>
        </is>
      </c>
      <c r="C14" s="22" t="n">
        <v>12</v>
      </c>
      <c r="D14" t="b">
        <v>1</v>
      </c>
      <c r="E14" t="b">
        <v>0</v>
      </c>
      <c r="F14" t="b">
        <v>1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">
      <c r="A15" t="n">
        <v>12</v>
      </c>
      <c r="B15" t="inlineStr">
        <is>
          <t>MTG Avatar: The Last Airbender Play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">
      <c r="A16" t="n">
        <v>57</v>
      </c>
      <c r="B16" t="inlineStr">
        <is>
          <t>MTG Avatar: The Last Airbender Play Booster Box</t>
        </is>
      </c>
      <c r="C16" t="n">
        <v>30</v>
      </c>
      <c r="D16" t="b">
        <v>1</v>
      </c>
      <c r="E16" t="b">
        <v>0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">
      <c r="A17" t="n">
        <v>167</v>
      </c>
      <c r="B17" t="inlineStr">
        <is>
          <t>MTG Bloomburrow Animated Army Precon</t>
        </is>
      </c>
      <c r="D17" t="b">
        <v>0</v>
      </c>
      <c r="E17" t="b">
        <v>0</v>
      </c>
      <c r="F17" t="b">
        <v>0</v>
      </c>
      <c r="G17" t="b">
        <v>1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">
      <c r="A18" t="n">
        <v>89</v>
      </c>
      <c r="B18" t="inlineStr">
        <is>
          <t>MTG Bloomburrow Collector Booster</t>
        </is>
      </c>
      <c r="D18" t="b">
        <v>0</v>
      </c>
      <c r="E18" t="b">
        <v>1</v>
      </c>
      <c r="F18" t="b">
        <v>1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">
      <c r="A19" t="n">
        <v>90</v>
      </c>
      <c r="B19" t="inlineStr">
        <is>
          <t>MTG Bloomburrow Collector Booster Box</t>
        </is>
      </c>
      <c r="C19" t="n">
        <v>12</v>
      </c>
      <c r="D19" t="b">
        <v>1</v>
      </c>
      <c r="E19" t="b">
        <v>0</v>
      </c>
      <c r="F19" t="b">
        <v>1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">
      <c r="A20" t="n">
        <v>169</v>
      </c>
      <c r="B20" t="inlineStr">
        <is>
          <t>MTG Bloomburrow Family Matters Precon</t>
        </is>
      </c>
      <c r="D20" t="b">
        <v>0</v>
      </c>
      <c r="E20" t="b">
        <v>0</v>
      </c>
      <c r="F20" t="b">
        <v>0</v>
      </c>
      <c r="G20" t="b">
        <v>1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">
      <c r="A21" t="n">
        <v>168</v>
      </c>
      <c r="B21" t="inlineStr">
        <is>
          <t>MTG Bloomburrow Peace Offering Precon</t>
        </is>
      </c>
      <c r="D21" t="b">
        <v>0</v>
      </c>
      <c r="E21" t="b">
        <v>0</v>
      </c>
      <c r="F21" t="b">
        <v>0</v>
      </c>
      <c r="G21" t="b">
        <v>1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">
      <c r="A22" t="n">
        <v>34</v>
      </c>
      <c r="B22" t="inlineStr">
        <is>
          <t>MTG Bloomburrow Play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">
      <c r="A23" t="n">
        <v>79</v>
      </c>
      <c r="B23" t="inlineStr">
        <is>
          <t>MTG Bloomburrow Play Booster Box</t>
        </is>
      </c>
      <c r="C23" t="n">
        <v>36</v>
      </c>
      <c r="D23" t="b">
        <v>1</v>
      </c>
      <c r="E23" t="b">
        <v>0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4">
      <c r="A24" t="n">
        <v>166</v>
      </c>
      <c r="B24" t="inlineStr">
        <is>
          <t>MTG Bloomburrow Squirreled Away Precon</t>
        </is>
      </c>
      <c r="D24" t="b">
        <v>0</v>
      </c>
      <c r="E24" t="b">
        <v>0</v>
      </c>
      <c r="F24" t="b">
        <v>0</v>
      </c>
      <c r="G24" t="b">
        <v>1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5" ht="27.75" customHeight="1" s="6">
      <c r="A25" t="n">
        <v>226</v>
      </c>
      <c r="B25" s="22" t="inlineStr">
        <is>
          <t>MTG Commander Legends: Battle for Baldur's Gate Draconic Dissent Precon</t>
        </is>
      </c>
      <c r="D25" t="b">
        <v>0</v>
      </c>
      <c r="E25" t="b">
        <v>0</v>
      </c>
      <c r="F25" t="b">
        <v>0</v>
      </c>
      <c r="G25" t="b">
        <v>1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6" ht="27.75" customHeight="1" s="6">
      <c r="A26" t="n">
        <v>227</v>
      </c>
      <c r="B26" s="22" t="inlineStr">
        <is>
          <t>MTG Commander Legends: Battle for Baldur's Gate Exit from Exile Precon</t>
        </is>
      </c>
      <c r="D26" t="b">
        <v>0</v>
      </c>
      <c r="E26" t="b">
        <v>0</v>
      </c>
      <c r="F26" t="b">
        <v>0</v>
      </c>
      <c r="G26" t="b">
        <v>1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7" ht="27.75" customHeight="1" s="6">
      <c r="A27" t="n">
        <v>225</v>
      </c>
      <c r="B27" s="22" t="inlineStr">
        <is>
          <t>MTG Commander Legends: Battle for Baldur's Gate Mind Flayarrrs Precon</t>
        </is>
      </c>
      <c r="D27" t="b">
        <v>0</v>
      </c>
      <c r="E27" t="b">
        <v>0</v>
      </c>
      <c r="F27" t="b">
        <v>0</v>
      </c>
      <c r="G27" t="b">
        <v>1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8" ht="27.75" customHeight="1" s="6">
      <c r="A28" t="n">
        <v>224</v>
      </c>
      <c r="B28" s="22" t="inlineStr">
        <is>
          <t>MTG Commander Legends: Battle for Baldur's Gate Party Time Precon</t>
        </is>
      </c>
      <c r="D28" t="b">
        <v>0</v>
      </c>
      <c r="E28" t="b">
        <v>0</v>
      </c>
      <c r="F28" t="b">
        <v>0</v>
      </c>
      <c r="G28" t="b">
        <v>1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9">
      <c r="A29" t="n">
        <v>91</v>
      </c>
      <c r="B29" t="inlineStr">
        <is>
          <t>MTG Commander Masters Collector Booster</t>
        </is>
      </c>
      <c r="D29" t="b">
        <v>0</v>
      </c>
      <c r="E29" t="b">
        <v>1</v>
      </c>
      <c r="F29" t="b">
        <v>1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0">
      <c r="A30" t="n">
        <v>92</v>
      </c>
      <c r="B30" t="inlineStr">
        <is>
          <t>MTG Commander Masters Collector Booster Box</t>
        </is>
      </c>
      <c r="C30" t="n">
        <v>4</v>
      </c>
      <c r="D30" t="b">
        <v>1</v>
      </c>
      <c r="E30" t="b">
        <v>0</v>
      </c>
      <c r="F30" t="b">
        <v>1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1">
      <c r="A31" t="n">
        <v>199</v>
      </c>
      <c r="B31" t="inlineStr">
        <is>
          <t>MTG Commander Masters Eldrazi Unbound Precon</t>
        </is>
      </c>
      <c r="D31" t="b">
        <v>0</v>
      </c>
      <c r="E31" t="b">
        <v>0</v>
      </c>
      <c r="F31" t="b">
        <v>0</v>
      </c>
      <c r="G31" t="b">
        <v>1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2" ht="27.75" customHeight="1" s="6">
      <c r="A32" t="n">
        <v>198</v>
      </c>
      <c r="B32" s="22" t="inlineStr">
        <is>
          <t>MTG Commander Masters Enduring Enchantments Precon</t>
        </is>
      </c>
      <c r="D32" t="b">
        <v>0</v>
      </c>
      <c r="E32" t="b">
        <v>0</v>
      </c>
      <c r="F32" t="b">
        <v>0</v>
      </c>
      <c r="G32" t="b">
        <v>1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3">
      <c r="A33" t="n">
        <v>197</v>
      </c>
      <c r="B33" s="22" t="inlineStr">
        <is>
          <t>MTG Commander Masters Planeswalker Party Precon</t>
        </is>
      </c>
      <c r="D33" t="b">
        <v>0</v>
      </c>
      <c r="E33" t="b">
        <v>0</v>
      </c>
      <c r="F33" t="b">
        <v>0</v>
      </c>
      <c r="G33" t="b">
        <v>1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4">
      <c r="A34" t="n">
        <v>7</v>
      </c>
      <c r="B34" t="inlineStr">
        <is>
          <t>MTG Commander Masters Set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5">
      <c r="A35" t="n">
        <v>52</v>
      </c>
      <c r="B35" t="inlineStr">
        <is>
          <t>MTG Commander Masters Set Booster Box</t>
        </is>
      </c>
      <c r="C35" t="n">
        <v>24</v>
      </c>
      <c r="D35" t="b">
        <v>1</v>
      </c>
      <c r="E35" t="b">
        <v>0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6">
      <c r="A36" t="n">
        <v>196</v>
      </c>
      <c r="B36" t="inlineStr">
        <is>
          <t>MTG Commander Masters Sliver Swarm Precon</t>
        </is>
      </c>
      <c r="D36" t="b">
        <v>0</v>
      </c>
      <c r="E36" t="b">
        <v>0</v>
      </c>
      <c r="F36" t="b">
        <v>0</v>
      </c>
      <c r="G36" t="b">
        <v>1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7">
      <c r="A37" t="n">
        <v>190</v>
      </c>
      <c r="B37" t="inlineStr">
        <is>
          <t>MTG Doctor Who Blast from the Past Precon</t>
        </is>
      </c>
      <c r="D37" t="b">
        <v>0</v>
      </c>
      <c r="E37" t="b">
        <v>0</v>
      </c>
      <c r="F37" t="b">
        <v>0</v>
      </c>
      <c r="G37" t="b">
        <v>1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8">
      <c r="A38" t="n">
        <v>193</v>
      </c>
      <c r="B38" t="inlineStr">
        <is>
          <t>MTG Doctor Who Masters of Evil Precon</t>
        </is>
      </c>
      <c r="D38" t="b">
        <v>0</v>
      </c>
      <c r="E38" t="b">
        <v>0</v>
      </c>
      <c r="F38" t="b">
        <v>0</v>
      </c>
      <c r="G38" t="b">
        <v>1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9">
      <c r="A39" t="n">
        <v>192</v>
      </c>
      <c r="B39" t="inlineStr">
        <is>
          <t>MTG Doctor Who Paradox Power Precon</t>
        </is>
      </c>
      <c r="D39" t="b">
        <v>0</v>
      </c>
      <c r="E39" t="b">
        <v>0</v>
      </c>
      <c r="F39" t="b">
        <v>0</v>
      </c>
      <c r="G39" t="b">
        <v>1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0">
      <c r="A40" t="n">
        <v>191</v>
      </c>
      <c r="B40" t="inlineStr">
        <is>
          <t>MTG Doctor Who Timey-Wimey Precon</t>
        </is>
      </c>
      <c r="D40" t="b">
        <v>0</v>
      </c>
      <c r="E40" t="b">
        <v>0</v>
      </c>
      <c r="F40" t="b">
        <v>0</v>
      </c>
      <c r="G40" t="b">
        <v>1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1">
      <c r="A41" t="n">
        <v>17</v>
      </c>
      <c r="B41" t="inlineStr">
        <is>
          <t>MTG Dominaria DOM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2">
      <c r="A42" t="n">
        <v>62</v>
      </c>
      <c r="B42" t="inlineStr">
        <is>
          <t>MTG Dominaria DOM Booster Box</t>
        </is>
      </c>
      <c r="D42" t="b">
        <v>1</v>
      </c>
      <c r="E42" t="b">
        <v>0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3">
      <c r="A43" t="n">
        <v>93</v>
      </c>
      <c r="B43" t="inlineStr">
        <is>
          <t>MTG Dominaria United DMU Collector Booster</t>
        </is>
      </c>
      <c r="D43" t="b">
        <v>0</v>
      </c>
      <c r="E43" t="b">
        <v>1</v>
      </c>
      <c r="F43" t="b">
        <v>1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4">
      <c r="A44" t="n">
        <v>94</v>
      </c>
      <c r="B44" t="inlineStr">
        <is>
          <t>MTG Dominaria United DMU Collector Booster Box</t>
        </is>
      </c>
      <c r="C44" t="n">
        <v>12</v>
      </c>
      <c r="D44" t="b">
        <v>1</v>
      </c>
      <c r="E44" t="b">
        <v>0</v>
      </c>
      <c r="F44" t="b">
        <v>1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5">
      <c r="A45" t="n">
        <v>31</v>
      </c>
      <c r="B45" t="inlineStr">
        <is>
          <t>MTG Dominaria United DMU Set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6">
      <c r="A46" t="n">
        <v>76</v>
      </c>
      <c r="B46" t="inlineStr">
        <is>
          <t>MTG Dominaria United DMU Set Booster Box</t>
        </is>
      </c>
      <c r="C46" t="n">
        <v>30</v>
      </c>
      <c r="D46" t="b">
        <v>1</v>
      </c>
      <c r="E46" t="b">
        <v>0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7">
      <c r="A47" t="n">
        <v>223</v>
      </c>
      <c r="B47" t="inlineStr">
        <is>
          <t>MTG Dominaria United Legends' Legacy Precon</t>
        </is>
      </c>
      <c r="D47" t="b">
        <v>0</v>
      </c>
      <c r="E47" t="b">
        <v>0</v>
      </c>
      <c r="F47" t="b">
        <v>0</v>
      </c>
      <c r="G47" t="b">
        <v>1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8">
      <c r="A48" t="n">
        <v>222</v>
      </c>
      <c r="B48" t="inlineStr">
        <is>
          <t>MTG Dominaria United Painbow Precon</t>
        </is>
      </c>
      <c r="D48" t="b">
        <v>0</v>
      </c>
      <c r="E48" t="b">
        <v>0</v>
      </c>
      <c r="F48" t="b">
        <v>0</v>
      </c>
      <c r="G48" t="b">
        <v>1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9">
      <c r="A49" t="n">
        <v>95</v>
      </c>
      <c r="B49" t="inlineStr">
        <is>
          <t>MTG Duskmourn: House of Horror Collector Booster</t>
        </is>
      </c>
      <c r="D49" t="b">
        <v>0</v>
      </c>
      <c r="E49" t="b">
        <v>1</v>
      </c>
      <c r="F49" t="b">
        <v>1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0">
      <c r="A50" t="n">
        <v>96</v>
      </c>
      <c r="B50" t="inlineStr">
        <is>
          <t>MTG Duskmourn: House of Horror Collector Booster Box</t>
        </is>
      </c>
      <c r="C50" t="n">
        <v>12</v>
      </c>
      <c r="D50" t="b">
        <v>1</v>
      </c>
      <c r="E50" t="b">
        <v>0</v>
      </c>
      <c r="F50" t="b">
        <v>1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1">
      <c r="A51" t="n">
        <v>165</v>
      </c>
      <c r="B51" t="inlineStr">
        <is>
          <t>MTG Duskmourn: House of Horror Death Toll Precon</t>
        </is>
      </c>
      <c r="D51" t="b">
        <v>0</v>
      </c>
      <c r="E51" t="b">
        <v>0</v>
      </c>
      <c r="F51" t="b">
        <v>0</v>
      </c>
      <c r="G51" t="b">
        <v>1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2" ht="27.75" customHeight="1" s="6">
      <c r="A52" t="n">
        <v>164</v>
      </c>
      <c r="B52" s="22" t="inlineStr">
        <is>
          <t>MTG Duskmourn: House of Horror Endless Punishment Precon</t>
        </is>
      </c>
      <c r="D52" t="b">
        <v>0</v>
      </c>
      <c r="E52" t="b">
        <v>0</v>
      </c>
      <c r="F52" t="b">
        <v>0</v>
      </c>
      <c r="G52" t="b">
        <v>1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3">
      <c r="A53" t="n">
        <v>163</v>
      </c>
      <c r="B53" s="22" t="inlineStr">
        <is>
          <t>MTG Duskmourn: House of Horror Jump Scare Precon</t>
        </is>
      </c>
      <c r="D53" t="b">
        <v>0</v>
      </c>
      <c r="E53" t="b">
        <v>0</v>
      </c>
      <c r="F53" t="b">
        <v>0</v>
      </c>
      <c r="G53" t="b">
        <v>1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4">
      <c r="A54" t="n">
        <v>162</v>
      </c>
      <c r="B54" s="22" t="inlineStr">
        <is>
          <t>MTG Duskmourn: House of Horror Miracle Worker Precon</t>
        </is>
      </c>
      <c r="D54" t="b">
        <v>0</v>
      </c>
      <c r="E54" t="b">
        <v>0</v>
      </c>
      <c r="F54" t="b">
        <v>0</v>
      </c>
      <c r="G54" t="b">
        <v>1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5">
      <c r="A55" t="n">
        <v>26</v>
      </c>
      <c r="B55" t="inlineStr">
        <is>
          <t>MTG Duskmourn: House of Horror Play Booster</t>
        </is>
      </c>
      <c r="C55" t="n">
        <v>1</v>
      </c>
      <c r="D55" t="b">
        <v>0</v>
      </c>
      <c r="E55" t="b">
        <v>1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6">
      <c r="A56" t="n">
        <v>71</v>
      </c>
      <c r="B56" t="inlineStr">
        <is>
          <t>MTG Duskmourn: House of Horror Play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7">
      <c r="A57" t="n">
        <v>97</v>
      </c>
      <c r="B57" t="inlineStr">
        <is>
          <t>MTG Edge of Eternities Collector Booster</t>
        </is>
      </c>
      <c r="D57" t="b">
        <v>0</v>
      </c>
      <c r="E57" t="b">
        <v>1</v>
      </c>
      <c r="F57" t="b">
        <v>1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8">
      <c r="A58" t="n">
        <v>98</v>
      </c>
      <c r="B58" t="inlineStr">
        <is>
          <t>MTG Edge of Eternities Collector Booster Box</t>
        </is>
      </c>
      <c r="C58" t="n">
        <v>12</v>
      </c>
      <c r="D58" t="b">
        <v>1</v>
      </c>
      <c r="E58" t="b">
        <v>0</v>
      </c>
      <c r="F58" t="b">
        <v>1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9">
      <c r="A59" t="n">
        <v>150</v>
      </c>
      <c r="B59" t="inlineStr">
        <is>
          <t>MTG Edge of Eternities Counter Intelligence Precon</t>
        </is>
      </c>
      <c r="D59" t="b">
        <v>0</v>
      </c>
      <c r="E59" t="b">
        <v>0</v>
      </c>
      <c r="F59" t="b">
        <v>0</v>
      </c>
      <c r="G59" t="b">
        <v>1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0">
      <c r="A60" t="n">
        <v>20</v>
      </c>
      <c r="B60" t="inlineStr">
        <is>
          <t>MTG Edge of Eternities Play Booster</t>
        </is>
      </c>
      <c r="C60" t="n">
        <v>1</v>
      </c>
      <c r="D60" t="b">
        <v>0</v>
      </c>
      <c r="E60" t="b">
        <v>1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1">
      <c r="A61" t="n">
        <v>65</v>
      </c>
      <c r="B61" t="inlineStr">
        <is>
          <t>MTG Edge of Eternities Play Booster Box</t>
        </is>
      </c>
      <c r="C61" t="n">
        <v>30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2">
      <c r="A62" t="n">
        <v>149</v>
      </c>
      <c r="B62" t="inlineStr">
        <is>
          <t>MTG Edge of Eternities World Shaper Precon</t>
        </is>
      </c>
      <c r="D62" t="b">
        <v>0</v>
      </c>
      <c r="E62" t="b">
        <v>0</v>
      </c>
      <c r="F62" t="b">
        <v>0</v>
      </c>
      <c r="G62" t="b">
        <v>1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3">
      <c r="A63" t="n">
        <v>180</v>
      </c>
      <c r="B63" t="inlineStr">
        <is>
          <t>MTG Fallout Hail, Caesar Precon</t>
        </is>
      </c>
      <c r="D63" t="b">
        <v>0</v>
      </c>
      <c r="E63" t="b">
        <v>0</v>
      </c>
      <c r="F63" t="b">
        <v>0</v>
      </c>
      <c r="G63" t="b">
        <v>1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4">
      <c r="A64" t="n">
        <v>181</v>
      </c>
      <c r="B64" t="inlineStr">
        <is>
          <t>MTG Fallout Mutant Menace Precon</t>
        </is>
      </c>
      <c r="D64" t="b">
        <v>0</v>
      </c>
      <c r="E64" t="b">
        <v>0</v>
      </c>
      <c r="F64" t="b">
        <v>0</v>
      </c>
      <c r="G64" t="b">
        <v>1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5">
      <c r="A65" t="n">
        <v>179</v>
      </c>
      <c r="B65" t="inlineStr">
        <is>
          <t>MTG Fallout Science! Precon</t>
        </is>
      </c>
      <c r="D65" t="b">
        <v>0</v>
      </c>
      <c r="E65" t="b">
        <v>0</v>
      </c>
      <c r="F65" t="b">
        <v>0</v>
      </c>
      <c r="G65" t="b">
        <v>1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6">
      <c r="A66" t="n">
        <v>178</v>
      </c>
      <c r="B66" t="inlineStr">
        <is>
          <t>MTG Fallout Scrappy Survivors Precon</t>
        </is>
      </c>
      <c r="D66" t="b">
        <v>0</v>
      </c>
      <c r="E66" t="b">
        <v>0</v>
      </c>
      <c r="F66" t="b">
        <v>0</v>
      </c>
      <c r="G66" t="b">
        <v>1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7">
      <c r="A67" t="n">
        <v>99</v>
      </c>
      <c r="B67" t="inlineStr">
        <is>
          <t>MTG Final Fantasy Collector Booster</t>
        </is>
      </c>
      <c r="C67" s="22" t="n"/>
      <c r="D67" t="b">
        <v>0</v>
      </c>
      <c r="E67" t="b">
        <v>1</v>
      </c>
      <c r="F67" t="b">
        <v>1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8">
      <c r="A68" t="n">
        <v>100</v>
      </c>
      <c r="B68" t="inlineStr">
        <is>
          <t>MTG Final Fantasy Collector Booster Box</t>
        </is>
      </c>
      <c r="C68" s="22" t="n">
        <v>12</v>
      </c>
      <c r="D68" t="b">
        <v>1</v>
      </c>
      <c r="E68" t="b">
        <v>0</v>
      </c>
      <c r="F68" t="b">
        <v>1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9">
      <c r="A69" t="n">
        <v>153</v>
      </c>
      <c r="B69" t="inlineStr">
        <is>
          <t>MTG Final Fantasy Counter Blitz Precon</t>
        </is>
      </c>
      <c r="D69" t="b">
        <v>0</v>
      </c>
      <c r="E69" t="b">
        <v>0</v>
      </c>
      <c r="F69" t="b">
        <v>0</v>
      </c>
      <c r="G69" t="b">
        <v>1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0">
      <c r="A70" t="n">
        <v>152</v>
      </c>
      <c r="B70" t="inlineStr">
        <is>
          <t>MTG Final Fantasy Limit Break Precon</t>
        </is>
      </c>
      <c r="D70" t="b">
        <v>0</v>
      </c>
      <c r="E70" t="b">
        <v>0</v>
      </c>
      <c r="F70" t="b">
        <v>0</v>
      </c>
      <c r="G70" t="b">
        <v>1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1">
      <c r="A71" t="n">
        <v>33</v>
      </c>
      <c r="B71" t="inlineStr">
        <is>
          <t>MTG Final Fantasy Play Booster</t>
        </is>
      </c>
      <c r="C71" t="n">
        <v>1</v>
      </c>
      <c r="D71" t="b">
        <v>0</v>
      </c>
      <c r="E71" t="b">
        <v>1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2">
      <c r="A72" t="n">
        <v>78</v>
      </c>
      <c r="B72" t="inlineStr">
        <is>
          <t>MTG Final Fantasy Play Booster Box</t>
        </is>
      </c>
      <c r="C72" t="n">
        <v>30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3">
      <c r="A73" t="n">
        <v>151</v>
      </c>
      <c r="B73" t="inlineStr">
        <is>
          <t>MTG Final Fantasy Revival Trance Precon</t>
        </is>
      </c>
      <c r="D73" t="b">
        <v>0</v>
      </c>
      <c r="E73" t="b">
        <v>0</v>
      </c>
      <c r="F73" t="b">
        <v>0</v>
      </c>
      <c r="G73" t="b">
        <v>1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4">
      <c r="A74" t="n">
        <v>154</v>
      </c>
      <c r="B74" t="inlineStr">
        <is>
          <t>MTG Final Fantasy Scions &amp; Spellcraft Precon</t>
        </is>
      </c>
      <c r="D74" t="b">
        <v>0</v>
      </c>
      <c r="E74" t="b">
        <v>0</v>
      </c>
      <c r="F74" t="b">
        <v>0</v>
      </c>
      <c r="G74" t="b">
        <v>1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5">
      <c r="A75" t="n">
        <v>101</v>
      </c>
      <c r="B75" t="inlineStr">
        <is>
          <t>MTG Foundations Collector Booster</t>
        </is>
      </c>
      <c r="C75" s="22" t="n"/>
      <c r="D75" t="b">
        <v>0</v>
      </c>
      <c r="E75" t="b">
        <v>1</v>
      </c>
      <c r="F75" t="b">
        <v>1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6">
      <c r="A76" t="n">
        <v>102</v>
      </c>
      <c r="B76" t="inlineStr">
        <is>
          <t>MTG Foundations Collector Booster Box</t>
        </is>
      </c>
      <c r="C76" s="22" t="n">
        <v>12</v>
      </c>
      <c r="D76" t="b">
        <v>1</v>
      </c>
      <c r="E76" t="b">
        <v>0</v>
      </c>
      <c r="F76" t="b">
        <v>1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7">
      <c r="A77" t="n">
        <v>16</v>
      </c>
      <c r="B77" t="inlineStr">
        <is>
          <t>MTG Foundations Play Booster</t>
        </is>
      </c>
      <c r="C77" t="n">
        <v>1</v>
      </c>
      <c r="D77" t="b">
        <v>0</v>
      </c>
      <c r="E77" t="b">
        <v>1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8">
      <c r="A78" t="n">
        <v>61</v>
      </c>
      <c r="B78" t="inlineStr">
        <is>
          <t>MTG Foundations Play Booster Box</t>
        </is>
      </c>
      <c r="C78" t="n">
        <v>30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9">
      <c r="A79" t="n">
        <v>44</v>
      </c>
      <c r="B79" t="inlineStr">
        <is>
          <t>MTG Guilds of Ravnica Booster</t>
        </is>
      </c>
      <c r="C79" t="n">
        <v>1</v>
      </c>
      <c r="D79" t="b">
        <v>0</v>
      </c>
      <c r="E79" t="b">
        <v>1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0">
      <c r="A80" t="n">
        <v>82</v>
      </c>
      <c r="B80" t="inlineStr">
        <is>
          <t>MTG Guilds of Ravnica Booster Box</t>
        </is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1">
      <c r="A81" t="n">
        <v>105</v>
      </c>
      <c r="B81" t="inlineStr">
        <is>
          <t>MTG Innistrad Remastered INR Collector Booster</t>
        </is>
      </c>
      <c r="D81" t="b">
        <v>0</v>
      </c>
      <c r="E81" t="b">
        <v>1</v>
      </c>
      <c r="F81" t="b">
        <v>1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2">
      <c r="A82" t="n">
        <v>106</v>
      </c>
      <c r="B82" t="inlineStr">
        <is>
          <t>MTG Innistrad Remastered INR Collector Booster Box</t>
        </is>
      </c>
      <c r="C82" t="n">
        <v>12</v>
      </c>
      <c r="D82" t="b">
        <v>1</v>
      </c>
      <c r="E82" t="b">
        <v>0</v>
      </c>
      <c r="F82" t="b">
        <v>1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3">
      <c r="A83" t="n">
        <v>3</v>
      </c>
      <c r="B83" s="22" t="inlineStr">
        <is>
          <t>MTG Innistrad Remastered INR Play Booster</t>
        </is>
      </c>
      <c r="C83" t="n">
        <v>1</v>
      </c>
      <c r="D83" t="b">
        <v>0</v>
      </c>
      <c r="E83" t="b">
        <v>1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4">
      <c r="A84" t="n">
        <v>48</v>
      </c>
      <c r="B84" t="inlineStr">
        <is>
          <t>MTG Innistrad Remastered INR Play Booster Box</t>
        </is>
      </c>
      <c r="C84" t="n">
        <v>36</v>
      </c>
      <c r="D84" t="b">
        <v>1</v>
      </c>
      <c r="E84" t="b">
        <v>0</v>
      </c>
      <c r="F84" t="b">
        <v>0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5">
      <c r="A85" t="n">
        <v>107</v>
      </c>
      <c r="B85" t="inlineStr">
        <is>
          <t>MTG Innistrad: Crimson Vow Collector Booster</t>
        </is>
      </c>
      <c r="D85" t="b">
        <v>0</v>
      </c>
      <c r="E85" t="b">
        <v>1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6">
      <c r="A86" t="n">
        <v>108</v>
      </c>
      <c r="B86" t="inlineStr">
        <is>
          <t>MTG Innistrad: Crimson Vow Collector Booster Box</t>
        </is>
      </c>
      <c r="C86" t="n">
        <v>12</v>
      </c>
      <c r="D86" t="b">
        <v>1</v>
      </c>
      <c r="E86" t="b">
        <v>0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7">
      <c r="A87" t="n">
        <v>13</v>
      </c>
      <c r="B87" t="inlineStr">
        <is>
          <t>MTG Innistrad: Crimson Vow Set Booster</t>
        </is>
      </c>
      <c r="C87" t="n">
        <v>1</v>
      </c>
      <c r="D87" t="b">
        <v>0</v>
      </c>
      <c r="E87" t="b">
        <v>1</v>
      </c>
      <c r="F87" t="b">
        <v>0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8">
      <c r="A88" t="n">
        <v>58</v>
      </c>
      <c r="B88" t="inlineStr">
        <is>
          <t>MTG Innistrad: Crimson Vow Set Booster Box</t>
        </is>
      </c>
      <c r="C88" t="n">
        <v>30</v>
      </c>
      <c r="D88" t="b">
        <v>1</v>
      </c>
      <c r="E88" t="b">
        <v>0</v>
      </c>
      <c r="F88" t="b">
        <v>0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9">
      <c r="A89" t="n">
        <v>103</v>
      </c>
      <c r="B89" t="inlineStr">
        <is>
          <t>MTG Innistrad: Midnight Hunt Collector Booster</t>
        </is>
      </c>
      <c r="D89" t="b">
        <v>0</v>
      </c>
      <c r="E89" t="b">
        <v>1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0">
      <c r="A90" t="n">
        <v>104</v>
      </c>
      <c r="B90" t="inlineStr">
        <is>
          <t>MTG Innistrad: Midnight Hunt Collector Booster Box</t>
        </is>
      </c>
      <c r="C90" t="n">
        <v>12</v>
      </c>
      <c r="D90" t="b">
        <v>1</v>
      </c>
      <c r="E90" t="b">
        <v>0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1">
      <c r="A91" t="n">
        <v>5</v>
      </c>
      <c r="B91" t="inlineStr">
        <is>
          <t>MTG Innistrad: Midnight Hunt Set Booster</t>
        </is>
      </c>
      <c r="C91" t="n">
        <v>1</v>
      </c>
      <c r="D91" t="b">
        <v>0</v>
      </c>
      <c r="E91" t="b">
        <v>1</v>
      </c>
      <c r="F91" t="b">
        <v>0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2">
      <c r="A92" t="n">
        <v>50</v>
      </c>
      <c r="B92" t="inlineStr">
        <is>
          <t>MTG Innistrad: Midnight Hunt Set Booster Box</t>
        </is>
      </c>
      <c r="C92" t="n">
        <v>30</v>
      </c>
      <c r="D92" t="b">
        <v>1</v>
      </c>
      <c r="E92" t="b">
        <v>0</v>
      </c>
      <c r="F92" t="b">
        <v>0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3">
      <c r="A93" t="n">
        <v>109</v>
      </c>
      <c r="B93" t="inlineStr">
        <is>
          <t>MTG Kaldheim Collector Booster</t>
        </is>
      </c>
      <c r="D93" t="b">
        <v>0</v>
      </c>
      <c r="E93" t="b">
        <v>1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4">
      <c r="A94" t="n">
        <v>110</v>
      </c>
      <c r="B94" t="inlineStr">
        <is>
          <t>MTG Kaldheim Collector Booster Box</t>
        </is>
      </c>
      <c r="C94" t="n">
        <v>12</v>
      </c>
      <c r="D94" t="b">
        <v>1</v>
      </c>
      <c r="E94" t="b">
        <v>0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5">
      <c r="A95" t="n">
        <v>6</v>
      </c>
      <c r="B95" t="inlineStr">
        <is>
          <t>MTG Kaldheim Set Booster</t>
        </is>
      </c>
      <c r="C95" t="n">
        <v>1</v>
      </c>
      <c r="D95" t="b">
        <v>0</v>
      </c>
      <c r="E95" t="b">
        <v>1</v>
      </c>
      <c r="F95" t="b">
        <v>0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6">
      <c r="A96" t="n">
        <v>51</v>
      </c>
      <c r="B96" t="inlineStr">
        <is>
          <t>MTG Kaldheim Set Booster Box</t>
        </is>
      </c>
      <c r="C96" t="n">
        <v>30</v>
      </c>
      <c r="D96" t="b">
        <v>1</v>
      </c>
      <c r="E96" t="b">
        <v>0</v>
      </c>
      <c r="F96" t="b">
        <v>0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7">
      <c r="A97" t="n">
        <v>233</v>
      </c>
      <c r="B97" t="inlineStr">
        <is>
          <t>MTG Kamigawa: Neon Dynasty Buckle Up Precon</t>
        </is>
      </c>
      <c r="D97" t="b">
        <v>0</v>
      </c>
      <c r="E97" t="b">
        <v>0</v>
      </c>
      <c r="F97" t="b">
        <v>0</v>
      </c>
      <c r="G97" t="b">
        <v>1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8">
      <c r="A98" t="n">
        <v>111</v>
      </c>
      <c r="B98" t="inlineStr">
        <is>
          <t>MTG Kamigawa: Neon Dynasty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9">
      <c r="A99" t="n">
        <v>112</v>
      </c>
      <c r="B99" t="inlineStr">
        <is>
          <t>MTG Kamigawa: Neon Dynasty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0">
      <c r="A100" t="n">
        <v>24</v>
      </c>
      <c r="B100" t="inlineStr">
        <is>
          <t>MTG Kamigawa: Neon Dynasty Set Booster</t>
        </is>
      </c>
      <c r="C100" t="n">
        <v>1</v>
      </c>
      <c r="D100" t="b">
        <v>0</v>
      </c>
      <c r="E100" t="b">
        <v>1</v>
      </c>
      <c r="F100" t="b">
        <v>0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1">
      <c r="A101" t="n">
        <v>69</v>
      </c>
      <c r="B101" t="inlineStr">
        <is>
          <t>MTG Kamigawa: Neon Dynasty Set Booster Box</t>
        </is>
      </c>
      <c r="C101" t="n">
        <v>30</v>
      </c>
      <c r="D101" t="b">
        <v>1</v>
      </c>
      <c r="E101" t="b">
        <v>0</v>
      </c>
      <c r="F101" t="b">
        <v>0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2" ht="27.75" customHeight="1" s="6">
      <c r="A102" t="n">
        <v>234</v>
      </c>
      <c r="B102" s="22" t="inlineStr">
        <is>
          <t>MTG Kamigawa: Neon Dynasty Upgrades Unleashed Precon</t>
        </is>
      </c>
      <c r="D102" t="b">
        <v>0</v>
      </c>
      <c r="E102" t="b">
        <v>0</v>
      </c>
      <c r="F102" t="b">
        <v>0</v>
      </c>
      <c r="G102" t="b">
        <v>1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3">
      <c r="A103" t="n">
        <v>236</v>
      </c>
      <c r="B103" t="inlineStr">
        <is>
          <t>MTG Lorwyn Eclipsed Blight Curse Precon</t>
        </is>
      </c>
      <c r="D103" t="b">
        <v>0</v>
      </c>
      <c r="E103" t="b">
        <v>0</v>
      </c>
      <c r="F103" t="b">
        <v>0</v>
      </c>
      <c r="G103" t="b">
        <v>1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4">
      <c r="A104" t="n">
        <v>113</v>
      </c>
      <c r="B104" t="inlineStr">
        <is>
          <t>MTG Lorwyn Eclipsed Collector Booster</t>
        </is>
      </c>
      <c r="D104" t="b">
        <v>0</v>
      </c>
      <c r="E104" t="b">
        <v>1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5">
      <c r="A105" t="n">
        <v>114</v>
      </c>
      <c r="B105" t="inlineStr">
        <is>
          <t>MTG Lorwyn Eclipsed Collector Booster Box</t>
        </is>
      </c>
      <c r="C105" t="n">
        <v>12</v>
      </c>
      <c r="D105" t="b">
        <v>1</v>
      </c>
      <c r="E105" t="b">
        <v>0</v>
      </c>
      <c r="F105" t="b">
        <v>1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6">
      <c r="A106" t="n">
        <v>237</v>
      </c>
      <c r="B106" t="inlineStr">
        <is>
          <t>MTG Lorwyn Eclipsed Dance of the Elements Precon</t>
        </is>
      </c>
      <c r="D106" t="b">
        <v>0</v>
      </c>
      <c r="E106" t="b">
        <v>0</v>
      </c>
      <c r="F106" t="b">
        <v>0</v>
      </c>
      <c r="G106" t="b">
        <v>1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7">
      <c r="A107" t="n">
        <v>4</v>
      </c>
      <c r="B107" t="inlineStr">
        <is>
          <t>MTG Lorwyn Eclipsed Play Booster</t>
        </is>
      </c>
      <c r="C107" t="n">
        <v>1</v>
      </c>
      <c r="D107" t="b">
        <v>0</v>
      </c>
      <c r="E107" t="b">
        <v>1</v>
      </c>
      <c r="F107" t="b">
        <v>0</v>
      </c>
      <c r="G107" t="b">
        <v>0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8">
      <c r="A108" t="n">
        <v>49</v>
      </c>
      <c r="B108" t="inlineStr">
        <is>
          <t>MTG Lorwyn Eclipsed Play Booster Box</t>
        </is>
      </c>
      <c r="C108" t="n">
        <v>30</v>
      </c>
      <c r="D108" t="b">
        <v>1</v>
      </c>
      <c r="E108" t="b">
        <v>0</v>
      </c>
      <c r="F108" t="b">
        <v>0</v>
      </c>
      <c r="G108" t="b">
        <v>0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9">
      <c r="A109" t="n">
        <v>206</v>
      </c>
      <c r="B109" t="inlineStr">
        <is>
          <t>MTG March of the Machine Call for Backup Precon</t>
        </is>
      </c>
      <c r="D109" t="b">
        <v>0</v>
      </c>
      <c r="E109" t="b">
        <v>0</v>
      </c>
      <c r="F109" t="b">
        <v>0</v>
      </c>
      <c r="G109" t="b">
        <v>1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0">
      <c r="A110" t="n">
        <v>205</v>
      </c>
      <c r="B110" t="inlineStr">
        <is>
          <t>MTG March of the Machine Cavalry Charge Precon</t>
        </is>
      </c>
      <c r="D110" t="b">
        <v>0</v>
      </c>
      <c r="E110" t="b">
        <v>0</v>
      </c>
      <c r="F110" t="b">
        <v>0</v>
      </c>
      <c r="G110" t="b">
        <v>1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1">
      <c r="A111" t="n">
        <v>207</v>
      </c>
      <c r="B111" s="22" t="inlineStr">
        <is>
          <t>MTG March of the Machine Divine Convocation Precon</t>
        </is>
      </c>
      <c r="D111" t="b">
        <v>0</v>
      </c>
      <c r="E111" t="b">
        <v>0</v>
      </c>
      <c r="F111" t="b">
        <v>0</v>
      </c>
      <c r="G111" t="b">
        <v>1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2">
      <c r="A112" t="n">
        <v>204</v>
      </c>
      <c r="B112" t="inlineStr">
        <is>
          <t>MTG March of the Machine Growing Threat Precon</t>
        </is>
      </c>
      <c r="D112" t="b">
        <v>0</v>
      </c>
      <c r="E112" t="b">
        <v>0</v>
      </c>
      <c r="F112" t="b">
        <v>0</v>
      </c>
      <c r="G112" t="b">
        <v>1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3">
      <c r="A113" t="n">
        <v>115</v>
      </c>
      <c r="B113" t="inlineStr">
        <is>
          <t>MTG March of the Machine MOM Collector Booster</t>
        </is>
      </c>
      <c r="D113" t="b">
        <v>0</v>
      </c>
      <c r="E113" t="b">
        <v>1</v>
      </c>
      <c r="F113" t="b">
        <v>1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4">
      <c r="A114" t="n">
        <v>116</v>
      </c>
      <c r="B114" t="inlineStr">
        <is>
          <t>MTG March of the Machine MOM Collector Booster Box</t>
        </is>
      </c>
      <c r="C114" t="n">
        <v>12</v>
      </c>
      <c r="D114" t="b">
        <v>1</v>
      </c>
      <c r="E114" t="b">
        <v>0</v>
      </c>
      <c r="F114" t="b">
        <v>1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5">
      <c r="A115" t="n">
        <v>14</v>
      </c>
      <c r="B115" t="inlineStr">
        <is>
          <t>MTG March of the Machine MOM Set Booster</t>
        </is>
      </c>
      <c r="C115" t="n">
        <v>1</v>
      </c>
      <c r="D115" t="b">
        <v>0</v>
      </c>
      <c r="E115" t="b">
        <v>1</v>
      </c>
      <c r="F115" t="b">
        <v>0</v>
      </c>
      <c r="G115" t="b">
        <v>0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6">
      <c r="A116" t="n">
        <v>59</v>
      </c>
      <c r="B116" s="22" t="inlineStr">
        <is>
          <t>MTG March of the Machine MOM Set Booster Box</t>
        </is>
      </c>
      <c r="C116" t="n">
        <v>30</v>
      </c>
      <c r="D116" t="b">
        <v>1</v>
      </c>
      <c r="E116" t="b">
        <v>0</v>
      </c>
      <c r="F116" t="b">
        <v>0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7">
      <c r="A117" t="n">
        <v>208</v>
      </c>
      <c r="B117" t="inlineStr">
        <is>
          <t>MTG March of the Machine Tinker Time Precon</t>
        </is>
      </c>
      <c r="D117" t="b">
        <v>0</v>
      </c>
      <c r="E117" t="b">
        <v>0</v>
      </c>
      <c r="F117" t="b">
        <v>0</v>
      </c>
      <c r="G117" t="b">
        <v>1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8">
      <c r="A118" t="n">
        <v>117</v>
      </c>
      <c r="B118" t="inlineStr">
        <is>
          <t>MTG Marvel's Spider-Man Collector Booster</t>
        </is>
      </c>
      <c r="D118" t="b">
        <v>0</v>
      </c>
      <c r="E118" t="b">
        <v>1</v>
      </c>
      <c r="F118" t="b">
        <v>1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9">
      <c r="A119" t="n">
        <v>118</v>
      </c>
      <c r="B119" t="inlineStr">
        <is>
          <t>MTG Marvel's Spider-Man Collector Booster Box</t>
        </is>
      </c>
      <c r="C119" t="n">
        <v>12</v>
      </c>
      <c r="D119" t="b">
        <v>1</v>
      </c>
      <c r="E119" t="b">
        <v>0</v>
      </c>
      <c r="F119" t="b">
        <v>1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0">
      <c r="A120" t="n">
        <v>19</v>
      </c>
      <c r="B120" t="inlineStr">
        <is>
          <t>MTG Marvel's Spider-Man Play Booster</t>
        </is>
      </c>
      <c r="C120" t="n">
        <v>1</v>
      </c>
      <c r="D120" t="b">
        <v>0</v>
      </c>
      <c r="E120" t="b">
        <v>1</v>
      </c>
      <c r="F120" t="b">
        <v>0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1">
      <c r="A121" t="n">
        <v>64</v>
      </c>
      <c r="B121" t="inlineStr">
        <is>
          <t>MTG Marvel's Spider-Man Play Booster Box</t>
        </is>
      </c>
      <c r="C121" t="n">
        <v>30</v>
      </c>
      <c r="D121" t="b">
        <v>1</v>
      </c>
      <c r="E121" t="b">
        <v>0</v>
      </c>
      <c r="F121" t="b">
        <v>0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2">
      <c r="A122" t="n">
        <v>119</v>
      </c>
      <c r="B122" t="inlineStr">
        <is>
          <t>MTG Modern Horizons 2 MH2 Collector Booster</t>
        </is>
      </c>
      <c r="C122" s="22" t="n"/>
      <c r="D122" t="b">
        <v>0</v>
      </c>
      <c r="E122" t="b">
        <v>1</v>
      </c>
      <c r="F122" t="b">
        <v>1</v>
      </c>
      <c r="G122" t="b">
        <v>0</v>
      </c>
      <c r="H122" s="10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3">
      <c r="A123" t="n">
        <v>120</v>
      </c>
      <c r="B123" t="inlineStr">
        <is>
          <t>MTG Modern Horizons 2 MH2 Collector Booster Box</t>
        </is>
      </c>
      <c r="C123" t="n">
        <v>12</v>
      </c>
      <c r="D123" t="b">
        <v>1</v>
      </c>
      <c r="E123" t="b">
        <v>0</v>
      </c>
      <c r="F123" t="b">
        <v>1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4">
      <c r="A124" t="n">
        <v>1</v>
      </c>
      <c r="B124" t="inlineStr">
        <is>
          <t>MTG Modern Horizons 2 MH2 Set Booster</t>
        </is>
      </c>
      <c r="C124" t="n">
        <v>1</v>
      </c>
      <c r="D124" t="b">
        <v>0</v>
      </c>
      <c r="E124" t="b">
        <v>1</v>
      </c>
      <c r="F124" t="b">
        <v>0</v>
      </c>
      <c r="G124" t="b">
        <v>0</v>
      </c>
      <c r="H124" s="12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5">
      <c r="A125" t="n">
        <v>46</v>
      </c>
      <c r="B125" t="inlineStr">
        <is>
          <t>MTG Modern Horizons 2 MH2 Set Booster Box</t>
        </is>
      </c>
      <c r="C125" t="n">
        <v>36</v>
      </c>
      <c r="D125" t="b">
        <v>1</v>
      </c>
      <c r="E125" t="b">
        <v>0</v>
      </c>
      <c r="F125" t="b">
        <v>0</v>
      </c>
      <c r="G125" t="b">
        <v>0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6">
      <c r="A126" t="n">
        <v>173</v>
      </c>
      <c r="B126" t="inlineStr">
        <is>
          <t>MTG Modern Horizons 3 Creative Energy Precon</t>
        </is>
      </c>
      <c r="D126" t="b">
        <v>0</v>
      </c>
      <c r="E126" t="b">
        <v>0</v>
      </c>
      <c r="F126" t="b">
        <v>0</v>
      </c>
      <c r="G126" t="b">
        <v>1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7">
      <c r="A127" t="n">
        <v>170</v>
      </c>
      <c r="B127" t="inlineStr">
        <is>
          <t>MTG Modern Horizons 3 Eldrazi Incursion Precon</t>
        </is>
      </c>
      <c r="D127" t="b">
        <v>0</v>
      </c>
      <c r="E127" t="b">
        <v>0</v>
      </c>
      <c r="F127" t="b">
        <v>0</v>
      </c>
      <c r="G127" t="b">
        <v>1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8">
      <c r="A128" t="n">
        <v>171</v>
      </c>
      <c r="B128" t="inlineStr">
        <is>
          <t>MTG Modern Horizons 3 Graveyard Overdrive Precon</t>
        </is>
      </c>
      <c r="D128" t="b">
        <v>0</v>
      </c>
      <c r="E128" t="b">
        <v>0</v>
      </c>
      <c r="F128" t="b">
        <v>0</v>
      </c>
      <c r="G128" t="b">
        <v>1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9">
      <c r="A129" t="n">
        <v>121</v>
      </c>
      <c r="B129" t="inlineStr">
        <is>
          <t>MTG Modern Horizons 3 MH3 Collector Booster</t>
        </is>
      </c>
      <c r="D129" t="b">
        <v>0</v>
      </c>
      <c r="E129" t="b">
        <v>1</v>
      </c>
      <c r="F129" t="b">
        <v>1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0">
      <c r="A130" t="n">
        <v>122</v>
      </c>
      <c r="B130" t="inlineStr">
        <is>
          <t>MTG Modern Horizons 3 MH3 Collector Booster Box</t>
        </is>
      </c>
      <c r="C130" t="n">
        <v>12</v>
      </c>
      <c r="D130" t="b">
        <v>1</v>
      </c>
      <c r="E130" t="b">
        <v>0</v>
      </c>
      <c r="F130" t="b">
        <v>1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1">
      <c r="A131" t="n">
        <v>15</v>
      </c>
      <c r="B131" t="inlineStr">
        <is>
          <t>MTG Modern Horizons 3 MH3 Play Booster</t>
        </is>
      </c>
      <c r="C131" t="n">
        <v>1</v>
      </c>
      <c r="D131" t="b">
        <v>0</v>
      </c>
      <c r="E131" t="b">
        <v>1</v>
      </c>
      <c r="F131" t="b">
        <v>0</v>
      </c>
      <c r="G131" t="b">
        <v>0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2">
      <c r="A132" t="n">
        <v>60</v>
      </c>
      <c r="B132" t="inlineStr">
        <is>
          <t>MTG Modern Horizons 3 MH3 Play Booster Box</t>
        </is>
      </c>
      <c r="C132" t="n">
        <v>36</v>
      </c>
      <c r="D132" t="b">
        <v>1</v>
      </c>
      <c r="E132" t="b">
        <v>0</v>
      </c>
      <c r="F132" t="b">
        <v>0</v>
      </c>
      <c r="G132" t="b">
        <v>0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3">
      <c r="A133" t="n">
        <v>172</v>
      </c>
      <c r="B133" t="inlineStr">
        <is>
          <t>MTG Modern Horizons 3 Tricky Terrain Precon</t>
        </is>
      </c>
      <c r="D133" t="b">
        <v>0</v>
      </c>
      <c r="E133" t="b">
        <v>0</v>
      </c>
      <c r="F133" t="b">
        <v>0</v>
      </c>
      <c r="G133" t="b">
        <v>1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4">
      <c r="A134" t="n">
        <v>182</v>
      </c>
      <c r="B134" t="inlineStr">
        <is>
          <t>MTG Murders at Karlov Manor Blame Game Precon</t>
        </is>
      </c>
      <c r="D134" t="b">
        <v>0</v>
      </c>
      <c r="E134" t="b">
        <v>0</v>
      </c>
      <c r="F134" t="b">
        <v>0</v>
      </c>
      <c r="G134" t="b">
        <v>1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5">
      <c r="A135" t="n">
        <v>123</v>
      </c>
      <c r="B135" t="inlineStr">
        <is>
          <t>MTG Murders at Karlov Manor Collector Booster</t>
        </is>
      </c>
      <c r="D135" t="b">
        <v>0</v>
      </c>
      <c r="E135" t="b">
        <v>1</v>
      </c>
      <c r="F135" t="b">
        <v>1</v>
      </c>
      <c r="G135" t="b">
        <v>0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6">
      <c r="A136" t="n">
        <v>124</v>
      </c>
      <c r="B136" t="inlineStr">
        <is>
          <t>MTG Murders at Karlov Manor Collector Booster Box</t>
        </is>
      </c>
      <c r="C136" t="n">
        <v>12</v>
      </c>
      <c r="D136" t="b">
        <v>1</v>
      </c>
      <c r="E136" t="b">
        <v>0</v>
      </c>
      <c r="F136" t="b">
        <v>1</v>
      </c>
      <c r="G136" t="b">
        <v>0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7">
      <c r="A137" t="n">
        <v>184</v>
      </c>
      <c r="B137" s="22" t="inlineStr">
        <is>
          <t>MTG Murders at Karlov Manor Deadly Disguise Precon</t>
        </is>
      </c>
      <c r="D137" t="b">
        <v>0</v>
      </c>
      <c r="E137" t="b">
        <v>0</v>
      </c>
      <c r="F137" t="b">
        <v>0</v>
      </c>
      <c r="G137" t="b">
        <v>1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8">
      <c r="A138" t="n">
        <v>185</v>
      </c>
      <c r="B138" t="inlineStr">
        <is>
          <t>MTG Murders at Karlov Manor Deep Clue Sea Precon</t>
        </is>
      </c>
      <c r="D138" t="b">
        <v>0</v>
      </c>
      <c r="E138" t="b">
        <v>0</v>
      </c>
      <c r="F138" t="b">
        <v>0</v>
      </c>
      <c r="G138" t="b">
        <v>1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9">
      <c r="A139" t="n">
        <v>35</v>
      </c>
      <c r="B139" t="inlineStr">
        <is>
          <t>MTG Murders at Karlov Manor Play Booster</t>
        </is>
      </c>
      <c r="C139" t="n">
        <v>1</v>
      </c>
      <c r="D139" t="b">
        <v>0</v>
      </c>
      <c r="E139" t="b">
        <v>1</v>
      </c>
      <c r="F139" t="b">
        <v>0</v>
      </c>
      <c r="G139" t="b">
        <v>0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0">
      <c r="A140" t="n">
        <v>80</v>
      </c>
      <c r="B140" t="inlineStr">
        <is>
          <t>MTG Murders at Karlov Manor Play Booster Box</t>
        </is>
      </c>
      <c r="C140" t="n">
        <v>36</v>
      </c>
      <c r="D140" t="b">
        <v>1</v>
      </c>
      <c r="E140" t="b">
        <v>0</v>
      </c>
      <c r="F140" t="b">
        <v>0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1">
      <c r="A141" t="n">
        <v>183</v>
      </c>
      <c r="B141" s="22" t="inlineStr">
        <is>
          <t>MTG Murders at Karlov Manor Revenant Recon Precon</t>
        </is>
      </c>
      <c r="D141" t="b">
        <v>0</v>
      </c>
      <c r="E141" t="b">
        <v>0</v>
      </c>
      <c r="F141" t="b">
        <v>0</v>
      </c>
      <c r="G141" t="b">
        <v>1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2">
      <c r="A142" t="n">
        <v>32</v>
      </c>
      <c r="B142" t="inlineStr">
        <is>
          <t>MTG Oath of the Gatewatch Booster</t>
        </is>
      </c>
      <c r="C142" t="n">
        <v>1</v>
      </c>
      <c r="D142" t="b">
        <v>0</v>
      </c>
      <c r="E142" t="b">
        <v>1</v>
      </c>
      <c r="F142" t="b">
        <v>0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3">
      <c r="A143" t="n">
        <v>77</v>
      </c>
      <c r="B143" t="inlineStr">
        <is>
          <t>MTG Oath of the Gatewatch Booster Box</t>
        </is>
      </c>
      <c r="C143" t="n">
        <v>36</v>
      </c>
      <c r="D143" t="b">
        <v>1</v>
      </c>
      <c r="E143" t="b">
        <v>0</v>
      </c>
      <c r="F143" t="b">
        <v>0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4">
      <c r="A144" t="n">
        <v>125</v>
      </c>
      <c r="B144" t="inlineStr">
        <is>
          <t>MTG Outlaws of Thunder Junction Collector Booster</t>
        </is>
      </c>
      <c r="D144" t="b">
        <v>0</v>
      </c>
      <c r="E144" t="b">
        <v>1</v>
      </c>
      <c r="F144" t="b">
        <v>1</v>
      </c>
      <c r="G144" t="b">
        <v>0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5">
      <c r="A145" t="n">
        <v>126</v>
      </c>
      <c r="B145" t="inlineStr">
        <is>
          <t>MTG Outlaws of Thunder Junction Collector Booster Box</t>
        </is>
      </c>
      <c r="C145" t="n">
        <v>12</v>
      </c>
      <c r="D145" t="b">
        <v>1</v>
      </c>
      <c r="E145" t="b">
        <v>0</v>
      </c>
      <c r="F145" t="b">
        <v>1</v>
      </c>
      <c r="G145" t="b">
        <v>0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6">
      <c r="A146" t="n">
        <v>175</v>
      </c>
      <c r="B146" s="22" t="inlineStr">
        <is>
          <t>MTG Outlaws of Thunder Junction Desert Bloom Precon</t>
        </is>
      </c>
      <c r="D146" t="b">
        <v>0</v>
      </c>
      <c r="E146" t="b">
        <v>0</v>
      </c>
      <c r="F146" t="b">
        <v>0</v>
      </c>
      <c r="G146" t="b">
        <v>1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7">
      <c r="A147" t="n">
        <v>176</v>
      </c>
      <c r="B147" s="22" t="inlineStr">
        <is>
          <t>MTG Outlaws of Thunder Junction Grand Larceny Precon</t>
        </is>
      </c>
      <c r="D147" t="b">
        <v>0</v>
      </c>
      <c r="E147" t="b">
        <v>0</v>
      </c>
      <c r="F147" t="b">
        <v>0</v>
      </c>
      <c r="G147" t="b">
        <v>1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8">
      <c r="A148" t="n">
        <v>177</v>
      </c>
      <c r="B148" s="22" t="inlineStr">
        <is>
          <t>MTG Outlaws of Thunder Junction Most Wanted Precon</t>
        </is>
      </c>
      <c r="D148" t="b">
        <v>0</v>
      </c>
      <c r="E148" t="b">
        <v>0</v>
      </c>
      <c r="F148" t="b">
        <v>0</v>
      </c>
      <c r="G148" t="b">
        <v>1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9">
      <c r="A149" t="n">
        <v>11</v>
      </c>
      <c r="B149" t="inlineStr">
        <is>
          <t>MTG Outlaws of Thunder Junction Play Booster</t>
        </is>
      </c>
      <c r="C149" t="n">
        <v>1</v>
      </c>
      <c r="D149" t="b">
        <v>0</v>
      </c>
      <c r="E149" t="b">
        <v>1</v>
      </c>
      <c r="F149" t="b">
        <v>0</v>
      </c>
      <c r="G149" t="b">
        <v>0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0">
      <c r="A150" t="n">
        <v>56</v>
      </c>
      <c r="B150" t="inlineStr">
        <is>
          <t>MTG Outlaws of Thunder Junction Play Booster Box</t>
        </is>
      </c>
      <c r="C150" t="n">
        <v>36</v>
      </c>
      <c r="D150" t="b">
        <v>1</v>
      </c>
      <c r="E150" t="b">
        <v>0</v>
      </c>
      <c r="F150" t="b">
        <v>0</v>
      </c>
      <c r="G150" t="b">
        <v>0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1">
      <c r="A151" t="n">
        <v>174</v>
      </c>
      <c r="B151" t="inlineStr">
        <is>
          <t>MTG Outlaws of Thunder Junction Quick Draw Precon</t>
        </is>
      </c>
      <c r="D151" t="b">
        <v>0</v>
      </c>
      <c r="E151" t="b">
        <v>0</v>
      </c>
      <c r="F151" t="b">
        <v>0</v>
      </c>
      <c r="G151" t="b">
        <v>1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2">
      <c r="A152" t="n">
        <v>127</v>
      </c>
      <c r="B152" t="inlineStr">
        <is>
          <t>MTG Phyrexia: All Will Be One Collector Booster</t>
        </is>
      </c>
      <c r="D152" t="b">
        <v>0</v>
      </c>
      <c r="E152" t="b">
        <v>1</v>
      </c>
      <c r="F152" t="b">
        <v>1</v>
      </c>
      <c r="G152" t="b">
        <v>0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3">
      <c r="A153" t="n">
        <v>128</v>
      </c>
      <c r="B153" t="inlineStr">
        <is>
          <t>MTG Phyrexia: All Will Be One Collector Booster Box</t>
        </is>
      </c>
      <c r="C153" t="n">
        <v>12</v>
      </c>
      <c r="D153" t="b">
        <v>1</v>
      </c>
      <c r="E153" t="b">
        <v>0</v>
      </c>
      <c r="F153" t="b">
        <v>1</v>
      </c>
      <c r="G153" t="b">
        <v>0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4">
      <c r="A154" t="n">
        <v>209</v>
      </c>
      <c r="B154" s="22" t="inlineStr">
        <is>
          <t>MTG Phyrexia: All Will Be One Corrupting Influence Precon</t>
        </is>
      </c>
      <c r="D154" t="b">
        <v>0</v>
      </c>
      <c r="E154" t="b">
        <v>0</v>
      </c>
      <c r="F154" t="b">
        <v>0</v>
      </c>
      <c r="G154" t="b">
        <v>1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5">
      <c r="A155" t="n">
        <v>210</v>
      </c>
      <c r="B155" s="22" t="inlineStr">
        <is>
          <t>MTG Phyrexia: All Will Be One Rebellion Rising Precon</t>
        </is>
      </c>
      <c r="D155" t="b">
        <v>0</v>
      </c>
      <c r="E155" t="b">
        <v>0</v>
      </c>
      <c r="F155" t="b">
        <v>0</v>
      </c>
      <c r="G155" t="b">
        <v>1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6">
      <c r="A156" t="n">
        <v>22</v>
      </c>
      <c r="B156" t="inlineStr">
        <is>
          <t>MTG Phyrexia: All Will Be One Set Booster</t>
        </is>
      </c>
      <c r="C156" t="n">
        <v>1</v>
      </c>
      <c r="D156" t="b">
        <v>0</v>
      </c>
      <c r="E156" t="b">
        <v>1</v>
      </c>
      <c r="F156" t="b">
        <v>0</v>
      </c>
      <c r="G156" t="b">
        <v>0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7">
      <c r="A157" t="n">
        <v>67</v>
      </c>
      <c r="B157" t="inlineStr">
        <is>
          <t>MTG Phyrexia: All Will Be One Set Booster Box</t>
        </is>
      </c>
      <c r="C157" t="n">
        <v>30</v>
      </c>
      <c r="D157" t="b">
        <v>1</v>
      </c>
      <c r="E157" t="b">
        <v>0</v>
      </c>
      <c r="F157" t="b">
        <v>0</v>
      </c>
      <c r="G157" t="b">
        <v>0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8">
      <c r="A158" t="n">
        <v>129</v>
      </c>
      <c r="B158" t="inlineStr">
        <is>
          <t>MTG Ravnica Remastered Collector Booster</t>
        </is>
      </c>
      <c r="D158" t="b">
        <v>0</v>
      </c>
      <c r="E158" t="b">
        <v>1</v>
      </c>
      <c r="F158" t="b">
        <v>1</v>
      </c>
      <c r="G158" t="b">
        <v>0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9">
      <c r="A159" t="n">
        <v>130</v>
      </c>
      <c r="B159" t="inlineStr">
        <is>
          <t>MTG Ravnica Remastered Collector Booster Box</t>
        </is>
      </c>
      <c r="C159" t="n">
        <v>12</v>
      </c>
      <c r="D159" t="b">
        <v>1</v>
      </c>
      <c r="E159" t="b">
        <v>0</v>
      </c>
      <c r="F159" t="b">
        <v>1</v>
      </c>
      <c r="G159" t="b">
        <v>0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0">
      <c r="A160" t="n">
        <v>23</v>
      </c>
      <c r="B160" t="inlineStr">
        <is>
          <t>MTG Ravnica Remastered Draft Booster</t>
        </is>
      </c>
      <c r="C160" t="n">
        <v>1</v>
      </c>
      <c r="D160" t="b">
        <v>0</v>
      </c>
      <c r="E160" t="b">
        <v>1</v>
      </c>
      <c r="F160" t="b">
        <v>0</v>
      </c>
      <c r="G160" t="b">
        <v>0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1">
      <c r="A161" t="n">
        <v>68</v>
      </c>
      <c r="B161" s="22" t="inlineStr">
        <is>
          <t>MTG Ravnica Remastered Draft Booster Box</t>
        </is>
      </c>
      <c r="C161" t="n">
        <v>36</v>
      </c>
      <c r="D161" t="b">
        <v>1</v>
      </c>
      <c r="E161" t="b">
        <v>0</v>
      </c>
      <c r="F161" t="b">
        <v>0</v>
      </c>
      <c r="G161" t="b">
        <v>0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2">
      <c r="A162" t="n">
        <v>43</v>
      </c>
      <c r="B162" t="inlineStr">
        <is>
          <t>MTG Rivals of Ixalan Booster</t>
        </is>
      </c>
      <c r="C162" t="n">
        <v>1</v>
      </c>
      <c r="D162" t="b">
        <v>0</v>
      </c>
      <c r="E162" t="b">
        <v>1</v>
      </c>
      <c r="F162" t="b">
        <v>0</v>
      </c>
      <c r="G162" t="b">
        <v>0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3">
      <c r="A163" t="n">
        <v>81</v>
      </c>
      <c r="B163" t="inlineStr">
        <is>
          <t>MTG Rivals of Ixalan Booster Box</t>
        </is>
      </c>
      <c r="D163" t="b">
        <v>1</v>
      </c>
      <c r="E163" t="b">
        <v>0</v>
      </c>
      <c r="F163" t="b">
        <v>0</v>
      </c>
      <c r="G163" t="b">
        <v>0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4">
      <c r="A164" t="n">
        <v>213</v>
      </c>
      <c r="B164" t="inlineStr">
        <is>
          <t>MTG Starter Commander Chaos Incarnate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5">
      <c r="A165" t="n">
        <v>214</v>
      </c>
      <c r="B165" s="22" t="inlineStr">
        <is>
          <t>MTG Starter Commander Draconic Destruction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6">
      <c r="A166" t="n">
        <v>211</v>
      </c>
      <c r="B166" t="inlineStr">
        <is>
          <t>MTG Starter Commander First Flight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7">
      <c r="A167" t="n">
        <v>212</v>
      </c>
      <c r="B167" t="inlineStr">
        <is>
          <t>MTG Starter Commander Grave Danger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8">
      <c r="A168" t="n">
        <v>215</v>
      </c>
      <c r="B168" t="inlineStr">
        <is>
          <t>MTG Starter Commander Token Triumph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9">
      <c r="A169" t="n">
        <v>232</v>
      </c>
      <c r="B169" s="22" t="inlineStr">
        <is>
          <t>MTG Streets of New Capenna Bedecked Brokers Precon</t>
        </is>
      </c>
      <c r="D169" t="b">
        <v>0</v>
      </c>
      <c r="E169" t="b">
        <v>0</v>
      </c>
      <c r="F169" t="b">
        <v>0</v>
      </c>
      <c r="G169" t="b">
        <v>1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0" ht="27.75" customHeight="1" s="6">
      <c r="A170" t="n">
        <v>231</v>
      </c>
      <c r="B170" s="22" t="inlineStr">
        <is>
          <t>MTG Streets of New Capenna Cabaretti Cacophony Precon</t>
        </is>
      </c>
      <c r="D170" t="b">
        <v>0</v>
      </c>
      <c r="E170" t="b">
        <v>0</v>
      </c>
      <c r="F170" t="b">
        <v>0</v>
      </c>
      <c r="G170" t="b">
        <v>1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1">
      <c r="A171" t="n">
        <v>131</v>
      </c>
      <c r="B171" t="inlineStr">
        <is>
          <t>MTG Streets of New Capenna Collector Booster</t>
        </is>
      </c>
      <c r="D171" t="b">
        <v>0</v>
      </c>
      <c r="E171" t="b">
        <v>1</v>
      </c>
      <c r="F171" t="b">
        <v>1</v>
      </c>
      <c r="G171" t="b">
        <v>0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2">
      <c r="A172" t="n">
        <v>132</v>
      </c>
      <c r="B172" t="inlineStr">
        <is>
          <t>MTG Streets of New Capenna Collector Booster Box</t>
        </is>
      </c>
      <c r="C172" t="n">
        <v>12</v>
      </c>
      <c r="D172" t="b">
        <v>1</v>
      </c>
      <c r="E172" t="b">
        <v>0</v>
      </c>
      <c r="F172" t="b">
        <v>1</v>
      </c>
      <c r="G172" t="b">
        <v>0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3">
      <c r="A173" t="n">
        <v>229</v>
      </c>
      <c r="B173" s="22" t="inlineStr">
        <is>
          <t>MTG Streets of New Capenna Maestros Massacre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4">
      <c r="A174" t="n">
        <v>228</v>
      </c>
      <c r="B174" s="22" t="inlineStr">
        <is>
          <t>MTG Streets of New Capenna Obscurra Operation Precon</t>
        </is>
      </c>
      <c r="D174" t="b">
        <v>0</v>
      </c>
      <c r="E174" t="b">
        <v>0</v>
      </c>
      <c r="F174" t="b">
        <v>0</v>
      </c>
      <c r="G174" t="b">
        <v>1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5">
      <c r="A175" t="n">
        <v>230</v>
      </c>
      <c r="B175" s="22" t="inlineStr">
        <is>
          <t>MTG Streets of New Capenna Riveteers Rampage Precon</t>
        </is>
      </c>
      <c r="D175" t="b">
        <v>0</v>
      </c>
      <c r="E175" t="b">
        <v>0</v>
      </c>
      <c r="F175" t="b">
        <v>0</v>
      </c>
      <c r="G175" t="b">
        <v>1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6">
      <c r="A176" t="n">
        <v>30</v>
      </c>
      <c r="B176" t="inlineStr">
        <is>
          <t>MTG Streets of New Capenna Set Booster</t>
        </is>
      </c>
      <c r="C176" t="n">
        <v>1</v>
      </c>
      <c r="D176" t="b">
        <v>0</v>
      </c>
      <c r="E176" t="b">
        <v>1</v>
      </c>
      <c r="F176" t="b">
        <v>0</v>
      </c>
      <c r="G176" t="b">
        <v>0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7">
      <c r="A177" t="n">
        <v>75</v>
      </c>
      <c r="B177" t="inlineStr">
        <is>
          <t>MTG Streets of New Capenna Set Booster Box</t>
        </is>
      </c>
      <c r="C177" t="n">
        <v>30</v>
      </c>
      <c r="D177" t="b">
        <v>1</v>
      </c>
      <c r="E177" t="b">
        <v>0</v>
      </c>
      <c r="F177" t="b">
        <v>0</v>
      </c>
      <c r="G177" t="b">
        <v>0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8">
      <c r="A178" t="n">
        <v>133</v>
      </c>
      <c r="B178" t="inlineStr">
        <is>
          <t>MTG Strixhaven: School of Magic Collector Booster</t>
        </is>
      </c>
      <c r="D178" t="b">
        <v>0</v>
      </c>
      <c r="E178" t="b">
        <v>1</v>
      </c>
      <c r="F178" t="b">
        <v>1</v>
      </c>
      <c r="G178" t="b">
        <v>0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9">
      <c r="A179" t="n">
        <v>134</v>
      </c>
      <c r="B179" t="inlineStr">
        <is>
          <t>MTG Strixhaven: School of Magic Collector Booster Box</t>
        </is>
      </c>
      <c r="C179" t="n">
        <v>12</v>
      </c>
      <c r="D179" t="b">
        <v>1</v>
      </c>
      <c r="E179" t="b">
        <v>0</v>
      </c>
      <c r="F179" t="b">
        <v>1</v>
      </c>
      <c r="G179" t="b">
        <v>0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0">
      <c r="A180" t="n">
        <v>9</v>
      </c>
      <c r="B180" t="inlineStr">
        <is>
          <t>MTG Strixhaven: School of Magic Set Booster</t>
        </is>
      </c>
      <c r="C180" t="n">
        <v>1</v>
      </c>
      <c r="D180" t="b">
        <v>0</v>
      </c>
      <c r="E180" t="b">
        <v>1</v>
      </c>
      <c r="F180" t="b">
        <v>0</v>
      </c>
      <c r="G180" t="b">
        <v>0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1">
      <c r="A181" t="n">
        <v>54</v>
      </c>
      <c r="B181" t="inlineStr">
        <is>
          <t>MTG Strixhaven: School of Magic Set Booster Box</t>
        </is>
      </c>
      <c r="C181" t="n">
        <v>30</v>
      </c>
      <c r="D181" t="b">
        <v>1</v>
      </c>
      <c r="E181" t="b">
        <v>0</v>
      </c>
      <c r="F181" t="b">
        <v>0</v>
      </c>
      <c r="G181" t="b">
        <v>0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2">
      <c r="A182" t="n">
        <v>155</v>
      </c>
      <c r="B182" t="inlineStr">
        <is>
          <t>MTG Tarkir Dragonstorm Abzan Armor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3">
      <c r="A183" t="n">
        <v>157</v>
      </c>
      <c r="B183" t="inlineStr">
        <is>
          <t>MTG Tarkir Dragonstorm Jeskai Striker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4">
      <c r="A184" t="n">
        <v>156</v>
      </c>
      <c r="B184" t="inlineStr">
        <is>
          <t>MTG Tarkir Dragonstorm Mardu Surge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5">
      <c r="A185" t="n">
        <v>159</v>
      </c>
      <c r="B185" t="inlineStr">
        <is>
          <t>MTG Tarkir Dragonstorm Sultai Arisen Precon</t>
        </is>
      </c>
      <c r="D185" t="b">
        <v>0</v>
      </c>
      <c r="E185" t="b">
        <v>0</v>
      </c>
      <c r="F185" t="b">
        <v>0</v>
      </c>
      <c r="G185" t="b">
        <v>1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6">
      <c r="A186" t="n">
        <v>158</v>
      </c>
      <c r="B186" t="inlineStr">
        <is>
          <t>MTG Tarkir Dragonstorm Temur Roar Precon</t>
        </is>
      </c>
      <c r="D186" t="b">
        <v>0</v>
      </c>
      <c r="E186" t="b">
        <v>0</v>
      </c>
      <c r="F186" t="b">
        <v>0</v>
      </c>
      <c r="G186" t="b">
        <v>1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7">
      <c r="A187" t="n">
        <v>135</v>
      </c>
      <c r="B187" t="inlineStr">
        <is>
          <t>MTG Tarkir: Dragonstorm TDM Collector Booster</t>
        </is>
      </c>
      <c r="D187" t="b">
        <v>0</v>
      </c>
      <c r="E187" t="b">
        <v>1</v>
      </c>
      <c r="F187" t="b">
        <v>1</v>
      </c>
      <c r="G187" t="b">
        <v>0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8">
      <c r="A188" t="n">
        <v>136</v>
      </c>
      <c r="B188" t="inlineStr">
        <is>
          <t>MTG Tarkir: Dragonstorm TDM Collector Booster Box</t>
        </is>
      </c>
      <c r="C188" t="n">
        <v>12</v>
      </c>
      <c r="D188" t="b">
        <v>1</v>
      </c>
      <c r="E188" t="b">
        <v>0</v>
      </c>
      <c r="F188" t="b">
        <v>1</v>
      </c>
      <c r="G188" t="b">
        <v>0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9">
      <c r="A189" t="n">
        <v>27</v>
      </c>
      <c r="B189" t="inlineStr">
        <is>
          <t>MTG Tarkir: Dragonstorm TDM Play Booster</t>
        </is>
      </c>
      <c r="C189" t="n">
        <v>1</v>
      </c>
      <c r="D189" t="b">
        <v>0</v>
      </c>
      <c r="E189" t="b">
        <v>1</v>
      </c>
      <c r="F189" t="b">
        <v>0</v>
      </c>
      <c r="G189" t="b">
        <v>0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0">
      <c r="A190" t="n">
        <v>42</v>
      </c>
      <c r="B190" t="inlineStr">
        <is>
          <t>MTG Tarkir: Dragonstorm TDM Play Booster Box</t>
        </is>
      </c>
      <c r="C190" t="n">
        <v>30</v>
      </c>
      <c r="D190" t="b">
        <v>1</v>
      </c>
      <c r="E190" t="b">
        <v>0</v>
      </c>
      <c r="F190" t="b">
        <v>0</v>
      </c>
      <c r="G190" t="b">
        <v>0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1">
      <c r="A191" t="n">
        <v>137</v>
      </c>
      <c r="B191" t="inlineStr">
        <is>
          <t>MTG The Brothers' War Collector Booster</t>
        </is>
      </c>
      <c r="D191" t="b">
        <v>0</v>
      </c>
      <c r="E191" t="b">
        <v>1</v>
      </c>
      <c r="F191" t="b">
        <v>1</v>
      </c>
      <c r="G191" t="b">
        <v>0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2">
      <c r="A192" t="n">
        <v>138</v>
      </c>
      <c r="B192" t="inlineStr">
        <is>
          <t>MTG The Brothers' War Collector Booster Box</t>
        </is>
      </c>
      <c r="C192" t="n">
        <v>12</v>
      </c>
      <c r="D192" t="b">
        <v>1</v>
      </c>
      <c r="E192" t="b">
        <v>0</v>
      </c>
      <c r="F192" t="b">
        <v>1</v>
      </c>
      <c r="G192" t="b">
        <v>0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3">
      <c r="A193" t="n">
        <v>217</v>
      </c>
      <c r="B193" s="22" t="inlineStr">
        <is>
          <t>MTG The Brothers' War Mishra's Burnished Banner Precon</t>
        </is>
      </c>
      <c r="D193" t="b">
        <v>0</v>
      </c>
      <c r="E193" t="b">
        <v>0</v>
      </c>
      <c r="F193" t="b">
        <v>0</v>
      </c>
      <c r="G193" t="b">
        <v>1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4">
      <c r="A194" t="n">
        <v>28</v>
      </c>
      <c r="B194" t="inlineStr">
        <is>
          <t>MTG The Brothers' War Set Booster</t>
        </is>
      </c>
      <c r="C194" t="n">
        <v>1</v>
      </c>
      <c r="D194" t="b">
        <v>0</v>
      </c>
      <c r="E194" t="b">
        <v>1</v>
      </c>
      <c r="F194" t="b">
        <v>0</v>
      </c>
      <c r="G194" t="b">
        <v>0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5">
      <c r="A195" t="n">
        <v>73</v>
      </c>
      <c r="B195" t="inlineStr">
        <is>
          <t>MTG The Brothers' War Set Booster Box</t>
        </is>
      </c>
      <c r="C195" t="n">
        <v>30</v>
      </c>
      <c r="D195" t="b">
        <v>1</v>
      </c>
      <c r="E195" t="b">
        <v>0</v>
      </c>
      <c r="F195" t="b">
        <v>0</v>
      </c>
      <c r="G195" t="b">
        <v>0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6">
      <c r="A196" t="n">
        <v>216</v>
      </c>
      <c r="B196" t="inlineStr">
        <is>
          <t>MTG The Brothers' War Urza's Iron Alliance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7" ht="27.75" customHeight="1" s="6">
      <c r="A197" t="n">
        <v>201</v>
      </c>
      <c r="B197" s="22" t="inlineStr">
        <is>
          <t>MTG The Lord of the Rings: Tales of Middle-earth Elven Council Precon</t>
        </is>
      </c>
      <c r="D197" t="b">
        <v>0</v>
      </c>
      <c r="E197" t="b">
        <v>0</v>
      </c>
      <c r="F197" t="b">
        <v>0</v>
      </c>
      <c r="G197" t="b">
        <v>1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8" ht="27.75" customHeight="1" s="6">
      <c r="A198" t="n">
        <v>200</v>
      </c>
      <c r="B198" s="22" t="inlineStr">
        <is>
          <t>MTG The Lord of the Rings: Tales of Middle-earth Food and Fellowship Precon</t>
        </is>
      </c>
      <c r="D198" t="b">
        <v>0</v>
      </c>
      <c r="E198" t="b">
        <v>0</v>
      </c>
      <c r="F198" t="b">
        <v>0</v>
      </c>
      <c r="G198" t="b">
        <v>1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9">
      <c r="A199" t="n">
        <v>139</v>
      </c>
      <c r="B199" t="inlineStr">
        <is>
          <t>MTG The Lord of the Rings: Tales of Middle-earth LTR Collector Booster</t>
        </is>
      </c>
      <c r="D199" t="b">
        <v>0</v>
      </c>
      <c r="E199" t="b">
        <v>1</v>
      </c>
      <c r="F199" t="b">
        <v>1</v>
      </c>
      <c r="G199" t="b">
        <v>0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0">
      <c r="A200" t="n">
        <v>140</v>
      </c>
      <c r="B200" t="inlineStr">
        <is>
          <t>MTG The Lord of the Rings: Tales of Middle-earth LTR Collector Booster Box</t>
        </is>
      </c>
      <c r="C200" t="n">
        <v>12</v>
      </c>
      <c r="D200" t="b">
        <v>1</v>
      </c>
      <c r="E200" t="b">
        <v>0</v>
      </c>
      <c r="F200" t="b">
        <v>1</v>
      </c>
      <c r="G200" t="b">
        <v>0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1" ht="27.75" customHeight="1" s="6">
      <c r="A201" t="n">
        <v>21</v>
      </c>
      <c r="B201" s="22" t="inlineStr">
        <is>
          <t>MTG The Lord of the Rings: Tales of Middle-earth LTR Set Booster</t>
        </is>
      </c>
      <c r="C201" t="n">
        <v>1</v>
      </c>
      <c r="D201" t="b">
        <v>0</v>
      </c>
      <c r="E201" t="b">
        <v>1</v>
      </c>
      <c r="F201" t="b">
        <v>0</v>
      </c>
      <c r="G201" t="b">
        <v>0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2" ht="27.75" customHeight="1" s="6">
      <c r="A202" t="n">
        <v>66</v>
      </c>
      <c r="B202" s="22" t="inlineStr">
        <is>
          <t>MTG The Lord of the Rings: Tales of Middle-earth LTR Set Booster Box</t>
        </is>
      </c>
      <c r="C202" t="n">
        <v>30</v>
      </c>
      <c r="D202" t="b">
        <v>1</v>
      </c>
      <c r="E202" t="b">
        <v>0</v>
      </c>
      <c r="F202" t="b">
        <v>0</v>
      </c>
      <c r="G202" t="b">
        <v>0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3" ht="27.75" customHeight="1" s="6">
      <c r="A203" t="n">
        <v>202</v>
      </c>
      <c r="B203" s="22" t="inlineStr">
        <is>
          <t>MTG The Lord of the Rings: Tales of Middle-earth Riders of Rohan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4" ht="27.75" customHeight="1" s="6">
      <c r="A204" t="n">
        <v>203</v>
      </c>
      <c r="B204" s="22" t="inlineStr">
        <is>
          <t>MTG The Lord of the Rings: Tales of Middle-earth The Hosts of Mordor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5">
      <c r="A205" t="n">
        <v>188</v>
      </c>
      <c r="B205" t="inlineStr">
        <is>
          <t>MTG The Lost Caverns of Ixalan Ahoy Mateys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6">
      <c r="A206" t="n">
        <v>187</v>
      </c>
      <c r="B206" t="inlineStr">
        <is>
          <t>MTG The Lost Caverns of Ixalan Blood Rites Precon</t>
        </is>
      </c>
      <c r="D206" t="b">
        <v>0</v>
      </c>
      <c r="E206" t="b">
        <v>0</v>
      </c>
      <c r="F206" t="b">
        <v>0</v>
      </c>
      <c r="G206" t="b">
        <v>1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7" ht="27.75" customHeight="1" s="6">
      <c r="A207" t="n">
        <v>189</v>
      </c>
      <c r="B207" s="22" t="inlineStr">
        <is>
          <t>MTG The Lost Caverns of Ixalan Explorers of the Deep Precon</t>
        </is>
      </c>
      <c r="D207" t="b">
        <v>0</v>
      </c>
      <c r="E207" t="b">
        <v>0</v>
      </c>
      <c r="F207" t="b">
        <v>0</v>
      </c>
      <c r="G207" t="b">
        <v>1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8">
      <c r="A208" t="n">
        <v>141</v>
      </c>
      <c r="B208" t="inlineStr">
        <is>
          <t>MTG The Lost Caverns of Ixalan LCI Collector Booster</t>
        </is>
      </c>
      <c r="D208" t="b">
        <v>0</v>
      </c>
      <c r="E208" t="b">
        <v>1</v>
      </c>
      <c r="F208" t="b">
        <v>1</v>
      </c>
      <c r="G208" t="b">
        <v>0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9">
      <c r="A209" t="n">
        <v>142</v>
      </c>
      <c r="B209" t="inlineStr">
        <is>
          <t>MTG The Lost Caverns of Ixalan LCI Collector Booster Box</t>
        </is>
      </c>
      <c r="C209" t="n">
        <v>12</v>
      </c>
      <c r="D209" t="b">
        <v>1</v>
      </c>
      <c r="E209" t="b">
        <v>0</v>
      </c>
      <c r="F209" t="b">
        <v>1</v>
      </c>
      <c r="G209" t="b">
        <v>0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0">
      <c r="A210" t="n">
        <v>2</v>
      </c>
      <c r="B210" s="22" t="inlineStr">
        <is>
          <t>MTG The Lost Caverns of Ixalan LCI Set Booster</t>
        </is>
      </c>
      <c r="C210" t="n">
        <v>1</v>
      </c>
      <c r="D210" t="b">
        <v>0</v>
      </c>
      <c r="E210" t="b">
        <v>1</v>
      </c>
      <c r="F210" t="b">
        <v>0</v>
      </c>
      <c r="G210" t="b">
        <v>0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1">
      <c r="A211" t="n">
        <v>47</v>
      </c>
      <c r="B211" t="inlineStr">
        <is>
          <t>MTG The Lost Caverns of Ixalan LCI Set Booster Box</t>
        </is>
      </c>
      <c r="C211" t="n">
        <v>30</v>
      </c>
      <c r="D211" t="b">
        <v>1</v>
      </c>
      <c r="E211" t="b">
        <v>0</v>
      </c>
      <c r="F211" t="b">
        <v>0</v>
      </c>
      <c r="G211" t="b">
        <v>0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2">
      <c r="A212" t="n">
        <v>186</v>
      </c>
      <c r="B212" s="22" t="inlineStr">
        <is>
          <t>MTG The Lost Caverns of Ixalan Veloci-Ramp-Tor Precon</t>
        </is>
      </c>
      <c r="D212" t="b">
        <v>0</v>
      </c>
      <c r="E212" t="b">
        <v>0</v>
      </c>
      <c r="F212" t="b">
        <v>0</v>
      </c>
      <c r="G212" t="b">
        <v>1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3">
      <c r="A213" t="n">
        <v>45</v>
      </c>
      <c r="B213" t="inlineStr">
        <is>
          <t>MTG Theros Beyond Death THB Booster</t>
        </is>
      </c>
      <c r="C213" t="n">
        <v>1</v>
      </c>
      <c r="D213" t="b">
        <v>0</v>
      </c>
      <c r="E213" t="b">
        <v>1</v>
      </c>
      <c r="F213" t="b">
        <v>0</v>
      </c>
      <c r="G213" t="b">
        <v>0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4">
      <c r="A214" t="n">
        <v>72</v>
      </c>
      <c r="B214" t="inlineStr">
        <is>
          <t>MTG Theros Beyond Death THB Booster Box</t>
        </is>
      </c>
      <c r="D214" t="b">
        <v>1</v>
      </c>
      <c r="E214" t="b">
        <v>0</v>
      </c>
      <c r="F214" t="b">
        <v>0</v>
      </c>
      <c r="G214" t="b">
        <v>0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5">
      <c r="A215" t="n">
        <v>143</v>
      </c>
      <c r="B215" t="inlineStr">
        <is>
          <t>MTG Theros Beyond Death THB Collector Booster</t>
        </is>
      </c>
      <c r="D215" t="b">
        <v>0</v>
      </c>
      <c r="E215" t="b">
        <v>1</v>
      </c>
      <c r="F215" t="b">
        <v>1</v>
      </c>
      <c r="G215" t="b">
        <v>0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6">
      <c r="A216" t="n">
        <v>144</v>
      </c>
      <c r="B216" t="inlineStr">
        <is>
          <t>MTG Theros Beyond Death THB Collector Booster Box</t>
        </is>
      </c>
      <c r="C216" t="n">
        <v>12</v>
      </c>
      <c r="D216" t="b">
        <v>1</v>
      </c>
      <c r="E216" t="b">
        <v>0</v>
      </c>
      <c r="F216" t="b">
        <v>1</v>
      </c>
      <c r="G216" t="b">
        <v>0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7">
      <c r="A217" t="n">
        <v>10</v>
      </c>
      <c r="B217" t="inlineStr">
        <is>
          <t>MTG Throne of Eldraine Booster</t>
        </is>
      </c>
      <c r="C217" t="n">
        <v>1</v>
      </c>
      <c r="D217" t="b">
        <v>0</v>
      </c>
      <c r="E217" t="b">
        <v>1</v>
      </c>
      <c r="F217" t="b">
        <v>0</v>
      </c>
      <c r="G217" t="b">
        <v>0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8">
      <c r="A218" t="n">
        <v>55</v>
      </c>
      <c r="B218" t="inlineStr">
        <is>
          <t>MTG Throne of Eldraine Booster Box</t>
        </is>
      </c>
      <c r="C218" t="n">
        <v>36</v>
      </c>
      <c r="D218" t="b">
        <v>1</v>
      </c>
      <c r="E218" t="b">
        <v>0</v>
      </c>
      <c r="F218" t="b">
        <v>0</v>
      </c>
      <c r="G218" t="b">
        <v>0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9">
      <c r="A219" t="n">
        <v>145</v>
      </c>
      <c r="B219" t="inlineStr">
        <is>
          <t>MTG Throne of Eldraine Collector Booster</t>
        </is>
      </c>
      <c r="D219" t="b">
        <v>0</v>
      </c>
      <c r="E219" t="b">
        <v>1</v>
      </c>
      <c r="F219" t="b">
        <v>1</v>
      </c>
      <c r="G219" t="b">
        <v>0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0">
      <c r="A220" t="n">
        <v>146</v>
      </c>
      <c r="B220" t="inlineStr">
        <is>
          <t>MTG Throne of Eldraine Collector Booster Box</t>
        </is>
      </c>
      <c r="C220" t="n">
        <v>12</v>
      </c>
      <c r="D220" t="b">
        <v>1</v>
      </c>
      <c r="E220" t="b">
        <v>0</v>
      </c>
      <c r="F220" t="b">
        <v>1</v>
      </c>
      <c r="G220" t="b">
        <v>0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1">
      <c r="A221" t="n">
        <v>8</v>
      </c>
      <c r="B221" t="inlineStr">
        <is>
          <t>MTG War of the Spark Booster</t>
        </is>
      </c>
      <c r="C221" t="n">
        <v>1</v>
      </c>
      <c r="D221" t="b">
        <v>0</v>
      </c>
      <c r="E221" t="b">
        <v>1</v>
      </c>
      <c r="F221" t="b">
        <v>0</v>
      </c>
      <c r="G221" t="b">
        <v>0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2">
      <c r="A222" t="n">
        <v>53</v>
      </c>
      <c r="B222" t="inlineStr">
        <is>
          <t>MTG War of the Spark Booster Box</t>
        </is>
      </c>
      <c r="C222" t="n">
        <v>36</v>
      </c>
      <c r="D222" t="b">
        <v>1</v>
      </c>
      <c r="E222" t="b">
        <v>0</v>
      </c>
      <c r="F222" t="b">
        <v>0</v>
      </c>
      <c r="G222" t="b">
        <v>0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3">
      <c r="A223" t="n">
        <v>220</v>
      </c>
      <c r="B223" t="inlineStr">
        <is>
          <t>MTG Warhammer 40k Forces of the Imperium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4">
      <c r="A224" t="n">
        <v>221</v>
      </c>
      <c r="B224" t="inlineStr">
        <is>
          <t>MTG Warhammer 40k Necron Dynasties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5">
      <c r="A225" t="n">
        <v>218</v>
      </c>
      <c r="B225" t="inlineStr">
        <is>
          <t>MTG Warhammer 40k The Ruinous Powers Precon</t>
        </is>
      </c>
      <c r="D225" t="b">
        <v>0</v>
      </c>
      <c r="E225" t="b">
        <v>0</v>
      </c>
      <c r="F225" t="b">
        <v>0</v>
      </c>
      <c r="G225" t="b">
        <v>1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6">
      <c r="A226" t="n">
        <v>219</v>
      </c>
      <c r="B226" t="inlineStr">
        <is>
          <t>MTG Warhammer 40k Tyranid Swarm Precon</t>
        </is>
      </c>
      <c r="D226" t="b">
        <v>0</v>
      </c>
      <c r="E226" t="b">
        <v>0</v>
      </c>
      <c r="F226" t="b">
        <v>0</v>
      </c>
      <c r="G226" t="b">
        <v>1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7">
      <c r="A227" t="n">
        <v>147</v>
      </c>
      <c r="B227" t="inlineStr">
        <is>
          <t>MTG Wilds of Eldraine Collector Booster</t>
        </is>
      </c>
      <c r="D227" t="b">
        <v>0</v>
      </c>
      <c r="E227" t="b">
        <v>1</v>
      </c>
      <c r="F227" t="b">
        <v>1</v>
      </c>
      <c r="G227" t="b">
        <v>0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8">
      <c r="A228" t="n">
        <v>148</v>
      </c>
      <c r="B228" t="inlineStr">
        <is>
          <t>MTG Wilds of Eldraine Collector Booster Box</t>
        </is>
      </c>
      <c r="C228" t="n">
        <v>12</v>
      </c>
      <c r="D228" t="b">
        <v>1</v>
      </c>
      <c r="E228" t="b">
        <v>0</v>
      </c>
      <c r="F228" t="b">
        <v>1</v>
      </c>
      <c r="G228" t="b">
        <v>0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9">
      <c r="A229" t="n">
        <v>195</v>
      </c>
      <c r="B229" t="inlineStr">
        <is>
          <t>MTG Wilds of Eldraine Fae Dominion Precon</t>
        </is>
      </c>
      <c r="D229" t="b">
        <v>0</v>
      </c>
      <c r="E229" t="b">
        <v>0</v>
      </c>
      <c r="F229" t="b">
        <v>0</v>
      </c>
      <c r="G229" t="b">
        <v>1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0">
      <c r="A230" t="n">
        <v>29</v>
      </c>
      <c r="B230" t="inlineStr">
        <is>
          <t>MTG Wilds of Eldraine Set Booster</t>
        </is>
      </c>
      <c r="C230" t="n">
        <v>1</v>
      </c>
      <c r="D230" t="b">
        <v>0</v>
      </c>
      <c r="E230" t="b">
        <v>1</v>
      </c>
      <c r="F230" t="b">
        <v>0</v>
      </c>
      <c r="G230" t="b">
        <v>0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1">
      <c r="A231" t="n">
        <v>74</v>
      </c>
      <c r="B231" t="inlineStr">
        <is>
          <t>MTG Wilds of Eldraine Set Booster Box</t>
        </is>
      </c>
      <c r="C231" t="n">
        <v>30</v>
      </c>
      <c r="D231" t="b">
        <v>1</v>
      </c>
      <c r="E231" t="b">
        <v>0</v>
      </c>
      <c r="F231" t="b">
        <v>0</v>
      </c>
      <c r="G231" t="b">
        <v>0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2">
      <c r="A232" t="n">
        <v>194</v>
      </c>
      <c r="B232" t="inlineStr">
        <is>
          <t>MTG Wilds of Eldraine Virtue and Valor Precon</t>
        </is>
      </c>
      <c r="D232" t="b">
        <v>0</v>
      </c>
      <c r="E232" t="b">
        <v>0</v>
      </c>
      <c r="F232" t="b">
        <v>0</v>
      </c>
      <c r="G232" t="b">
        <v>1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3">
      <c r="A233" t="n">
        <v>37</v>
      </c>
      <c r="B233" t="inlineStr">
        <is>
          <t>Pokémon Mega Evolution Phantasmal Flames Booster</t>
        </is>
      </c>
      <c r="C233" t="n">
        <v>1</v>
      </c>
      <c r="D233" t="b">
        <v>0</v>
      </c>
      <c r="E233" t="b">
        <v>1</v>
      </c>
      <c r="F233" t="b">
        <v>0</v>
      </c>
      <c r="G233" t="b">
        <v>0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4">
      <c r="A234" t="n">
        <v>235</v>
      </c>
      <c r="B234" t="inlineStr">
        <is>
          <t>Pokémon Mega Evolution Phantasmal Flames Booster Box</t>
        </is>
      </c>
      <c r="D234" t="b">
        <v>1</v>
      </c>
      <c r="E234" t="b">
        <v>0</v>
      </c>
      <c r="F234" t="b">
        <v>0</v>
      </c>
      <c r="G234" t="b">
        <v>0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5">
      <c r="A235" t="n">
        <v>39</v>
      </c>
      <c r="B235" t="inlineStr">
        <is>
          <t>Pokémon Mega Evolution Phantasmal Flames: Hydrapple Premium Checklane Blister</t>
        </is>
      </c>
      <c r="C235" t="n">
        <v>1</v>
      </c>
      <c r="D235" t="b">
        <v>0</v>
      </c>
      <c r="E235" t="b">
        <v>0</v>
      </c>
      <c r="F235" t="b">
        <v>0</v>
      </c>
      <c r="G235" t="b">
        <v>0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6">
      <c r="A236" t="n">
        <v>40</v>
      </c>
      <c r="B236" t="inlineStr">
        <is>
          <t>Pokémon Scarlet &amp; Violet Paldea Evolved Booster</t>
        </is>
      </c>
      <c r="C236" t="n">
        <v>1</v>
      </c>
      <c r="D236" t="b">
        <v>0</v>
      </c>
      <c r="E236" t="b">
        <v>1</v>
      </c>
      <c r="F236" t="b">
        <v>0</v>
      </c>
      <c r="G236" t="b">
        <v>0</v>
      </c>
      <c r="H236" s="10">
        <f t="array" ref="H2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6" s="10">
        <f t="array" ref="I2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6" s="10">
        <f t="array" ref="J2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7">
      <c r="A237" t="n">
        <v>38</v>
      </c>
      <c r="B237" t="inlineStr">
        <is>
          <t>Pokémon Scarlet &amp; Violet Paradox Rift Booster</t>
        </is>
      </c>
      <c r="C237" t="n">
        <v>1</v>
      </c>
      <c r="D237" t="b">
        <v>0</v>
      </c>
      <c r="E237" t="b">
        <v>1</v>
      </c>
      <c r="F237" t="b">
        <v>0</v>
      </c>
      <c r="G237" t="b">
        <v>0</v>
      </c>
      <c r="H237" s="10">
        <f t="array" ref="H2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7" s="10">
        <f t="array" ref="I2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7" s="10">
        <f t="array" ref="J2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8">
      <c r="A238" t="n">
        <v>41</v>
      </c>
      <c r="B238" t="inlineStr">
        <is>
          <t>Pokémon Scarlet &amp; Violet Temporal Forces Booster</t>
        </is>
      </c>
      <c r="C238" t="n">
        <v>1</v>
      </c>
      <c r="D238" t="b">
        <v>0</v>
      </c>
      <c r="E238" t="b">
        <v>1</v>
      </c>
      <c r="F238" t="b">
        <v>0</v>
      </c>
      <c r="G238" t="b">
        <v>0</v>
      </c>
      <c r="H238" s="10">
        <f t="array" ref="H2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8" s="10">
        <f t="array" ref="I2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8" s="10">
        <f t="array" ref="J2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</sheetData>
  <conditionalFormatting sqref="J2:J1048576">
    <cfRule type="cellIs" priority="1" operator="greaterThan" dxfId="14">
      <formula>0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R560"/>
  <sheetViews>
    <sheetView tabSelected="1" topLeftCell="O1" zoomScaleNormal="150" zoomScaleSheetLayoutView="100" workbookViewId="0">
      <selection activeCell="O11" sqref="O11"/>
    </sheetView>
  </sheetViews>
  <sheetFormatPr baseColWidth="8" defaultRowHeight="15"/>
  <cols>
    <col width="14.140625" bestFit="1" customWidth="1" style="6" min="1" max="1"/>
    <col width="12.28515625" bestFit="1" customWidth="1" style="6" min="2" max="2"/>
    <col width="19.5703125" bestFit="1" customWidth="1" style="6" min="3" max="3"/>
    <col width="36.5703125" bestFit="1" customWidth="1" style="6" min="4" max="4"/>
    <col width="18" bestFit="1" customWidth="1" style="6" min="5" max="5"/>
    <col width="14.28515625" customWidth="1" style="6" min="7" max="8"/>
    <col width="43.85546875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23.28515625" customWidth="1" style="6" min="15" max="15"/>
    <col width="36.5703125" bestFit="1" customWidth="1" style="6" min="16" max="16"/>
    <col width="12" bestFit="1" customWidth="1" style="6" min="17" max="17"/>
    <col width="11.42578125" bestFit="1" customWidth="1" style="6" min="18" max="18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s="22" t="inlineStr">
        <is>
          <t>Index New Realities Gaming</t>
        </is>
      </c>
      <c r="P1" t="inlineStr">
        <is>
          <t>Index Scraping Record</t>
        </is>
      </c>
      <c r="Q1" t="inlineStr">
        <is>
          <t>Is Booster</t>
        </is>
      </c>
      <c r="R1" t="inlineStr">
        <is>
          <t>Is Precon</t>
        </is>
      </c>
    </row>
    <row r="2">
      <c r="A2" t="n">
        <v>413</v>
      </c>
      <c r="B2" t="n">
        <v>235</v>
      </c>
      <c r="C2" t="inlineStr">
        <is>
          <t>Bremner TCG</t>
        </is>
      </c>
      <c r="D2" s="8" t="inlineStr">
        <is>
          <t>https://www.bremnertcg.co.uk/products/phantasmal-flames-booster-box</t>
        </is>
      </c>
      <c r="E2" s="23" t="n">
        <v>141</v>
      </c>
      <c r="F2" s="23" t="b">
        <v>0</v>
      </c>
      <c r="G2" s="24" t="n"/>
      <c r="H2" s="24" t="n"/>
      <c r="J2">
        <f>_xlfn.XLOOKUP(tbl_Sourcing[[#This Row],[Product Id]], tbl_Product[Product Id], tbl_Product[Name])</f>
        <v/>
      </c>
      <c r="P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">
        <f>_xlfn.XLOOKUP(tbl_Sourcing[[#This Row],[Product Id]], tbl_Product[Product Id], tbl_Product[Is Booster])</f>
        <v/>
      </c>
      <c r="R2">
        <f>_xlfn.XLOOKUP(tbl_Sourcing[[#This Row],[Product Id]], tbl_Product[Product Id], tbl_Product[Is Precon])</f>
        <v/>
      </c>
    </row>
    <row r="3">
      <c r="A3" t="n">
        <v>470</v>
      </c>
      <c r="B3" t="n">
        <v>84</v>
      </c>
      <c r="C3" t="inlineStr">
        <is>
          <t>Card Market Packs x Box Size</t>
        </is>
      </c>
      <c r="D3" s="22" t="n"/>
      <c r="E3" s="22">
        <f>_xlfn.XLOOKUP(tbl_Sourcing[[#This Row],[Notes]], tbl_Sourcing[Sourcing Id],  tbl_Sourcing[Sale Price])*tbl_Sourcing[[#This Row],[Min Order Value]]+20</f>
        <v/>
      </c>
      <c r="F3" s="22">
        <f>_xlfn.XLOOKUP(tbl_Sourcing[[#This Row],[Notes]], tbl_Sourcing[Sourcing Id], tbl_Sourcing[Active])</f>
        <v/>
      </c>
      <c r="G3">
        <f>_xlfn.XLOOKUP(tbl_Sourcing[[#This Row],[Product Id]], tbl_Product[Product Id], tbl_Product[Pack Size])</f>
        <v/>
      </c>
      <c r="I3" t="n">
        <v>190</v>
      </c>
      <c r="J3">
        <f>_xlfn.XLOOKUP(tbl_Sourcing[[#This Row],[Product Id]], tbl_Product[Product Id], tbl_Product[Name])</f>
        <v/>
      </c>
      <c r="P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">
        <f>_xlfn.XLOOKUP(tbl_Sourcing[[#This Row],[Product Id]], tbl_Product[Product Id], tbl_Product[Is Booster])</f>
        <v/>
      </c>
      <c r="R3">
        <f>_xlfn.XLOOKUP(tbl_Sourcing[[#This Row],[Product Id]], tbl_Product[Product Id], tbl_Product[Is Precon])</f>
        <v/>
      </c>
    </row>
    <row r="4">
      <c r="A4" t="n">
        <v>512</v>
      </c>
      <c r="B4" t="n">
        <v>70</v>
      </c>
      <c r="C4" t="inlineStr">
        <is>
          <t>Card Market Packs x Box Size</t>
        </is>
      </c>
      <c r="D4" s="22" t="n"/>
      <c r="E4" s="22">
        <f>_xlfn.XLOOKUP(tbl_Sourcing[[#This Row],[Notes]], tbl_Sourcing[Sourcing Id],  tbl_Sourcing[Sale Price])*tbl_Sourcing[[#This Row],[Min Order Value]]+8</f>
        <v/>
      </c>
      <c r="F4" s="22">
        <f>_xlfn.XLOOKUP(tbl_Sourcing[[#This Row],[Notes]], tbl_Sourcing[Sourcing Id], tbl_Sourcing[Active])</f>
        <v/>
      </c>
      <c r="G4">
        <f>_xlfn.XLOOKUP(tbl_Sourcing[[#This Row],[Product Id]], tbl_Product[Product Id], tbl_Product[Pack Size])</f>
        <v/>
      </c>
      <c r="I4" t="n">
        <v>176</v>
      </c>
      <c r="J4">
        <f>_xlfn.XLOOKUP(tbl_Sourcing[[#This Row],[Product Id]], tbl_Product[Product Id], tbl_Product[Name])</f>
        <v/>
      </c>
      <c r="P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">
        <f>_xlfn.XLOOKUP(tbl_Sourcing[[#This Row],[Product Id]], tbl_Product[Product Id], tbl_Product[Is Booster])</f>
        <v/>
      </c>
      <c r="R4">
        <f>_xlfn.XLOOKUP(tbl_Sourcing[[#This Row],[Product Id]], tbl_Product[Product Id], tbl_Product[Is Precon])</f>
        <v/>
      </c>
    </row>
    <row r="5">
      <c r="A5" t="n">
        <v>505</v>
      </c>
      <c r="B5" t="n">
        <v>63</v>
      </c>
      <c r="C5" t="inlineStr">
        <is>
          <t>Card Market Packs x Box Size</t>
        </is>
      </c>
      <c r="D5" s="22" t="n"/>
      <c r="E5" s="22">
        <f>_xlfn.XLOOKUP(tbl_Sourcing[[#This Row],[Notes]], tbl_Sourcing[Sourcing Id],  tbl_Sourcing[Sale Price])*tbl_Sourcing[[#This Row],[Min Order Value]]+8</f>
        <v/>
      </c>
      <c r="F5" s="22">
        <f>_xlfn.XLOOKUP(tbl_Sourcing[[#This Row],[Notes]], tbl_Sourcing[Sourcing Id], tbl_Sourcing[Active])</f>
        <v/>
      </c>
      <c r="G5">
        <f>_xlfn.XLOOKUP(tbl_Sourcing[[#This Row],[Product Id]], tbl_Product[Product Id], tbl_Product[Pack Size])</f>
        <v/>
      </c>
      <c r="I5" t="n">
        <v>169</v>
      </c>
      <c r="J5">
        <f>_xlfn.XLOOKUP(tbl_Sourcing[[#This Row],[Product Id]], tbl_Product[Product Id], tbl_Product[Name])</f>
        <v/>
      </c>
      <c r="P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">
        <f>_xlfn.XLOOKUP(tbl_Sourcing[[#This Row],[Product Id]], tbl_Product[Product Id], tbl_Product[Is Booster])</f>
        <v/>
      </c>
      <c r="R5">
        <f>_xlfn.XLOOKUP(tbl_Sourcing[[#This Row],[Product Id]], tbl_Product[Product Id], tbl_Product[Is Precon])</f>
        <v/>
      </c>
    </row>
    <row r="6">
      <c r="A6" t="n">
        <v>526</v>
      </c>
      <c r="B6" t="n">
        <v>86</v>
      </c>
      <c r="C6" t="inlineStr">
        <is>
          <t>Card Market Packs x Box Size</t>
        </is>
      </c>
      <c r="D6" s="22" t="n"/>
      <c r="E6" s="22">
        <f>_xlfn.XLOOKUP(tbl_Sourcing[[#This Row],[Notes]], tbl_Sourcing[Sourcing Id],  tbl_Sourcing[Sale Price])*tbl_Sourcing[[#This Row],[Min Order Value]]+8</f>
        <v/>
      </c>
      <c r="F6" s="22">
        <f>_xlfn.XLOOKUP(tbl_Sourcing[[#This Row],[Notes]], tbl_Sourcing[Sourcing Id], tbl_Sourcing[Active])</f>
        <v/>
      </c>
      <c r="G6">
        <f>_xlfn.XLOOKUP(tbl_Sourcing[[#This Row],[Product Id]], tbl_Product[Product Id], tbl_Product[Pack Size])</f>
        <v/>
      </c>
      <c r="I6" t="n">
        <v>191</v>
      </c>
      <c r="J6">
        <f>_xlfn.XLOOKUP(tbl_Sourcing[[#This Row],[Product Id]], tbl_Product[Product Id], tbl_Product[Name])</f>
        <v/>
      </c>
      <c r="P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">
        <f>_xlfn.XLOOKUP(tbl_Sourcing[[#This Row],[Product Id]], tbl_Product[Product Id], tbl_Product[Is Booster])</f>
        <v/>
      </c>
      <c r="R6">
        <f>_xlfn.XLOOKUP(tbl_Sourcing[[#This Row],[Product Id]], tbl_Product[Product Id], tbl_Product[Is Precon])</f>
        <v/>
      </c>
    </row>
    <row r="7">
      <c r="A7" t="n">
        <v>527</v>
      </c>
      <c r="B7" t="n">
        <v>88</v>
      </c>
      <c r="C7" t="inlineStr">
        <is>
          <t>Card Market Packs x Box Size</t>
        </is>
      </c>
      <c r="D7" s="22" t="n"/>
      <c r="E7" s="22">
        <f>_xlfn.XLOOKUP(tbl_Sourcing[[#This Row],[Notes]], tbl_Sourcing[Sourcing Id],  tbl_Sourcing[Sale Price])*tbl_Sourcing[[#This Row],[Min Order Value]]+8</f>
        <v/>
      </c>
      <c r="F7" s="22">
        <f>_xlfn.XLOOKUP(tbl_Sourcing[[#This Row],[Notes]], tbl_Sourcing[Sourcing Id], tbl_Sourcing[Active])</f>
        <v/>
      </c>
      <c r="G7">
        <f>_xlfn.XLOOKUP(tbl_Sourcing[[#This Row],[Product Id]], tbl_Product[Product Id], tbl_Product[Pack Size])</f>
        <v/>
      </c>
      <c r="I7" t="n">
        <v>192</v>
      </c>
      <c r="J7">
        <f>_xlfn.XLOOKUP(tbl_Sourcing[[#This Row],[Product Id]], tbl_Product[Product Id], tbl_Product[Name])</f>
        <v/>
      </c>
      <c r="P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">
        <f>_xlfn.XLOOKUP(tbl_Sourcing[[#This Row],[Product Id]], tbl_Product[Product Id], tbl_Product[Is Booster])</f>
        <v/>
      </c>
      <c r="R7">
        <f>_xlfn.XLOOKUP(tbl_Sourcing[[#This Row],[Product Id]], tbl_Product[Product Id], tbl_Product[Is Precon])</f>
        <v/>
      </c>
    </row>
    <row r="8">
      <c r="A8" t="n">
        <v>499</v>
      </c>
      <c r="B8" t="n">
        <v>57</v>
      </c>
      <c r="C8" t="inlineStr">
        <is>
          <t>Card Market Packs x Box Size</t>
        </is>
      </c>
      <c r="D8" s="22" t="n"/>
      <c r="E8" s="22">
        <f>_xlfn.XLOOKUP(tbl_Sourcing[[#This Row],[Notes]], tbl_Sourcing[Sourcing Id],  tbl_Sourcing[Sale Price])*tbl_Sourcing[[#This Row],[Min Order Value]]+8</f>
        <v/>
      </c>
      <c r="F8" s="22">
        <f>_xlfn.XLOOKUP(tbl_Sourcing[[#This Row],[Notes]], tbl_Sourcing[Sourcing Id], tbl_Sourcing[Active])</f>
        <v/>
      </c>
      <c r="G8">
        <f>_xlfn.XLOOKUP(tbl_Sourcing[[#This Row],[Product Id]], tbl_Product[Product Id], tbl_Product[Pack Size])</f>
        <v/>
      </c>
      <c r="I8" t="n">
        <v>163</v>
      </c>
      <c r="J8">
        <f>_xlfn.XLOOKUP(tbl_Sourcing[[#This Row],[Product Id]], tbl_Product[Product Id], tbl_Product[Name])</f>
        <v/>
      </c>
      <c r="P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">
        <f>_xlfn.XLOOKUP(tbl_Sourcing[[#This Row],[Product Id]], tbl_Product[Product Id], tbl_Product[Is Booster])</f>
        <v/>
      </c>
      <c r="R8">
        <f>_xlfn.XLOOKUP(tbl_Sourcing[[#This Row],[Product Id]], tbl_Product[Product Id], tbl_Product[Is Precon])</f>
        <v/>
      </c>
    </row>
    <row r="9">
      <c r="A9" t="n">
        <v>528</v>
      </c>
      <c r="B9" t="n">
        <v>90</v>
      </c>
      <c r="C9" t="inlineStr">
        <is>
          <t>Card Market Packs x Box Size</t>
        </is>
      </c>
      <c r="D9" s="22" t="n"/>
      <c r="E9" s="22">
        <f>_xlfn.XLOOKUP(tbl_Sourcing[[#This Row],[Notes]], tbl_Sourcing[Sourcing Id],  tbl_Sourcing[Sale Price])*tbl_Sourcing[[#This Row],[Min Order Value]]+8</f>
        <v/>
      </c>
      <c r="F9" s="22">
        <f>_xlfn.XLOOKUP(tbl_Sourcing[[#This Row],[Notes]], tbl_Sourcing[Sourcing Id], tbl_Sourcing[Active])</f>
        <v/>
      </c>
      <c r="G9">
        <f>_xlfn.XLOOKUP(tbl_Sourcing[[#This Row],[Product Id]], tbl_Product[Product Id], tbl_Product[Pack Size])</f>
        <v/>
      </c>
      <c r="I9" t="n">
        <v>193</v>
      </c>
      <c r="J9">
        <f>_xlfn.XLOOKUP(tbl_Sourcing[[#This Row],[Product Id]], tbl_Product[Product Id], tbl_Product[Name])</f>
        <v/>
      </c>
      <c r="P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">
        <f>_xlfn.XLOOKUP(tbl_Sourcing[[#This Row],[Product Id]], tbl_Product[Product Id], tbl_Product[Is Booster])</f>
        <v/>
      </c>
      <c r="R9">
        <f>_xlfn.XLOOKUP(tbl_Sourcing[[#This Row],[Product Id]], tbl_Product[Product Id], tbl_Product[Is Precon])</f>
        <v/>
      </c>
    </row>
    <row r="10">
      <c r="A10" t="n">
        <v>521</v>
      </c>
      <c r="B10" t="n">
        <v>79</v>
      </c>
      <c r="C10" t="inlineStr">
        <is>
          <t>Card Market Packs x Box Size</t>
        </is>
      </c>
      <c r="D10" s="22" t="n"/>
      <c r="E10" s="22">
        <f>_xlfn.XLOOKUP(tbl_Sourcing[[#This Row],[Notes]], tbl_Sourcing[Sourcing Id],  tbl_Sourcing[Sale Price])*tbl_Sourcing[[#This Row],[Min Order Value]]+8</f>
        <v/>
      </c>
      <c r="F10" s="22">
        <f>_xlfn.XLOOKUP(tbl_Sourcing[[#This Row],[Notes]], tbl_Sourcing[Sourcing Id], tbl_Sourcing[Active])</f>
        <v/>
      </c>
      <c r="G10">
        <f>_xlfn.XLOOKUP(tbl_Sourcing[[#This Row],[Product Id]], tbl_Product[Product Id], tbl_Product[Pack Size])</f>
        <v/>
      </c>
      <c r="I10" t="n">
        <v>185</v>
      </c>
      <c r="J10">
        <f>_xlfn.XLOOKUP(tbl_Sourcing[[#This Row],[Product Id]], tbl_Product[Product Id], tbl_Product[Name])</f>
        <v/>
      </c>
      <c r="P1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">
        <f>_xlfn.XLOOKUP(tbl_Sourcing[[#This Row],[Product Id]], tbl_Product[Product Id], tbl_Product[Is Booster])</f>
        <v/>
      </c>
      <c r="R10">
        <f>_xlfn.XLOOKUP(tbl_Sourcing[[#This Row],[Product Id]], tbl_Product[Product Id], tbl_Product[Is Precon])</f>
        <v/>
      </c>
    </row>
    <row r="11">
      <c r="A11" t="n">
        <v>529</v>
      </c>
      <c r="B11" t="n">
        <v>92</v>
      </c>
      <c r="C11" t="inlineStr">
        <is>
          <t>Card Market Packs x Box Size</t>
        </is>
      </c>
      <c r="D11" s="22" t="n"/>
      <c r="E11" s="22">
        <f>_xlfn.XLOOKUP(tbl_Sourcing[[#This Row],[Notes]], tbl_Sourcing[Sourcing Id],  tbl_Sourcing[Sale Price])*tbl_Sourcing[[#This Row],[Min Order Value]]+8</f>
        <v/>
      </c>
      <c r="F11" s="22">
        <f>_xlfn.XLOOKUP(tbl_Sourcing[[#This Row],[Notes]], tbl_Sourcing[Sourcing Id], tbl_Sourcing[Active])</f>
        <v/>
      </c>
      <c r="G11">
        <f>_xlfn.XLOOKUP(tbl_Sourcing[[#This Row],[Product Id]], tbl_Product[Product Id], tbl_Product[Pack Size])</f>
        <v/>
      </c>
      <c r="I11" t="n">
        <v>194</v>
      </c>
      <c r="J11">
        <f>_xlfn.XLOOKUP(tbl_Sourcing[[#This Row],[Product Id]], tbl_Product[Product Id], tbl_Product[Name])</f>
        <v/>
      </c>
      <c r="P1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">
        <f>_xlfn.XLOOKUP(tbl_Sourcing[[#This Row],[Product Id]], tbl_Product[Product Id], tbl_Product[Is Booster])</f>
        <v/>
      </c>
      <c r="R11">
        <f>_xlfn.XLOOKUP(tbl_Sourcing[[#This Row],[Product Id]], tbl_Product[Product Id], tbl_Product[Is Precon])</f>
        <v/>
      </c>
    </row>
    <row r="12">
      <c r="A12" t="n">
        <v>494</v>
      </c>
      <c r="B12" t="n">
        <v>52</v>
      </c>
      <c r="C12" t="inlineStr">
        <is>
          <t>Card Market Packs x Box Size</t>
        </is>
      </c>
      <c r="D12" s="22" t="n"/>
      <c r="E12" s="22">
        <f>_xlfn.XLOOKUP(tbl_Sourcing[[#This Row],[Notes]], tbl_Sourcing[Sourcing Id],  tbl_Sourcing[Sale Price])*tbl_Sourcing[[#This Row],[Min Order Value]]+8</f>
        <v/>
      </c>
      <c r="F12" s="22">
        <f>_xlfn.XLOOKUP(tbl_Sourcing[[#This Row],[Notes]], tbl_Sourcing[Sourcing Id], tbl_Sourcing[Active])</f>
        <v/>
      </c>
      <c r="G12">
        <f>_xlfn.XLOOKUP(tbl_Sourcing[[#This Row],[Product Id]], tbl_Product[Product Id], tbl_Product[Pack Size])</f>
        <v/>
      </c>
      <c r="I12" t="n">
        <v>158</v>
      </c>
      <c r="J12">
        <f>_xlfn.XLOOKUP(tbl_Sourcing[[#This Row],[Product Id]], tbl_Product[Product Id], tbl_Product[Name])</f>
        <v/>
      </c>
      <c r="P1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">
        <f>_xlfn.XLOOKUP(tbl_Sourcing[[#This Row],[Product Id]], tbl_Product[Product Id], tbl_Product[Is Booster])</f>
        <v/>
      </c>
      <c r="R12">
        <f>_xlfn.XLOOKUP(tbl_Sourcing[[#This Row],[Product Id]], tbl_Product[Product Id], tbl_Product[Is Precon])</f>
        <v/>
      </c>
    </row>
    <row r="13">
      <c r="A13" t="n">
        <v>504</v>
      </c>
      <c r="B13" t="n">
        <v>62</v>
      </c>
      <c r="C13" t="inlineStr">
        <is>
          <t>Card Market Packs x Box Size</t>
        </is>
      </c>
      <c r="D13" s="22" t="n"/>
      <c r="E13" s="22">
        <f>_xlfn.XLOOKUP(tbl_Sourcing[[#This Row],[Notes]], tbl_Sourcing[Sourcing Id],  tbl_Sourcing[Sale Price])*tbl_Sourcing[[#This Row],[Min Order Value]]+8</f>
        <v/>
      </c>
      <c r="F13" s="22">
        <f>_xlfn.XLOOKUP(tbl_Sourcing[[#This Row],[Notes]], tbl_Sourcing[Sourcing Id], tbl_Sourcing[Active])</f>
        <v/>
      </c>
      <c r="G13">
        <f>_xlfn.XLOOKUP(tbl_Sourcing[[#This Row],[Product Id]], tbl_Product[Product Id], tbl_Product[Pack Size])</f>
        <v/>
      </c>
      <c r="I13" t="n">
        <v>168</v>
      </c>
      <c r="J13">
        <f>_xlfn.XLOOKUP(tbl_Sourcing[[#This Row],[Product Id]], tbl_Product[Product Id], tbl_Product[Name])</f>
        <v/>
      </c>
      <c r="P1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">
        <f>_xlfn.XLOOKUP(tbl_Sourcing[[#This Row],[Product Id]], tbl_Product[Product Id], tbl_Product[Is Booster])</f>
        <v/>
      </c>
      <c r="R13">
        <f>_xlfn.XLOOKUP(tbl_Sourcing[[#This Row],[Product Id]], tbl_Product[Product Id], tbl_Product[Is Precon])</f>
        <v/>
      </c>
    </row>
    <row r="14">
      <c r="A14" t="n">
        <v>530</v>
      </c>
      <c r="B14" t="n">
        <v>94</v>
      </c>
      <c r="C14" t="inlineStr">
        <is>
          <t>Card Market Packs x Box Size</t>
        </is>
      </c>
      <c r="D14" s="22" t="n"/>
      <c r="E14" s="22">
        <f>_xlfn.XLOOKUP(tbl_Sourcing[[#This Row],[Notes]], tbl_Sourcing[Sourcing Id],  tbl_Sourcing[Sale Price])*tbl_Sourcing[[#This Row],[Min Order Value]]+8</f>
        <v/>
      </c>
      <c r="F14" s="22">
        <f>_xlfn.XLOOKUP(tbl_Sourcing[[#This Row],[Notes]], tbl_Sourcing[Sourcing Id], tbl_Sourcing[Active])</f>
        <v/>
      </c>
      <c r="G14">
        <f>_xlfn.XLOOKUP(tbl_Sourcing[[#This Row],[Product Id]], tbl_Product[Product Id], tbl_Product[Pack Size])</f>
        <v/>
      </c>
      <c r="I14" t="n">
        <v>195</v>
      </c>
      <c r="J14">
        <f>_xlfn.XLOOKUP(tbl_Sourcing[[#This Row],[Product Id]], tbl_Product[Product Id], tbl_Product[Name])</f>
        <v/>
      </c>
      <c r="P1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">
        <f>_xlfn.XLOOKUP(tbl_Sourcing[[#This Row],[Product Id]], tbl_Product[Product Id], tbl_Product[Is Booster])</f>
        <v/>
      </c>
      <c r="R14">
        <f>_xlfn.XLOOKUP(tbl_Sourcing[[#This Row],[Product Id]], tbl_Product[Product Id], tbl_Product[Is Precon])</f>
        <v/>
      </c>
    </row>
    <row r="15">
      <c r="A15" t="n">
        <v>518</v>
      </c>
      <c r="B15" t="n">
        <v>76</v>
      </c>
      <c r="C15" t="inlineStr">
        <is>
          <t>Card Market Packs x Box Size</t>
        </is>
      </c>
      <c r="D15" s="22" t="n"/>
      <c r="E15" s="22">
        <f>_xlfn.XLOOKUP(tbl_Sourcing[[#This Row],[Notes]], tbl_Sourcing[Sourcing Id],  tbl_Sourcing[Sale Price])*tbl_Sourcing[[#This Row],[Min Order Value]]+8</f>
        <v/>
      </c>
      <c r="F15" s="22">
        <f>_xlfn.XLOOKUP(tbl_Sourcing[[#This Row],[Notes]], tbl_Sourcing[Sourcing Id], tbl_Sourcing[Active])</f>
        <v/>
      </c>
      <c r="G15">
        <f>_xlfn.XLOOKUP(tbl_Sourcing[[#This Row],[Product Id]], tbl_Product[Product Id], tbl_Product[Pack Size])</f>
        <v/>
      </c>
      <c r="I15" t="n">
        <v>182</v>
      </c>
      <c r="J15">
        <f>_xlfn.XLOOKUP(tbl_Sourcing[[#This Row],[Product Id]], tbl_Product[Product Id], tbl_Product[Name])</f>
        <v/>
      </c>
      <c r="P1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">
        <f>_xlfn.XLOOKUP(tbl_Sourcing[[#This Row],[Product Id]], tbl_Product[Product Id], tbl_Product[Is Booster])</f>
        <v/>
      </c>
      <c r="R15">
        <f>_xlfn.XLOOKUP(tbl_Sourcing[[#This Row],[Product Id]], tbl_Product[Product Id], tbl_Product[Is Precon])</f>
        <v/>
      </c>
    </row>
    <row r="16">
      <c r="A16" t="n">
        <v>531</v>
      </c>
      <c r="B16" t="n">
        <v>96</v>
      </c>
      <c r="C16" t="inlineStr">
        <is>
          <t>Card Market Packs x Box Size</t>
        </is>
      </c>
      <c r="D16" s="22" t="n"/>
      <c r="E16" s="22">
        <f>_xlfn.XLOOKUP(tbl_Sourcing[[#This Row],[Notes]], tbl_Sourcing[Sourcing Id],  tbl_Sourcing[Sale Price])*tbl_Sourcing[[#This Row],[Min Order Value]]+8</f>
        <v/>
      </c>
      <c r="F16" s="22">
        <f>_xlfn.XLOOKUP(tbl_Sourcing[[#This Row],[Notes]], tbl_Sourcing[Sourcing Id], tbl_Sourcing[Active])</f>
        <v/>
      </c>
      <c r="G16">
        <f>_xlfn.XLOOKUP(tbl_Sourcing[[#This Row],[Product Id]], tbl_Product[Product Id], tbl_Product[Pack Size])</f>
        <v/>
      </c>
      <c r="I16" t="n">
        <v>196</v>
      </c>
      <c r="J16">
        <f>_xlfn.XLOOKUP(tbl_Sourcing[[#This Row],[Product Id]], tbl_Product[Product Id], tbl_Product[Name])</f>
        <v/>
      </c>
      <c r="P1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">
        <f>_xlfn.XLOOKUP(tbl_Sourcing[[#This Row],[Product Id]], tbl_Product[Product Id], tbl_Product[Is Booster])</f>
        <v/>
      </c>
      <c r="R16">
        <f>_xlfn.XLOOKUP(tbl_Sourcing[[#This Row],[Product Id]], tbl_Product[Product Id], tbl_Product[Is Precon])</f>
        <v/>
      </c>
    </row>
    <row r="17">
      <c r="A17" t="n">
        <v>513</v>
      </c>
      <c r="B17" t="n">
        <v>71</v>
      </c>
      <c r="C17" t="inlineStr">
        <is>
          <t>Card Market Packs x Box Size</t>
        </is>
      </c>
      <c r="D17" s="22" t="n"/>
      <c r="E17" s="22">
        <f>_xlfn.XLOOKUP(tbl_Sourcing[[#This Row],[Notes]], tbl_Sourcing[Sourcing Id],  tbl_Sourcing[Sale Price])*tbl_Sourcing[[#This Row],[Min Order Value]]+8</f>
        <v/>
      </c>
      <c r="F17" s="22">
        <f>_xlfn.XLOOKUP(tbl_Sourcing[[#This Row],[Notes]], tbl_Sourcing[Sourcing Id], tbl_Sourcing[Active])</f>
        <v/>
      </c>
      <c r="G17">
        <f>_xlfn.XLOOKUP(tbl_Sourcing[[#This Row],[Product Id]], tbl_Product[Product Id], tbl_Product[Pack Size])</f>
        <v/>
      </c>
      <c r="I17" t="n">
        <v>177</v>
      </c>
      <c r="J17">
        <f>_xlfn.XLOOKUP(tbl_Sourcing[[#This Row],[Product Id]], tbl_Product[Product Id], tbl_Product[Name])</f>
        <v/>
      </c>
      <c r="P1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">
        <f>_xlfn.XLOOKUP(tbl_Sourcing[[#This Row],[Product Id]], tbl_Product[Product Id], tbl_Product[Is Booster])</f>
        <v/>
      </c>
      <c r="R17">
        <f>_xlfn.XLOOKUP(tbl_Sourcing[[#This Row],[Product Id]], tbl_Product[Product Id], tbl_Product[Is Precon])</f>
        <v/>
      </c>
    </row>
    <row r="18">
      <c r="A18" t="n">
        <v>532</v>
      </c>
      <c r="B18" t="n">
        <v>98</v>
      </c>
      <c r="C18" t="inlineStr">
        <is>
          <t>Card Market Packs x Box Size</t>
        </is>
      </c>
      <c r="D18" s="22" t="n"/>
      <c r="E18" s="22">
        <f>_xlfn.XLOOKUP(tbl_Sourcing[[#This Row],[Notes]], tbl_Sourcing[Sourcing Id],  tbl_Sourcing[Sale Price])*tbl_Sourcing[[#This Row],[Min Order Value]]+8</f>
        <v/>
      </c>
      <c r="F18" s="22">
        <f>_xlfn.XLOOKUP(tbl_Sourcing[[#This Row],[Notes]], tbl_Sourcing[Sourcing Id], tbl_Sourcing[Active])</f>
        <v/>
      </c>
      <c r="G18">
        <f>_xlfn.XLOOKUP(tbl_Sourcing[[#This Row],[Product Id]], tbl_Product[Product Id], tbl_Product[Pack Size])</f>
        <v/>
      </c>
      <c r="I18" t="n">
        <v>197</v>
      </c>
      <c r="J18">
        <f>_xlfn.XLOOKUP(tbl_Sourcing[[#This Row],[Product Id]], tbl_Product[Product Id], tbl_Product[Name])</f>
        <v/>
      </c>
      <c r="P1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">
        <f>_xlfn.XLOOKUP(tbl_Sourcing[[#This Row],[Product Id]], tbl_Product[Product Id], tbl_Product[Is Booster])</f>
        <v/>
      </c>
      <c r="R18">
        <f>_xlfn.XLOOKUP(tbl_Sourcing[[#This Row],[Product Id]], tbl_Product[Product Id], tbl_Product[Is Precon])</f>
        <v/>
      </c>
    </row>
    <row r="19">
      <c r="A19" t="n">
        <v>507</v>
      </c>
      <c r="B19" t="n">
        <v>65</v>
      </c>
      <c r="C19" t="inlineStr">
        <is>
          <t>Card Market Packs x Box Size</t>
        </is>
      </c>
      <c r="D19" s="22" t="n"/>
      <c r="E19" s="22">
        <f>_xlfn.XLOOKUP(tbl_Sourcing[[#This Row],[Notes]], tbl_Sourcing[Sourcing Id],  tbl_Sourcing[Sale Price])*tbl_Sourcing[[#This Row],[Min Order Value]]+8</f>
        <v/>
      </c>
      <c r="F19" s="22">
        <f>_xlfn.XLOOKUP(tbl_Sourcing[[#This Row],[Notes]], tbl_Sourcing[Sourcing Id], tbl_Sourcing[Active])</f>
        <v/>
      </c>
      <c r="G19">
        <f>_xlfn.XLOOKUP(tbl_Sourcing[[#This Row],[Product Id]], tbl_Product[Product Id], tbl_Product[Pack Size])</f>
        <v/>
      </c>
      <c r="I19" t="n">
        <v>171</v>
      </c>
      <c r="J19">
        <f>_xlfn.XLOOKUP(tbl_Sourcing[[#This Row],[Product Id]], tbl_Product[Product Id], tbl_Product[Name])</f>
        <v/>
      </c>
      <c r="P1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">
        <f>_xlfn.XLOOKUP(tbl_Sourcing[[#This Row],[Product Id]], tbl_Product[Product Id], tbl_Product[Is Booster])</f>
        <v/>
      </c>
      <c r="R19">
        <f>_xlfn.XLOOKUP(tbl_Sourcing[[#This Row],[Product Id]], tbl_Product[Product Id], tbl_Product[Is Precon])</f>
        <v/>
      </c>
    </row>
    <row r="20">
      <c r="A20" t="n">
        <v>533</v>
      </c>
      <c r="B20" t="n">
        <v>100</v>
      </c>
      <c r="C20" t="inlineStr">
        <is>
          <t>Card Market Packs x Box Size</t>
        </is>
      </c>
      <c r="D20" s="22" t="n"/>
      <c r="E20" s="22">
        <f>_xlfn.XLOOKUP(tbl_Sourcing[[#This Row],[Notes]], tbl_Sourcing[Sourcing Id],  tbl_Sourcing[Sale Price])*tbl_Sourcing[[#This Row],[Min Order Value]]+8</f>
        <v/>
      </c>
      <c r="F20" s="22">
        <f>_xlfn.XLOOKUP(tbl_Sourcing[[#This Row],[Notes]], tbl_Sourcing[Sourcing Id], tbl_Sourcing[Active])</f>
        <v/>
      </c>
      <c r="G20">
        <f>_xlfn.XLOOKUP(tbl_Sourcing[[#This Row],[Product Id]], tbl_Product[Product Id], tbl_Product[Pack Size])</f>
        <v/>
      </c>
      <c r="I20" t="n">
        <v>198</v>
      </c>
      <c r="J20">
        <f>_xlfn.XLOOKUP(tbl_Sourcing[[#This Row],[Product Id]], tbl_Product[Product Id], tbl_Product[Name])</f>
        <v/>
      </c>
      <c r="P2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">
        <f>_xlfn.XLOOKUP(tbl_Sourcing[[#This Row],[Product Id]], tbl_Product[Product Id], tbl_Product[Is Booster])</f>
        <v/>
      </c>
      <c r="R20">
        <f>_xlfn.XLOOKUP(tbl_Sourcing[[#This Row],[Product Id]], tbl_Product[Product Id], tbl_Product[Is Precon])</f>
        <v/>
      </c>
    </row>
    <row r="21">
      <c r="A21" t="n">
        <v>520</v>
      </c>
      <c r="B21" t="n">
        <v>78</v>
      </c>
      <c r="C21" t="inlineStr">
        <is>
          <t>Card Market Packs x Box Size</t>
        </is>
      </c>
      <c r="D21" s="22" t="n"/>
      <c r="E21" s="22">
        <f>_xlfn.XLOOKUP(tbl_Sourcing[[#This Row],[Notes]], tbl_Sourcing[Sourcing Id],  tbl_Sourcing[Sale Price])*tbl_Sourcing[[#This Row],[Min Order Value]]+8</f>
        <v/>
      </c>
      <c r="F21" s="22">
        <f>_xlfn.XLOOKUP(tbl_Sourcing[[#This Row],[Notes]], tbl_Sourcing[Sourcing Id], tbl_Sourcing[Active])</f>
        <v/>
      </c>
      <c r="G21">
        <f>_xlfn.XLOOKUP(tbl_Sourcing[[#This Row],[Product Id]], tbl_Product[Product Id], tbl_Product[Pack Size])</f>
        <v/>
      </c>
      <c r="I21" t="n">
        <v>184</v>
      </c>
      <c r="J21">
        <f>_xlfn.XLOOKUP(tbl_Sourcing[[#This Row],[Product Id]], tbl_Product[Product Id], tbl_Product[Name])</f>
        <v/>
      </c>
      <c r="P2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">
        <f>_xlfn.XLOOKUP(tbl_Sourcing[[#This Row],[Product Id]], tbl_Product[Product Id], tbl_Product[Is Booster])</f>
        <v/>
      </c>
      <c r="R21">
        <f>_xlfn.XLOOKUP(tbl_Sourcing[[#This Row],[Product Id]], tbl_Product[Product Id], tbl_Product[Is Precon])</f>
        <v/>
      </c>
    </row>
    <row r="22">
      <c r="A22" t="n">
        <v>534</v>
      </c>
      <c r="B22" t="n">
        <v>102</v>
      </c>
      <c r="C22" t="inlineStr">
        <is>
          <t>Card Market Packs x Box Size</t>
        </is>
      </c>
      <c r="D22" s="22" t="n"/>
      <c r="E22" s="22">
        <f>_xlfn.XLOOKUP(tbl_Sourcing[[#This Row],[Notes]], tbl_Sourcing[Sourcing Id],  tbl_Sourcing[Sale Price])*tbl_Sourcing[[#This Row],[Min Order Value]]+8</f>
        <v/>
      </c>
      <c r="F22" s="22">
        <f>_xlfn.XLOOKUP(tbl_Sourcing[[#This Row],[Notes]], tbl_Sourcing[Sourcing Id], tbl_Sourcing[Active])</f>
        <v/>
      </c>
      <c r="G22">
        <f>_xlfn.XLOOKUP(tbl_Sourcing[[#This Row],[Product Id]], tbl_Product[Product Id], tbl_Product[Pack Size])</f>
        <v/>
      </c>
      <c r="I22" t="n">
        <v>199</v>
      </c>
      <c r="J22">
        <f>_xlfn.XLOOKUP(tbl_Sourcing[[#This Row],[Product Id]], tbl_Product[Product Id], tbl_Product[Name])</f>
        <v/>
      </c>
      <c r="P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">
        <f>_xlfn.XLOOKUP(tbl_Sourcing[[#This Row],[Product Id]], tbl_Product[Product Id], tbl_Product[Is Booster])</f>
        <v/>
      </c>
      <c r="R22">
        <f>_xlfn.XLOOKUP(tbl_Sourcing[[#This Row],[Product Id]], tbl_Product[Product Id], tbl_Product[Is Precon])</f>
        <v/>
      </c>
    </row>
    <row r="23">
      <c r="A23" t="n">
        <v>503</v>
      </c>
      <c r="B23" t="n">
        <v>61</v>
      </c>
      <c r="C23" t="inlineStr">
        <is>
          <t>Card Market Packs x Box Size</t>
        </is>
      </c>
      <c r="D23" s="22" t="n"/>
      <c r="E23" s="22">
        <f>_xlfn.XLOOKUP(tbl_Sourcing[[#This Row],[Notes]], tbl_Sourcing[Sourcing Id],  tbl_Sourcing[Sale Price])*tbl_Sourcing[[#This Row],[Min Order Value]]+8</f>
        <v/>
      </c>
      <c r="F23" s="22">
        <f>_xlfn.XLOOKUP(tbl_Sourcing[[#This Row],[Notes]], tbl_Sourcing[Sourcing Id], tbl_Sourcing[Active])</f>
        <v/>
      </c>
      <c r="G23">
        <f>_xlfn.XLOOKUP(tbl_Sourcing[[#This Row],[Product Id]], tbl_Product[Product Id], tbl_Product[Pack Size])</f>
        <v/>
      </c>
      <c r="I23" t="n">
        <v>167</v>
      </c>
      <c r="J23">
        <f>_xlfn.XLOOKUP(tbl_Sourcing[[#This Row],[Product Id]], tbl_Product[Product Id], tbl_Product[Name])</f>
        <v/>
      </c>
      <c r="P2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">
        <f>_xlfn.XLOOKUP(tbl_Sourcing[[#This Row],[Product Id]], tbl_Product[Product Id], tbl_Product[Is Booster])</f>
        <v/>
      </c>
      <c r="R23">
        <f>_xlfn.XLOOKUP(tbl_Sourcing[[#This Row],[Product Id]], tbl_Product[Product Id], tbl_Product[Is Precon])</f>
        <v/>
      </c>
    </row>
    <row r="24">
      <c r="A24" t="n">
        <v>524</v>
      </c>
      <c r="B24" t="n">
        <v>82</v>
      </c>
      <c r="C24" t="inlineStr">
        <is>
          <t>Card Market Packs x Box Size</t>
        </is>
      </c>
      <c r="D24" s="22" t="n"/>
      <c r="E24" s="22">
        <f>_xlfn.XLOOKUP(tbl_Sourcing[[#This Row],[Notes]], tbl_Sourcing[Sourcing Id],  tbl_Sourcing[Sale Price])*tbl_Sourcing[[#This Row],[Min Order Value]]+8</f>
        <v/>
      </c>
      <c r="F24" s="22">
        <f>_xlfn.XLOOKUP(tbl_Sourcing[[#This Row],[Notes]], tbl_Sourcing[Sourcing Id], tbl_Sourcing[Active])</f>
        <v/>
      </c>
      <c r="G24">
        <f>_xlfn.XLOOKUP(tbl_Sourcing[[#This Row],[Product Id]], tbl_Product[Product Id], tbl_Product[Pack Size])</f>
        <v/>
      </c>
      <c r="I24" t="n">
        <v>188</v>
      </c>
      <c r="J24">
        <f>_xlfn.XLOOKUP(tbl_Sourcing[[#This Row],[Product Id]], tbl_Product[Product Id], tbl_Product[Name])</f>
        <v/>
      </c>
      <c r="P2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">
        <f>_xlfn.XLOOKUP(tbl_Sourcing[[#This Row],[Product Id]], tbl_Product[Product Id], tbl_Product[Is Booster])</f>
        <v/>
      </c>
      <c r="R24">
        <f>_xlfn.XLOOKUP(tbl_Sourcing[[#This Row],[Product Id]], tbl_Product[Product Id], tbl_Product[Is Precon])</f>
        <v/>
      </c>
    </row>
    <row r="25">
      <c r="A25" t="n">
        <v>536</v>
      </c>
      <c r="B25" t="n">
        <v>106</v>
      </c>
      <c r="C25" t="inlineStr">
        <is>
          <t>Card Market Packs x Box Size</t>
        </is>
      </c>
      <c r="D25" s="22" t="n"/>
      <c r="E25" s="22">
        <f>_xlfn.XLOOKUP(tbl_Sourcing[[#This Row],[Notes]], tbl_Sourcing[Sourcing Id],  tbl_Sourcing[Sale Price])*tbl_Sourcing[[#This Row],[Min Order Value]]+8</f>
        <v/>
      </c>
      <c r="F25" s="22">
        <f>_xlfn.XLOOKUP(tbl_Sourcing[[#This Row],[Notes]], tbl_Sourcing[Sourcing Id], tbl_Sourcing[Active])</f>
        <v/>
      </c>
      <c r="G25">
        <f>_xlfn.XLOOKUP(tbl_Sourcing[[#This Row],[Product Id]], tbl_Product[Product Id], tbl_Product[Pack Size])</f>
        <v/>
      </c>
      <c r="I25" t="n">
        <v>201</v>
      </c>
      <c r="J25">
        <f>_xlfn.XLOOKUP(tbl_Sourcing[[#This Row],[Product Id]], tbl_Product[Product Id], tbl_Product[Name])</f>
        <v/>
      </c>
      <c r="P2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">
        <f>_xlfn.XLOOKUP(tbl_Sourcing[[#This Row],[Product Id]], tbl_Product[Product Id], tbl_Product[Is Booster])</f>
        <v/>
      </c>
      <c r="R25">
        <f>_xlfn.XLOOKUP(tbl_Sourcing[[#This Row],[Product Id]], tbl_Product[Product Id], tbl_Product[Is Precon])</f>
        <v/>
      </c>
    </row>
    <row r="26">
      <c r="A26" t="n">
        <v>490</v>
      </c>
      <c r="B26" t="n">
        <v>48</v>
      </c>
      <c r="C26" t="inlineStr">
        <is>
          <t>Card Market Packs x Box Size</t>
        </is>
      </c>
      <c r="D26" s="22" t="n"/>
      <c r="E26" s="22">
        <f>_xlfn.XLOOKUP(tbl_Sourcing[[#This Row],[Notes]], tbl_Sourcing[Sourcing Id],  tbl_Sourcing[Sale Price])*tbl_Sourcing[[#This Row],[Min Order Value]]+8</f>
        <v/>
      </c>
      <c r="F26" s="22">
        <f>_xlfn.XLOOKUP(tbl_Sourcing[[#This Row],[Notes]], tbl_Sourcing[Sourcing Id], tbl_Sourcing[Active])</f>
        <v/>
      </c>
      <c r="G26">
        <f>_xlfn.XLOOKUP(tbl_Sourcing[[#This Row],[Product Id]], tbl_Product[Product Id], tbl_Product[Pack Size])</f>
        <v/>
      </c>
      <c r="I26" t="n">
        <v>154</v>
      </c>
      <c r="J26">
        <f>_xlfn.XLOOKUP(tbl_Sourcing[[#This Row],[Product Id]], tbl_Product[Product Id], tbl_Product[Name])</f>
        <v/>
      </c>
      <c r="P2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">
        <f>_xlfn.XLOOKUP(tbl_Sourcing[[#This Row],[Product Id]], tbl_Product[Product Id], tbl_Product[Is Booster])</f>
        <v/>
      </c>
      <c r="R26">
        <f>_xlfn.XLOOKUP(tbl_Sourcing[[#This Row],[Product Id]], tbl_Product[Product Id], tbl_Product[Is Precon])</f>
        <v/>
      </c>
    </row>
    <row r="27">
      <c r="A27" t="n">
        <v>537</v>
      </c>
      <c r="B27" t="n">
        <v>108</v>
      </c>
      <c r="C27" t="inlineStr">
        <is>
          <t>Card Market Packs x Box Size</t>
        </is>
      </c>
      <c r="D27" s="22" t="n"/>
      <c r="E27" s="22">
        <f>_xlfn.XLOOKUP(tbl_Sourcing[[#This Row],[Notes]], tbl_Sourcing[Sourcing Id],  tbl_Sourcing[Sale Price])*tbl_Sourcing[[#This Row],[Min Order Value]]+8</f>
        <v/>
      </c>
      <c r="F27" s="22">
        <f>_xlfn.XLOOKUP(tbl_Sourcing[[#This Row],[Notes]], tbl_Sourcing[Sourcing Id], tbl_Sourcing[Active])</f>
        <v/>
      </c>
      <c r="G27">
        <f>_xlfn.XLOOKUP(tbl_Sourcing[[#This Row],[Product Id]], tbl_Product[Product Id], tbl_Product[Pack Size])</f>
        <v/>
      </c>
      <c r="I27" t="n">
        <v>202</v>
      </c>
      <c r="J27">
        <f>_xlfn.XLOOKUP(tbl_Sourcing[[#This Row],[Product Id]], tbl_Product[Product Id], tbl_Product[Name])</f>
        <v/>
      </c>
      <c r="P2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">
        <f>_xlfn.XLOOKUP(tbl_Sourcing[[#This Row],[Product Id]], tbl_Product[Product Id], tbl_Product[Is Booster])</f>
        <v/>
      </c>
      <c r="R27">
        <f>_xlfn.XLOOKUP(tbl_Sourcing[[#This Row],[Product Id]], tbl_Product[Product Id], tbl_Product[Is Precon])</f>
        <v/>
      </c>
    </row>
    <row r="28">
      <c r="A28" t="n">
        <v>500</v>
      </c>
      <c r="B28" t="n">
        <v>58</v>
      </c>
      <c r="C28" t="inlineStr">
        <is>
          <t>Card Market Packs x Box Size</t>
        </is>
      </c>
      <c r="D28" s="22" t="n"/>
      <c r="E28" s="22">
        <f>_xlfn.XLOOKUP(tbl_Sourcing[[#This Row],[Notes]], tbl_Sourcing[Sourcing Id],  tbl_Sourcing[Sale Price])*tbl_Sourcing[[#This Row],[Min Order Value]]+8</f>
        <v/>
      </c>
      <c r="F28" s="22">
        <f>_xlfn.XLOOKUP(tbl_Sourcing[[#This Row],[Notes]], tbl_Sourcing[Sourcing Id], tbl_Sourcing[Active])</f>
        <v/>
      </c>
      <c r="G28">
        <f>_xlfn.XLOOKUP(tbl_Sourcing[[#This Row],[Product Id]], tbl_Product[Product Id], tbl_Product[Pack Size])</f>
        <v/>
      </c>
      <c r="I28" t="n">
        <v>164</v>
      </c>
      <c r="J28">
        <f>_xlfn.XLOOKUP(tbl_Sourcing[[#This Row],[Product Id]], tbl_Product[Product Id], tbl_Product[Name])</f>
        <v/>
      </c>
      <c r="P2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">
        <f>_xlfn.XLOOKUP(tbl_Sourcing[[#This Row],[Product Id]], tbl_Product[Product Id], tbl_Product[Is Booster])</f>
        <v/>
      </c>
      <c r="R28">
        <f>_xlfn.XLOOKUP(tbl_Sourcing[[#This Row],[Product Id]], tbl_Product[Product Id], tbl_Product[Is Precon])</f>
        <v/>
      </c>
    </row>
    <row r="29">
      <c r="A29" t="n">
        <v>535</v>
      </c>
      <c r="B29" t="n">
        <v>104</v>
      </c>
      <c r="C29" t="inlineStr">
        <is>
          <t>Card Market Packs x Box Size</t>
        </is>
      </c>
      <c r="D29" s="22" t="n"/>
      <c r="E29" s="22">
        <f>_xlfn.XLOOKUP(tbl_Sourcing[[#This Row],[Notes]], tbl_Sourcing[Sourcing Id],  tbl_Sourcing[Sale Price])*tbl_Sourcing[[#This Row],[Min Order Value]]+8</f>
        <v/>
      </c>
      <c r="F29" s="22">
        <f>_xlfn.XLOOKUP(tbl_Sourcing[[#This Row],[Notes]], tbl_Sourcing[Sourcing Id], tbl_Sourcing[Active])</f>
        <v/>
      </c>
      <c r="G29">
        <f>_xlfn.XLOOKUP(tbl_Sourcing[[#This Row],[Product Id]], tbl_Product[Product Id], tbl_Product[Pack Size])</f>
        <v/>
      </c>
      <c r="I29" t="n">
        <v>200</v>
      </c>
      <c r="J29">
        <f>_xlfn.XLOOKUP(tbl_Sourcing[[#This Row],[Product Id]], tbl_Product[Product Id], tbl_Product[Name])</f>
        <v/>
      </c>
      <c r="P2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">
        <f>_xlfn.XLOOKUP(tbl_Sourcing[[#This Row],[Product Id]], tbl_Product[Product Id], tbl_Product[Is Booster])</f>
        <v/>
      </c>
      <c r="R29">
        <f>_xlfn.XLOOKUP(tbl_Sourcing[[#This Row],[Product Id]], tbl_Product[Product Id], tbl_Product[Is Precon])</f>
        <v/>
      </c>
    </row>
    <row r="30">
      <c r="A30" t="n">
        <v>492</v>
      </c>
      <c r="B30" t="n">
        <v>50</v>
      </c>
      <c r="C30" t="inlineStr">
        <is>
          <t>Card Market Packs x Box Size</t>
        </is>
      </c>
      <c r="D30" s="22" t="n"/>
      <c r="E30" s="22">
        <f>_xlfn.XLOOKUP(tbl_Sourcing[[#This Row],[Notes]], tbl_Sourcing[Sourcing Id],  tbl_Sourcing[Sale Price])*tbl_Sourcing[[#This Row],[Min Order Value]]+8</f>
        <v/>
      </c>
      <c r="F30" s="22">
        <f>_xlfn.XLOOKUP(tbl_Sourcing[[#This Row],[Notes]], tbl_Sourcing[Sourcing Id], tbl_Sourcing[Active])</f>
        <v/>
      </c>
      <c r="G30">
        <f>_xlfn.XLOOKUP(tbl_Sourcing[[#This Row],[Product Id]], tbl_Product[Product Id], tbl_Product[Pack Size])</f>
        <v/>
      </c>
      <c r="I30" t="n">
        <v>156</v>
      </c>
      <c r="J30">
        <f>_xlfn.XLOOKUP(tbl_Sourcing[[#This Row],[Product Id]], tbl_Product[Product Id], tbl_Product[Name])</f>
        <v/>
      </c>
      <c r="P3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">
        <f>_xlfn.XLOOKUP(tbl_Sourcing[[#This Row],[Product Id]], tbl_Product[Product Id], tbl_Product[Is Booster])</f>
        <v/>
      </c>
      <c r="R30">
        <f>_xlfn.XLOOKUP(tbl_Sourcing[[#This Row],[Product Id]], tbl_Product[Product Id], tbl_Product[Is Precon])</f>
        <v/>
      </c>
    </row>
    <row r="31">
      <c r="A31" t="n">
        <v>538</v>
      </c>
      <c r="B31" t="n">
        <v>110</v>
      </c>
      <c r="C31" t="inlineStr">
        <is>
          <t>Card Market Packs x Box Size</t>
        </is>
      </c>
      <c r="D31" s="22" t="n"/>
      <c r="E31" s="22">
        <f>_xlfn.XLOOKUP(tbl_Sourcing[[#This Row],[Notes]], tbl_Sourcing[Sourcing Id],  tbl_Sourcing[Sale Price])*tbl_Sourcing[[#This Row],[Min Order Value]]+8</f>
        <v/>
      </c>
      <c r="F31" s="22">
        <f>_xlfn.XLOOKUP(tbl_Sourcing[[#This Row],[Notes]], tbl_Sourcing[Sourcing Id], tbl_Sourcing[Active])</f>
        <v/>
      </c>
      <c r="G31">
        <f>_xlfn.XLOOKUP(tbl_Sourcing[[#This Row],[Product Id]], tbl_Product[Product Id], tbl_Product[Pack Size])</f>
        <v/>
      </c>
      <c r="I31" t="n">
        <v>203</v>
      </c>
      <c r="J31">
        <f>_xlfn.XLOOKUP(tbl_Sourcing[[#This Row],[Product Id]], tbl_Product[Product Id], tbl_Product[Name])</f>
        <v/>
      </c>
      <c r="P3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">
        <f>_xlfn.XLOOKUP(tbl_Sourcing[[#This Row],[Product Id]], tbl_Product[Product Id], tbl_Product[Is Booster])</f>
        <v/>
      </c>
      <c r="R31">
        <f>_xlfn.XLOOKUP(tbl_Sourcing[[#This Row],[Product Id]], tbl_Product[Product Id], tbl_Product[Is Precon])</f>
        <v/>
      </c>
    </row>
    <row r="32">
      <c r="A32" t="n">
        <v>493</v>
      </c>
      <c r="B32" t="n">
        <v>51</v>
      </c>
      <c r="C32" t="inlineStr">
        <is>
          <t>Card Market Packs x Box Size</t>
        </is>
      </c>
      <c r="D32" s="22" t="n"/>
      <c r="E32" s="22">
        <f>_xlfn.XLOOKUP(tbl_Sourcing[[#This Row],[Notes]], tbl_Sourcing[Sourcing Id],  tbl_Sourcing[Sale Price])*tbl_Sourcing[[#This Row],[Min Order Value]]+8</f>
        <v/>
      </c>
      <c r="F32" s="22">
        <f>_xlfn.XLOOKUP(tbl_Sourcing[[#This Row],[Notes]], tbl_Sourcing[Sourcing Id], tbl_Sourcing[Active])</f>
        <v/>
      </c>
      <c r="G32">
        <f>_xlfn.XLOOKUP(tbl_Sourcing[[#This Row],[Product Id]], tbl_Product[Product Id], tbl_Product[Pack Size])</f>
        <v/>
      </c>
      <c r="I32" t="n">
        <v>157</v>
      </c>
      <c r="J32">
        <f>_xlfn.XLOOKUP(tbl_Sourcing[[#This Row],[Product Id]], tbl_Product[Product Id], tbl_Product[Name])</f>
        <v/>
      </c>
      <c r="P3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">
        <f>_xlfn.XLOOKUP(tbl_Sourcing[[#This Row],[Product Id]], tbl_Product[Product Id], tbl_Product[Is Booster])</f>
        <v/>
      </c>
      <c r="R32">
        <f>_xlfn.XLOOKUP(tbl_Sourcing[[#This Row],[Product Id]], tbl_Product[Product Id], tbl_Product[Is Precon])</f>
        <v/>
      </c>
    </row>
    <row r="33">
      <c r="A33" t="n">
        <v>539</v>
      </c>
      <c r="B33" t="n">
        <v>112</v>
      </c>
      <c r="C33" t="inlineStr">
        <is>
          <t>Card Market Packs x Box Size</t>
        </is>
      </c>
      <c r="D33" s="22" t="n"/>
      <c r="E33" s="22">
        <f>_xlfn.XLOOKUP(tbl_Sourcing[[#This Row],[Notes]], tbl_Sourcing[Sourcing Id],  tbl_Sourcing[Sale Price])*tbl_Sourcing[[#This Row],[Min Order Value]]+8</f>
        <v/>
      </c>
      <c r="F33" s="22">
        <f>_xlfn.XLOOKUP(tbl_Sourcing[[#This Row],[Notes]], tbl_Sourcing[Sourcing Id], tbl_Sourcing[Active])</f>
        <v/>
      </c>
      <c r="G33">
        <f>_xlfn.XLOOKUP(tbl_Sourcing[[#This Row],[Product Id]], tbl_Product[Product Id], tbl_Product[Pack Size])</f>
        <v/>
      </c>
      <c r="I33" t="n">
        <v>204</v>
      </c>
      <c r="J33">
        <f>_xlfn.XLOOKUP(tbl_Sourcing[[#This Row],[Product Id]], tbl_Product[Product Id], tbl_Product[Name])</f>
        <v/>
      </c>
      <c r="P3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">
        <f>_xlfn.XLOOKUP(tbl_Sourcing[[#This Row],[Product Id]], tbl_Product[Product Id], tbl_Product[Is Booster])</f>
        <v/>
      </c>
      <c r="R33">
        <f>_xlfn.XLOOKUP(tbl_Sourcing[[#This Row],[Product Id]], tbl_Product[Product Id], tbl_Product[Is Precon])</f>
        <v/>
      </c>
    </row>
    <row r="34">
      <c r="A34" t="n">
        <v>511</v>
      </c>
      <c r="B34" t="n">
        <v>69</v>
      </c>
      <c r="C34" t="inlineStr">
        <is>
          <t>Card Market Packs x Box Size</t>
        </is>
      </c>
      <c r="D34" s="22" t="n"/>
      <c r="E34" s="22">
        <f>_xlfn.XLOOKUP(tbl_Sourcing[[#This Row],[Notes]], tbl_Sourcing[Sourcing Id],  tbl_Sourcing[Sale Price])*tbl_Sourcing[[#This Row],[Min Order Value]]+8</f>
        <v/>
      </c>
      <c r="F34" s="22">
        <f>_xlfn.XLOOKUP(tbl_Sourcing[[#This Row],[Notes]], tbl_Sourcing[Sourcing Id], tbl_Sourcing[Active])</f>
        <v/>
      </c>
      <c r="G34">
        <f>_xlfn.XLOOKUP(tbl_Sourcing[[#This Row],[Product Id]], tbl_Product[Product Id], tbl_Product[Pack Size])</f>
        <v/>
      </c>
      <c r="I34" t="n">
        <v>175</v>
      </c>
      <c r="J34">
        <f>_xlfn.XLOOKUP(tbl_Sourcing[[#This Row],[Product Id]], tbl_Product[Product Id], tbl_Product[Name])</f>
        <v/>
      </c>
      <c r="P3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">
        <f>_xlfn.XLOOKUP(tbl_Sourcing[[#This Row],[Product Id]], tbl_Product[Product Id], tbl_Product[Is Booster])</f>
        <v/>
      </c>
      <c r="R34">
        <f>_xlfn.XLOOKUP(tbl_Sourcing[[#This Row],[Product Id]], tbl_Product[Product Id], tbl_Product[Is Precon])</f>
        <v/>
      </c>
    </row>
    <row r="35">
      <c r="A35" t="n">
        <v>540</v>
      </c>
      <c r="B35" t="n">
        <v>114</v>
      </c>
      <c r="C35" t="inlineStr">
        <is>
          <t>Card Market Packs x Box Size</t>
        </is>
      </c>
      <c r="D35" s="22" t="n"/>
      <c r="E35" s="22">
        <f>_xlfn.XLOOKUP(tbl_Sourcing[[#This Row],[Notes]], tbl_Sourcing[Sourcing Id],  tbl_Sourcing[Sale Price])*tbl_Sourcing[[#This Row],[Min Order Value]]+8</f>
        <v/>
      </c>
      <c r="F35" s="22">
        <f>_xlfn.XLOOKUP(tbl_Sourcing[[#This Row],[Notes]], tbl_Sourcing[Sourcing Id], tbl_Sourcing[Active])</f>
        <v/>
      </c>
      <c r="G35">
        <f>_xlfn.XLOOKUP(tbl_Sourcing[[#This Row],[Product Id]], tbl_Product[Product Id], tbl_Product[Pack Size])</f>
        <v/>
      </c>
      <c r="I35" t="n">
        <v>205</v>
      </c>
      <c r="J35">
        <f>_xlfn.XLOOKUP(tbl_Sourcing[[#This Row],[Product Id]], tbl_Product[Product Id], tbl_Product[Name])</f>
        <v/>
      </c>
      <c r="P3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">
        <f>_xlfn.XLOOKUP(tbl_Sourcing[[#This Row],[Product Id]], tbl_Product[Product Id], tbl_Product[Is Booster])</f>
        <v/>
      </c>
      <c r="R35">
        <f>_xlfn.XLOOKUP(tbl_Sourcing[[#This Row],[Product Id]], tbl_Product[Product Id], tbl_Product[Is Precon])</f>
        <v/>
      </c>
    </row>
    <row r="36">
      <c r="A36" t="n">
        <v>491</v>
      </c>
      <c r="B36" t="n">
        <v>49</v>
      </c>
      <c r="C36" t="inlineStr">
        <is>
          <t>Card Market Packs x Box Size</t>
        </is>
      </c>
      <c r="D36" s="22" t="n"/>
      <c r="E36" s="22">
        <f>_xlfn.XLOOKUP(tbl_Sourcing[[#This Row],[Notes]], tbl_Sourcing[Sourcing Id],  tbl_Sourcing[Sale Price])*tbl_Sourcing[[#This Row],[Min Order Value]]+8</f>
        <v/>
      </c>
      <c r="F36" s="22">
        <f>_xlfn.XLOOKUP(tbl_Sourcing[[#This Row],[Notes]], tbl_Sourcing[Sourcing Id], tbl_Sourcing[Active])</f>
        <v/>
      </c>
      <c r="G36">
        <f>_xlfn.XLOOKUP(tbl_Sourcing[[#This Row],[Product Id]], tbl_Product[Product Id], tbl_Product[Pack Size])</f>
        <v/>
      </c>
      <c r="I36" t="n">
        <v>155</v>
      </c>
      <c r="J36">
        <f>_xlfn.XLOOKUP(tbl_Sourcing[[#This Row],[Product Id]], tbl_Product[Product Id], tbl_Product[Name])</f>
        <v/>
      </c>
      <c r="P3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">
        <f>_xlfn.XLOOKUP(tbl_Sourcing[[#This Row],[Product Id]], tbl_Product[Product Id], tbl_Product[Is Booster])</f>
        <v/>
      </c>
      <c r="R36">
        <f>_xlfn.XLOOKUP(tbl_Sourcing[[#This Row],[Product Id]], tbl_Product[Product Id], tbl_Product[Is Precon])</f>
        <v/>
      </c>
    </row>
    <row r="37">
      <c r="A37" t="n">
        <v>541</v>
      </c>
      <c r="B37" t="n">
        <v>116</v>
      </c>
      <c r="C37" t="inlineStr">
        <is>
          <t>Card Market Packs x Box Size</t>
        </is>
      </c>
      <c r="D37" s="22" t="n"/>
      <c r="E37" s="22">
        <f>_xlfn.XLOOKUP(tbl_Sourcing[[#This Row],[Notes]], tbl_Sourcing[Sourcing Id],  tbl_Sourcing[Sale Price])*tbl_Sourcing[[#This Row],[Min Order Value]]+8</f>
        <v/>
      </c>
      <c r="F37" s="22">
        <f>_xlfn.XLOOKUP(tbl_Sourcing[[#This Row],[Notes]], tbl_Sourcing[Sourcing Id], tbl_Sourcing[Active])</f>
        <v/>
      </c>
      <c r="G37">
        <f>_xlfn.XLOOKUP(tbl_Sourcing[[#This Row],[Product Id]], tbl_Product[Product Id], tbl_Product[Pack Size])</f>
        <v/>
      </c>
      <c r="I37" t="n">
        <v>206</v>
      </c>
      <c r="J37">
        <f>_xlfn.XLOOKUP(tbl_Sourcing[[#This Row],[Product Id]], tbl_Product[Product Id], tbl_Product[Name])</f>
        <v/>
      </c>
      <c r="P3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">
        <f>_xlfn.XLOOKUP(tbl_Sourcing[[#This Row],[Product Id]], tbl_Product[Product Id], tbl_Product[Is Booster])</f>
        <v/>
      </c>
      <c r="R37">
        <f>_xlfn.XLOOKUP(tbl_Sourcing[[#This Row],[Product Id]], tbl_Product[Product Id], tbl_Product[Is Precon])</f>
        <v/>
      </c>
    </row>
    <row r="38">
      <c r="A38" t="n">
        <v>501</v>
      </c>
      <c r="B38" t="n">
        <v>59</v>
      </c>
      <c r="C38" t="inlineStr">
        <is>
          <t>Card Market Packs x Box Size</t>
        </is>
      </c>
      <c r="D38" s="22" t="n"/>
      <c r="E38" s="22">
        <f>_xlfn.XLOOKUP(tbl_Sourcing[[#This Row],[Notes]], tbl_Sourcing[Sourcing Id],  tbl_Sourcing[Sale Price])*tbl_Sourcing[[#This Row],[Min Order Value]]+8</f>
        <v/>
      </c>
      <c r="F38" s="22">
        <f>_xlfn.XLOOKUP(tbl_Sourcing[[#This Row],[Notes]], tbl_Sourcing[Sourcing Id], tbl_Sourcing[Active])</f>
        <v/>
      </c>
      <c r="G38">
        <f>_xlfn.XLOOKUP(tbl_Sourcing[[#This Row],[Product Id]], tbl_Product[Product Id], tbl_Product[Pack Size])</f>
        <v/>
      </c>
      <c r="I38" t="n">
        <v>165</v>
      </c>
      <c r="J38">
        <f>_xlfn.XLOOKUP(tbl_Sourcing[[#This Row],[Product Id]], tbl_Product[Product Id], tbl_Product[Name])</f>
        <v/>
      </c>
      <c r="P3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">
        <f>_xlfn.XLOOKUP(tbl_Sourcing[[#This Row],[Product Id]], tbl_Product[Product Id], tbl_Product[Is Booster])</f>
        <v/>
      </c>
      <c r="R38">
        <f>_xlfn.XLOOKUP(tbl_Sourcing[[#This Row],[Product Id]], tbl_Product[Product Id], tbl_Product[Is Precon])</f>
        <v/>
      </c>
    </row>
    <row r="39">
      <c r="A39" t="n">
        <v>542</v>
      </c>
      <c r="B39" t="n">
        <v>118</v>
      </c>
      <c r="C39" t="inlineStr">
        <is>
          <t>Card Market Packs x Box Size</t>
        </is>
      </c>
      <c r="D39" s="22" t="n"/>
      <c r="E39" s="22">
        <f>_xlfn.XLOOKUP(tbl_Sourcing[[#This Row],[Notes]], tbl_Sourcing[Sourcing Id],  tbl_Sourcing[Sale Price])*tbl_Sourcing[[#This Row],[Min Order Value]]+8</f>
        <v/>
      </c>
      <c r="F39" s="22">
        <f>_xlfn.XLOOKUP(tbl_Sourcing[[#This Row],[Notes]], tbl_Sourcing[Sourcing Id], tbl_Sourcing[Active])</f>
        <v/>
      </c>
      <c r="G39">
        <f>_xlfn.XLOOKUP(tbl_Sourcing[[#This Row],[Product Id]], tbl_Product[Product Id], tbl_Product[Pack Size])</f>
        <v/>
      </c>
      <c r="I39" t="n">
        <v>207</v>
      </c>
      <c r="J39">
        <f>_xlfn.XLOOKUP(tbl_Sourcing[[#This Row],[Product Id]], tbl_Product[Product Id], tbl_Product[Name])</f>
        <v/>
      </c>
      <c r="P3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">
        <f>_xlfn.XLOOKUP(tbl_Sourcing[[#This Row],[Product Id]], tbl_Product[Product Id], tbl_Product[Is Booster])</f>
        <v/>
      </c>
      <c r="R39">
        <f>_xlfn.XLOOKUP(tbl_Sourcing[[#This Row],[Product Id]], tbl_Product[Product Id], tbl_Product[Is Precon])</f>
        <v/>
      </c>
    </row>
    <row r="40">
      <c r="A40" t="n">
        <v>506</v>
      </c>
      <c r="B40" t="n">
        <v>64</v>
      </c>
      <c r="C40" t="inlineStr">
        <is>
          <t>Card Market Packs x Box Size</t>
        </is>
      </c>
      <c r="D40" s="22" t="n"/>
      <c r="E40" s="22">
        <f>_xlfn.XLOOKUP(tbl_Sourcing[[#This Row],[Notes]], tbl_Sourcing[Sourcing Id],  tbl_Sourcing[Sale Price])*tbl_Sourcing[[#This Row],[Min Order Value]]+8</f>
        <v/>
      </c>
      <c r="F40" s="22">
        <f>_xlfn.XLOOKUP(tbl_Sourcing[[#This Row],[Notes]], tbl_Sourcing[Sourcing Id], tbl_Sourcing[Active])</f>
        <v/>
      </c>
      <c r="G40">
        <f>_xlfn.XLOOKUP(tbl_Sourcing[[#This Row],[Product Id]], tbl_Product[Product Id], tbl_Product[Pack Size])</f>
        <v/>
      </c>
      <c r="I40" t="n">
        <v>170</v>
      </c>
      <c r="J40">
        <f>_xlfn.XLOOKUP(tbl_Sourcing[[#This Row],[Product Id]], tbl_Product[Product Id], tbl_Product[Name])</f>
        <v/>
      </c>
      <c r="P4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">
        <f>_xlfn.XLOOKUP(tbl_Sourcing[[#This Row],[Product Id]], tbl_Product[Product Id], tbl_Product[Is Booster])</f>
        <v/>
      </c>
      <c r="R40">
        <f>_xlfn.XLOOKUP(tbl_Sourcing[[#This Row],[Product Id]], tbl_Product[Product Id], tbl_Product[Is Precon])</f>
        <v/>
      </c>
    </row>
    <row r="41">
      <c r="A41" t="n">
        <v>543</v>
      </c>
      <c r="B41" t="n">
        <v>120</v>
      </c>
      <c r="C41" t="inlineStr">
        <is>
          <t>Card Market Packs x Box Size</t>
        </is>
      </c>
      <c r="D41" s="22" t="n"/>
      <c r="E41" s="22">
        <f>_xlfn.XLOOKUP(tbl_Sourcing[[#This Row],[Notes]], tbl_Sourcing[Sourcing Id],  tbl_Sourcing[Sale Price])*tbl_Sourcing[[#This Row],[Min Order Value]]+8</f>
        <v/>
      </c>
      <c r="F41" s="22">
        <f>_xlfn.XLOOKUP(tbl_Sourcing[[#This Row],[Notes]], tbl_Sourcing[Sourcing Id], tbl_Sourcing[Active])</f>
        <v/>
      </c>
      <c r="G41">
        <f>_xlfn.XLOOKUP(tbl_Sourcing[[#This Row],[Product Id]], tbl_Product[Product Id], tbl_Product[Pack Size])</f>
        <v/>
      </c>
      <c r="I41" t="n">
        <v>208</v>
      </c>
      <c r="J41">
        <f>_xlfn.XLOOKUP(tbl_Sourcing[[#This Row],[Product Id]], tbl_Product[Product Id], tbl_Product[Name])</f>
        <v/>
      </c>
      <c r="P4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">
        <f>_xlfn.XLOOKUP(tbl_Sourcing[[#This Row],[Product Id]], tbl_Product[Product Id], tbl_Product[Is Booster])</f>
        <v/>
      </c>
      <c r="R41">
        <f>_xlfn.XLOOKUP(tbl_Sourcing[[#This Row],[Product Id]], tbl_Product[Product Id], tbl_Product[Is Precon])</f>
        <v/>
      </c>
    </row>
    <row r="42">
      <c r="A42" t="n">
        <v>488</v>
      </c>
      <c r="B42" t="n">
        <v>46</v>
      </c>
      <c r="C42" t="inlineStr">
        <is>
          <t>Card Market Packs x Box Size</t>
        </is>
      </c>
      <c r="D42" s="22" t="n"/>
      <c r="E42" s="22">
        <f>_xlfn.XLOOKUP(tbl_Sourcing[[#This Row],[Notes]], tbl_Sourcing[Sourcing Id],  tbl_Sourcing[Sale Price])*tbl_Sourcing[[#This Row],[Min Order Value]]+8</f>
        <v/>
      </c>
      <c r="F42" s="22">
        <f>_xlfn.XLOOKUP(tbl_Sourcing[[#This Row],[Notes]], tbl_Sourcing[Sourcing Id], tbl_Sourcing[Active])</f>
        <v/>
      </c>
      <c r="G42">
        <f>_xlfn.XLOOKUP(tbl_Sourcing[[#This Row],[Product Id]], tbl_Product[Product Id], tbl_Product[Pack Size])</f>
        <v/>
      </c>
      <c r="I42" t="n">
        <v>152</v>
      </c>
      <c r="J42">
        <f>_xlfn.XLOOKUP(tbl_Sourcing[[#This Row],[Product Id]], tbl_Product[Product Id], tbl_Product[Name])</f>
        <v/>
      </c>
      <c r="P4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">
        <f>_xlfn.XLOOKUP(tbl_Sourcing[[#This Row],[Product Id]], tbl_Product[Product Id], tbl_Product[Is Booster])</f>
        <v/>
      </c>
      <c r="R42">
        <f>_xlfn.XLOOKUP(tbl_Sourcing[[#This Row],[Product Id]], tbl_Product[Product Id], tbl_Product[Is Precon])</f>
        <v/>
      </c>
    </row>
    <row r="43">
      <c r="A43" t="n">
        <v>544</v>
      </c>
      <c r="B43" t="n">
        <v>122</v>
      </c>
      <c r="C43" t="inlineStr">
        <is>
          <t>Card Market Packs x Box Size</t>
        </is>
      </c>
      <c r="D43" s="22" t="n"/>
      <c r="E43" s="22">
        <f>_xlfn.XLOOKUP(tbl_Sourcing[[#This Row],[Notes]], tbl_Sourcing[Sourcing Id],  tbl_Sourcing[Sale Price])*tbl_Sourcing[[#This Row],[Min Order Value]]+8</f>
        <v/>
      </c>
      <c r="F43" s="22">
        <f>_xlfn.XLOOKUP(tbl_Sourcing[[#This Row],[Notes]], tbl_Sourcing[Sourcing Id], tbl_Sourcing[Active])</f>
        <v/>
      </c>
      <c r="G43">
        <f>_xlfn.XLOOKUP(tbl_Sourcing[[#This Row],[Product Id]], tbl_Product[Product Id], tbl_Product[Pack Size])</f>
        <v/>
      </c>
      <c r="I43" t="n">
        <v>209</v>
      </c>
      <c r="J43">
        <f>_xlfn.XLOOKUP(tbl_Sourcing[[#This Row],[Product Id]], tbl_Product[Product Id], tbl_Product[Name])</f>
        <v/>
      </c>
      <c r="P4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">
        <f>_xlfn.XLOOKUP(tbl_Sourcing[[#This Row],[Product Id]], tbl_Product[Product Id], tbl_Product[Is Booster])</f>
        <v/>
      </c>
      <c r="R43">
        <f>_xlfn.XLOOKUP(tbl_Sourcing[[#This Row],[Product Id]], tbl_Product[Product Id], tbl_Product[Is Precon])</f>
        <v/>
      </c>
    </row>
    <row r="44">
      <c r="A44" t="n">
        <v>502</v>
      </c>
      <c r="B44" t="n">
        <v>60</v>
      </c>
      <c r="C44" t="inlineStr">
        <is>
          <t>Card Market Packs x Box Size</t>
        </is>
      </c>
      <c r="D44" s="22" t="n"/>
      <c r="E44" s="22">
        <f>_xlfn.XLOOKUP(tbl_Sourcing[[#This Row],[Notes]], tbl_Sourcing[Sourcing Id],  tbl_Sourcing[Sale Price])*tbl_Sourcing[[#This Row],[Min Order Value]]+8</f>
        <v/>
      </c>
      <c r="F44" s="22">
        <f>_xlfn.XLOOKUP(tbl_Sourcing[[#This Row],[Notes]], tbl_Sourcing[Sourcing Id], tbl_Sourcing[Active])</f>
        <v/>
      </c>
      <c r="G44">
        <f>_xlfn.XLOOKUP(tbl_Sourcing[[#This Row],[Product Id]], tbl_Product[Product Id], tbl_Product[Pack Size])</f>
        <v/>
      </c>
      <c r="I44" t="n">
        <v>166</v>
      </c>
      <c r="J44">
        <f>_xlfn.XLOOKUP(tbl_Sourcing[[#This Row],[Product Id]], tbl_Product[Product Id], tbl_Product[Name])</f>
        <v/>
      </c>
      <c r="P4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">
        <f>_xlfn.XLOOKUP(tbl_Sourcing[[#This Row],[Product Id]], tbl_Product[Product Id], tbl_Product[Is Booster])</f>
        <v/>
      </c>
      <c r="R44">
        <f>_xlfn.XLOOKUP(tbl_Sourcing[[#This Row],[Product Id]], tbl_Product[Product Id], tbl_Product[Is Precon])</f>
        <v/>
      </c>
    </row>
    <row r="45">
      <c r="A45" t="n">
        <v>545</v>
      </c>
      <c r="B45" t="n">
        <v>124</v>
      </c>
      <c r="C45" t="inlineStr">
        <is>
          <t>Card Market Packs x Box Size</t>
        </is>
      </c>
      <c r="D45" s="22" t="n"/>
      <c r="E45" s="22">
        <f>_xlfn.XLOOKUP(tbl_Sourcing[[#This Row],[Notes]], tbl_Sourcing[Sourcing Id],  tbl_Sourcing[Sale Price])*tbl_Sourcing[[#This Row],[Min Order Value]]+8</f>
        <v/>
      </c>
      <c r="F45" s="22">
        <f>_xlfn.XLOOKUP(tbl_Sourcing[[#This Row],[Notes]], tbl_Sourcing[Sourcing Id], tbl_Sourcing[Active])</f>
        <v/>
      </c>
      <c r="G45">
        <f>_xlfn.XLOOKUP(tbl_Sourcing[[#This Row],[Product Id]], tbl_Product[Product Id], tbl_Product[Pack Size])</f>
        <v/>
      </c>
      <c r="I45" t="n">
        <v>210</v>
      </c>
      <c r="J45">
        <f>_xlfn.XLOOKUP(tbl_Sourcing[[#This Row],[Product Id]], tbl_Product[Product Id], tbl_Product[Name])</f>
        <v/>
      </c>
      <c r="P4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">
        <f>_xlfn.XLOOKUP(tbl_Sourcing[[#This Row],[Product Id]], tbl_Product[Product Id], tbl_Product[Is Booster])</f>
        <v/>
      </c>
      <c r="R45">
        <f>_xlfn.XLOOKUP(tbl_Sourcing[[#This Row],[Product Id]], tbl_Product[Product Id], tbl_Product[Is Precon])</f>
        <v/>
      </c>
    </row>
    <row r="46">
      <c r="A46" t="n">
        <v>522</v>
      </c>
      <c r="B46" t="n">
        <v>80</v>
      </c>
      <c r="C46" t="inlineStr">
        <is>
          <t>Card Market Packs x Box Size</t>
        </is>
      </c>
      <c r="D46" s="22" t="n"/>
      <c r="E46" s="22">
        <f>_xlfn.XLOOKUP(tbl_Sourcing[[#This Row],[Notes]], tbl_Sourcing[Sourcing Id],  tbl_Sourcing[Sale Price])*tbl_Sourcing[[#This Row],[Min Order Value]]+8</f>
        <v/>
      </c>
      <c r="F46" s="22">
        <f>_xlfn.XLOOKUP(tbl_Sourcing[[#This Row],[Notes]], tbl_Sourcing[Sourcing Id], tbl_Sourcing[Active])</f>
        <v/>
      </c>
      <c r="G46">
        <f>_xlfn.XLOOKUP(tbl_Sourcing[[#This Row],[Product Id]], tbl_Product[Product Id], tbl_Product[Pack Size])</f>
        <v/>
      </c>
      <c r="I46" t="n">
        <v>186</v>
      </c>
      <c r="J46">
        <f>_xlfn.XLOOKUP(tbl_Sourcing[[#This Row],[Product Id]], tbl_Product[Product Id], tbl_Product[Name])</f>
        <v/>
      </c>
      <c r="P4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">
        <f>_xlfn.XLOOKUP(tbl_Sourcing[[#This Row],[Product Id]], tbl_Product[Product Id], tbl_Product[Is Booster])</f>
        <v/>
      </c>
      <c r="R46">
        <f>_xlfn.XLOOKUP(tbl_Sourcing[[#This Row],[Product Id]], tbl_Product[Product Id], tbl_Product[Is Precon])</f>
        <v/>
      </c>
    </row>
    <row r="47">
      <c r="A47" t="n">
        <v>519</v>
      </c>
      <c r="B47" t="n">
        <v>77</v>
      </c>
      <c r="C47" t="inlineStr">
        <is>
          <t>Card Market Packs x Box Size</t>
        </is>
      </c>
      <c r="D47" s="22" t="n"/>
      <c r="E47" s="22">
        <f>_xlfn.XLOOKUP(tbl_Sourcing[[#This Row],[Notes]], tbl_Sourcing[Sourcing Id],  tbl_Sourcing[Sale Price])*tbl_Sourcing[[#This Row],[Min Order Value]]+8</f>
        <v/>
      </c>
      <c r="F47" s="22">
        <f>_xlfn.XLOOKUP(tbl_Sourcing[[#This Row],[Notes]], tbl_Sourcing[Sourcing Id], tbl_Sourcing[Active])</f>
        <v/>
      </c>
      <c r="G47">
        <f>_xlfn.XLOOKUP(tbl_Sourcing[[#This Row],[Product Id]], tbl_Product[Product Id], tbl_Product[Pack Size])</f>
        <v/>
      </c>
      <c r="I47" t="n">
        <v>183</v>
      </c>
      <c r="J47">
        <f>_xlfn.XLOOKUP(tbl_Sourcing[[#This Row],[Product Id]], tbl_Product[Product Id], tbl_Product[Name])</f>
        <v/>
      </c>
      <c r="P4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">
        <f>_xlfn.XLOOKUP(tbl_Sourcing[[#This Row],[Product Id]], tbl_Product[Product Id], tbl_Product[Is Booster])</f>
        <v/>
      </c>
      <c r="R47">
        <f>_xlfn.XLOOKUP(tbl_Sourcing[[#This Row],[Product Id]], tbl_Product[Product Id], tbl_Product[Is Precon])</f>
        <v/>
      </c>
    </row>
    <row r="48">
      <c r="A48" t="n">
        <v>546</v>
      </c>
      <c r="B48" t="n">
        <v>126</v>
      </c>
      <c r="C48" t="inlineStr">
        <is>
          <t>Card Market Packs x Box Size</t>
        </is>
      </c>
      <c r="D48" s="22" t="n"/>
      <c r="E48" s="22">
        <f>_xlfn.XLOOKUP(tbl_Sourcing[[#This Row],[Notes]], tbl_Sourcing[Sourcing Id],  tbl_Sourcing[Sale Price])*tbl_Sourcing[[#This Row],[Min Order Value]]+8</f>
        <v/>
      </c>
      <c r="F48" s="22">
        <f>_xlfn.XLOOKUP(tbl_Sourcing[[#This Row],[Notes]], tbl_Sourcing[Sourcing Id], tbl_Sourcing[Active])</f>
        <v/>
      </c>
      <c r="G48">
        <f>_xlfn.XLOOKUP(tbl_Sourcing[[#This Row],[Product Id]], tbl_Product[Product Id], tbl_Product[Pack Size])</f>
        <v/>
      </c>
      <c r="I48" t="n">
        <v>211</v>
      </c>
      <c r="J48">
        <f>_xlfn.XLOOKUP(tbl_Sourcing[[#This Row],[Product Id]], tbl_Product[Product Id], tbl_Product[Name])</f>
        <v/>
      </c>
      <c r="P4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">
        <f>_xlfn.XLOOKUP(tbl_Sourcing[[#This Row],[Product Id]], tbl_Product[Product Id], tbl_Product[Is Booster])</f>
        <v/>
      </c>
      <c r="R48">
        <f>_xlfn.XLOOKUP(tbl_Sourcing[[#This Row],[Product Id]], tbl_Product[Product Id], tbl_Product[Is Precon])</f>
        <v/>
      </c>
    </row>
    <row r="49">
      <c r="A49" t="n">
        <v>498</v>
      </c>
      <c r="B49" t="n">
        <v>56</v>
      </c>
      <c r="C49" t="inlineStr">
        <is>
          <t>Card Market Packs x Box Size</t>
        </is>
      </c>
      <c r="D49" s="22" t="n"/>
      <c r="E49" s="22">
        <f>_xlfn.XLOOKUP(tbl_Sourcing[[#This Row],[Notes]], tbl_Sourcing[Sourcing Id],  tbl_Sourcing[Sale Price])*tbl_Sourcing[[#This Row],[Min Order Value]]+8</f>
        <v/>
      </c>
      <c r="F49" s="22">
        <f>_xlfn.XLOOKUP(tbl_Sourcing[[#This Row],[Notes]], tbl_Sourcing[Sourcing Id], tbl_Sourcing[Active])</f>
        <v/>
      </c>
      <c r="G49">
        <f>_xlfn.XLOOKUP(tbl_Sourcing[[#This Row],[Product Id]], tbl_Product[Product Id], tbl_Product[Pack Size])</f>
        <v/>
      </c>
      <c r="I49" t="n">
        <v>162</v>
      </c>
      <c r="J49">
        <f>_xlfn.XLOOKUP(tbl_Sourcing[[#This Row],[Product Id]], tbl_Product[Product Id], tbl_Product[Name])</f>
        <v/>
      </c>
      <c r="P4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">
        <f>_xlfn.XLOOKUP(tbl_Sourcing[[#This Row],[Product Id]], tbl_Product[Product Id], tbl_Product[Is Booster])</f>
        <v/>
      </c>
      <c r="R49">
        <f>_xlfn.XLOOKUP(tbl_Sourcing[[#This Row],[Product Id]], tbl_Product[Product Id], tbl_Product[Is Precon])</f>
        <v/>
      </c>
    </row>
    <row r="50">
      <c r="A50" t="n">
        <v>547</v>
      </c>
      <c r="B50" t="n">
        <v>128</v>
      </c>
      <c r="C50" t="inlineStr">
        <is>
          <t>Card Market Packs x Box Size</t>
        </is>
      </c>
      <c r="D50" s="22" t="n"/>
      <c r="E50" s="22">
        <f>_xlfn.XLOOKUP(tbl_Sourcing[[#This Row],[Notes]], tbl_Sourcing[Sourcing Id],  tbl_Sourcing[Sale Price])*tbl_Sourcing[[#This Row],[Min Order Value]]+8</f>
        <v/>
      </c>
      <c r="F50" s="22">
        <f>_xlfn.XLOOKUP(tbl_Sourcing[[#This Row],[Notes]], tbl_Sourcing[Sourcing Id], tbl_Sourcing[Active])</f>
        <v/>
      </c>
      <c r="G50">
        <f>_xlfn.XLOOKUP(tbl_Sourcing[[#This Row],[Product Id]], tbl_Product[Product Id], tbl_Product[Pack Size])</f>
        <v/>
      </c>
      <c r="I50" t="n">
        <v>212</v>
      </c>
      <c r="J50">
        <f>_xlfn.XLOOKUP(tbl_Sourcing[[#This Row],[Product Id]], tbl_Product[Product Id], tbl_Product[Name])</f>
        <v/>
      </c>
      <c r="P5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">
        <f>_xlfn.XLOOKUP(tbl_Sourcing[[#This Row],[Product Id]], tbl_Product[Product Id], tbl_Product[Is Booster])</f>
        <v/>
      </c>
      <c r="R50">
        <f>_xlfn.XLOOKUP(tbl_Sourcing[[#This Row],[Product Id]], tbl_Product[Product Id], tbl_Product[Is Precon])</f>
        <v/>
      </c>
    </row>
    <row r="51">
      <c r="A51" t="n">
        <v>509</v>
      </c>
      <c r="B51" t="n">
        <v>67</v>
      </c>
      <c r="C51" t="inlineStr">
        <is>
          <t>Card Market Packs x Box Size</t>
        </is>
      </c>
      <c r="D51" s="22" t="n"/>
      <c r="E51" s="22">
        <f>_xlfn.XLOOKUP(tbl_Sourcing[[#This Row],[Notes]], tbl_Sourcing[Sourcing Id],  tbl_Sourcing[Sale Price])*tbl_Sourcing[[#This Row],[Min Order Value]]+8</f>
        <v/>
      </c>
      <c r="F51" s="22">
        <f>_xlfn.XLOOKUP(tbl_Sourcing[[#This Row],[Notes]], tbl_Sourcing[Sourcing Id], tbl_Sourcing[Active])</f>
        <v/>
      </c>
      <c r="G51">
        <f>_xlfn.XLOOKUP(tbl_Sourcing[[#This Row],[Product Id]], tbl_Product[Product Id], tbl_Product[Pack Size])</f>
        <v/>
      </c>
      <c r="I51" t="n">
        <v>173</v>
      </c>
      <c r="J51">
        <f>_xlfn.XLOOKUP(tbl_Sourcing[[#This Row],[Product Id]], tbl_Product[Product Id], tbl_Product[Name])</f>
        <v/>
      </c>
      <c r="P5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">
        <f>_xlfn.XLOOKUP(tbl_Sourcing[[#This Row],[Product Id]], tbl_Product[Product Id], tbl_Product[Is Booster])</f>
        <v/>
      </c>
      <c r="R51">
        <f>_xlfn.XLOOKUP(tbl_Sourcing[[#This Row],[Product Id]], tbl_Product[Product Id], tbl_Product[Is Precon])</f>
        <v/>
      </c>
    </row>
    <row r="52">
      <c r="A52" t="n">
        <v>548</v>
      </c>
      <c r="B52" t="n">
        <v>130</v>
      </c>
      <c r="C52" t="inlineStr">
        <is>
          <t>Card Market Packs x Box Size</t>
        </is>
      </c>
      <c r="D52" s="22" t="n"/>
      <c r="E52" s="22">
        <f>_xlfn.XLOOKUP(tbl_Sourcing[[#This Row],[Notes]], tbl_Sourcing[Sourcing Id],  tbl_Sourcing[Sale Price])*tbl_Sourcing[[#This Row],[Min Order Value]]+8</f>
        <v/>
      </c>
      <c r="F52" s="22">
        <f>_xlfn.XLOOKUP(tbl_Sourcing[[#This Row],[Notes]], tbl_Sourcing[Sourcing Id], tbl_Sourcing[Active])</f>
        <v/>
      </c>
      <c r="G52">
        <f>_xlfn.XLOOKUP(tbl_Sourcing[[#This Row],[Product Id]], tbl_Product[Product Id], tbl_Product[Pack Size])</f>
        <v/>
      </c>
      <c r="I52" t="n">
        <v>213</v>
      </c>
      <c r="J52">
        <f>_xlfn.XLOOKUP(tbl_Sourcing[[#This Row],[Product Id]], tbl_Product[Product Id], tbl_Product[Name])</f>
        <v/>
      </c>
      <c r="P5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">
        <f>_xlfn.XLOOKUP(tbl_Sourcing[[#This Row],[Product Id]], tbl_Product[Product Id], tbl_Product[Is Booster])</f>
        <v/>
      </c>
      <c r="R52">
        <f>_xlfn.XLOOKUP(tbl_Sourcing[[#This Row],[Product Id]], tbl_Product[Product Id], tbl_Product[Is Precon])</f>
        <v/>
      </c>
    </row>
    <row r="53">
      <c r="A53" t="n">
        <v>510</v>
      </c>
      <c r="B53" t="n">
        <v>68</v>
      </c>
      <c r="C53" t="inlineStr">
        <is>
          <t>Card Market Packs x Box Size</t>
        </is>
      </c>
      <c r="D53" s="22" t="n"/>
      <c r="E53" s="22">
        <f>_xlfn.XLOOKUP(tbl_Sourcing[[#This Row],[Notes]], tbl_Sourcing[Sourcing Id],  tbl_Sourcing[Sale Price])*tbl_Sourcing[[#This Row],[Min Order Value]]+8</f>
        <v/>
      </c>
      <c r="F53" s="22">
        <f>_xlfn.XLOOKUP(tbl_Sourcing[[#This Row],[Notes]], tbl_Sourcing[Sourcing Id], tbl_Sourcing[Active])</f>
        <v/>
      </c>
      <c r="G53">
        <f>_xlfn.XLOOKUP(tbl_Sourcing[[#This Row],[Product Id]], tbl_Product[Product Id], tbl_Product[Pack Size])</f>
        <v/>
      </c>
      <c r="I53" t="n">
        <v>174</v>
      </c>
      <c r="J53">
        <f>_xlfn.XLOOKUP(tbl_Sourcing[[#This Row],[Product Id]], tbl_Product[Product Id], tbl_Product[Name])</f>
        <v/>
      </c>
      <c r="P5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">
        <f>_xlfn.XLOOKUP(tbl_Sourcing[[#This Row],[Product Id]], tbl_Product[Product Id], tbl_Product[Is Booster])</f>
        <v/>
      </c>
      <c r="R53">
        <f>_xlfn.XLOOKUP(tbl_Sourcing[[#This Row],[Product Id]], tbl_Product[Product Id], tbl_Product[Is Precon])</f>
        <v/>
      </c>
    </row>
    <row r="54">
      <c r="A54" t="n">
        <v>523</v>
      </c>
      <c r="B54" t="n">
        <v>81</v>
      </c>
      <c r="C54" t="inlineStr">
        <is>
          <t>Card Market Packs x Box Size</t>
        </is>
      </c>
      <c r="D54" s="22" t="n"/>
      <c r="E54" s="22">
        <f>_xlfn.XLOOKUP(tbl_Sourcing[[#This Row],[Notes]], tbl_Sourcing[Sourcing Id],  tbl_Sourcing[Sale Price])*tbl_Sourcing[[#This Row],[Min Order Value]]+8</f>
        <v/>
      </c>
      <c r="F54" s="22">
        <f>_xlfn.XLOOKUP(tbl_Sourcing[[#This Row],[Notes]], tbl_Sourcing[Sourcing Id], tbl_Sourcing[Active])</f>
        <v/>
      </c>
      <c r="G54">
        <f>_xlfn.XLOOKUP(tbl_Sourcing[[#This Row],[Product Id]], tbl_Product[Product Id], tbl_Product[Pack Size])</f>
        <v/>
      </c>
      <c r="I54" t="n">
        <v>187</v>
      </c>
      <c r="J54">
        <f>_xlfn.XLOOKUP(tbl_Sourcing[[#This Row],[Product Id]], tbl_Product[Product Id], tbl_Product[Name])</f>
        <v/>
      </c>
      <c r="P5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">
        <f>_xlfn.XLOOKUP(tbl_Sourcing[[#This Row],[Product Id]], tbl_Product[Product Id], tbl_Product[Is Booster])</f>
        <v/>
      </c>
      <c r="R54">
        <f>_xlfn.XLOOKUP(tbl_Sourcing[[#This Row],[Product Id]], tbl_Product[Product Id], tbl_Product[Is Precon])</f>
        <v/>
      </c>
    </row>
    <row r="55">
      <c r="A55" t="n">
        <v>549</v>
      </c>
      <c r="B55" t="n">
        <v>132</v>
      </c>
      <c r="C55" t="inlineStr">
        <is>
          <t>Card Market Packs x Box Size</t>
        </is>
      </c>
      <c r="D55" s="22" t="n"/>
      <c r="E55" s="22">
        <f>_xlfn.XLOOKUP(tbl_Sourcing[[#This Row],[Notes]], tbl_Sourcing[Sourcing Id],  tbl_Sourcing[Sale Price])*tbl_Sourcing[[#This Row],[Min Order Value]]+8</f>
        <v/>
      </c>
      <c r="F55" s="22">
        <f>_xlfn.XLOOKUP(tbl_Sourcing[[#This Row],[Notes]], tbl_Sourcing[Sourcing Id], tbl_Sourcing[Active])</f>
        <v/>
      </c>
      <c r="G55">
        <f>_xlfn.XLOOKUP(tbl_Sourcing[[#This Row],[Product Id]], tbl_Product[Product Id], tbl_Product[Pack Size])</f>
        <v/>
      </c>
      <c r="I55" t="n">
        <v>214</v>
      </c>
      <c r="J55">
        <f>_xlfn.XLOOKUP(tbl_Sourcing[[#This Row],[Product Id]], tbl_Product[Product Id], tbl_Product[Name])</f>
        <v/>
      </c>
      <c r="P5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">
        <f>_xlfn.XLOOKUP(tbl_Sourcing[[#This Row],[Product Id]], tbl_Product[Product Id], tbl_Product[Is Booster])</f>
        <v/>
      </c>
      <c r="R55">
        <f>_xlfn.XLOOKUP(tbl_Sourcing[[#This Row],[Product Id]], tbl_Product[Product Id], tbl_Product[Is Precon])</f>
        <v/>
      </c>
    </row>
    <row r="56">
      <c r="A56" t="n">
        <v>517</v>
      </c>
      <c r="B56" t="n">
        <v>75</v>
      </c>
      <c r="C56" t="inlineStr">
        <is>
          <t>Card Market Packs x Box Size</t>
        </is>
      </c>
      <c r="D56" s="22" t="n"/>
      <c r="E56" s="22">
        <f>_xlfn.XLOOKUP(tbl_Sourcing[[#This Row],[Notes]], tbl_Sourcing[Sourcing Id],  tbl_Sourcing[Sale Price])*tbl_Sourcing[[#This Row],[Min Order Value]]+8</f>
        <v/>
      </c>
      <c r="F56" s="22">
        <f>_xlfn.XLOOKUP(tbl_Sourcing[[#This Row],[Notes]], tbl_Sourcing[Sourcing Id], tbl_Sourcing[Active])</f>
        <v/>
      </c>
      <c r="G56">
        <f>_xlfn.XLOOKUP(tbl_Sourcing[[#This Row],[Product Id]], tbl_Product[Product Id], tbl_Product[Pack Size])</f>
        <v/>
      </c>
      <c r="I56" t="n">
        <v>181</v>
      </c>
      <c r="J56">
        <f>_xlfn.XLOOKUP(tbl_Sourcing[[#This Row],[Product Id]], tbl_Product[Product Id], tbl_Product[Name])</f>
        <v/>
      </c>
      <c r="P5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6">
        <f>_xlfn.XLOOKUP(tbl_Sourcing[[#This Row],[Product Id]], tbl_Product[Product Id], tbl_Product[Is Booster])</f>
        <v/>
      </c>
      <c r="R56">
        <f>_xlfn.XLOOKUP(tbl_Sourcing[[#This Row],[Product Id]], tbl_Product[Product Id], tbl_Product[Is Precon])</f>
        <v/>
      </c>
    </row>
    <row r="57">
      <c r="A57" t="n">
        <v>550</v>
      </c>
      <c r="B57" t="n">
        <v>134</v>
      </c>
      <c r="C57" t="inlineStr">
        <is>
          <t>Card Market Packs x Box Size</t>
        </is>
      </c>
      <c r="D57" s="22" t="n"/>
      <c r="E57" s="22">
        <f>_xlfn.XLOOKUP(tbl_Sourcing[[#This Row],[Notes]], tbl_Sourcing[Sourcing Id],  tbl_Sourcing[Sale Price])*tbl_Sourcing[[#This Row],[Min Order Value]]+8</f>
        <v/>
      </c>
      <c r="F57" s="22">
        <f>_xlfn.XLOOKUP(tbl_Sourcing[[#This Row],[Notes]], tbl_Sourcing[Sourcing Id], tbl_Sourcing[Active])</f>
        <v/>
      </c>
      <c r="G57">
        <f>_xlfn.XLOOKUP(tbl_Sourcing[[#This Row],[Product Id]], tbl_Product[Product Id], tbl_Product[Pack Size])</f>
        <v/>
      </c>
      <c r="I57" t="n">
        <v>215</v>
      </c>
      <c r="J57">
        <f>_xlfn.XLOOKUP(tbl_Sourcing[[#This Row],[Product Id]], tbl_Product[Product Id], tbl_Product[Name])</f>
        <v/>
      </c>
      <c r="P5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7">
        <f>_xlfn.XLOOKUP(tbl_Sourcing[[#This Row],[Product Id]], tbl_Product[Product Id], tbl_Product[Is Booster])</f>
        <v/>
      </c>
      <c r="R57">
        <f>_xlfn.XLOOKUP(tbl_Sourcing[[#This Row],[Product Id]], tbl_Product[Product Id], tbl_Product[Is Precon])</f>
        <v/>
      </c>
    </row>
    <row r="58">
      <c r="A58" t="n">
        <v>496</v>
      </c>
      <c r="B58" t="n">
        <v>54</v>
      </c>
      <c r="C58" t="inlineStr">
        <is>
          <t>Card Market Packs x Box Size</t>
        </is>
      </c>
      <c r="D58" s="22" t="n"/>
      <c r="E58" s="22">
        <f>_xlfn.XLOOKUP(tbl_Sourcing[[#This Row],[Notes]], tbl_Sourcing[Sourcing Id],  tbl_Sourcing[Sale Price])*tbl_Sourcing[[#This Row],[Min Order Value]]+8</f>
        <v/>
      </c>
      <c r="F58" s="22">
        <f>_xlfn.XLOOKUP(tbl_Sourcing[[#This Row],[Notes]], tbl_Sourcing[Sourcing Id], tbl_Sourcing[Active])</f>
        <v/>
      </c>
      <c r="G58">
        <f>_xlfn.XLOOKUP(tbl_Sourcing[[#This Row],[Product Id]], tbl_Product[Product Id], tbl_Product[Pack Size])</f>
        <v/>
      </c>
      <c r="I58" t="n">
        <v>160</v>
      </c>
      <c r="J58">
        <f>_xlfn.XLOOKUP(tbl_Sourcing[[#This Row],[Product Id]], tbl_Product[Product Id], tbl_Product[Name])</f>
        <v/>
      </c>
      <c r="P5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8">
        <f>_xlfn.XLOOKUP(tbl_Sourcing[[#This Row],[Product Id]], tbl_Product[Product Id], tbl_Product[Is Booster])</f>
        <v/>
      </c>
      <c r="R58">
        <f>_xlfn.XLOOKUP(tbl_Sourcing[[#This Row],[Product Id]], tbl_Product[Product Id], tbl_Product[Is Precon])</f>
        <v/>
      </c>
    </row>
    <row r="59">
      <c r="A59" t="n">
        <v>551</v>
      </c>
      <c r="B59" t="n">
        <v>136</v>
      </c>
      <c r="C59" t="inlineStr">
        <is>
          <t>Card Market Packs x Box Size</t>
        </is>
      </c>
      <c r="D59" s="22" t="n"/>
      <c r="E59" s="22">
        <f>_xlfn.XLOOKUP(tbl_Sourcing[[#This Row],[Notes]], tbl_Sourcing[Sourcing Id],  tbl_Sourcing[Sale Price])*tbl_Sourcing[[#This Row],[Min Order Value]]+8</f>
        <v/>
      </c>
      <c r="F59" s="22">
        <f>_xlfn.XLOOKUP(tbl_Sourcing[[#This Row],[Notes]], tbl_Sourcing[Sourcing Id], tbl_Sourcing[Active])</f>
        <v/>
      </c>
      <c r="G59">
        <f>_xlfn.XLOOKUP(tbl_Sourcing[[#This Row],[Product Id]], tbl_Product[Product Id], tbl_Product[Pack Size])</f>
        <v/>
      </c>
      <c r="I59" t="n">
        <v>216</v>
      </c>
      <c r="J59">
        <f>_xlfn.XLOOKUP(tbl_Sourcing[[#This Row],[Product Id]], tbl_Product[Product Id], tbl_Product[Name])</f>
        <v/>
      </c>
      <c r="P5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9">
        <f>_xlfn.XLOOKUP(tbl_Sourcing[[#This Row],[Product Id]], tbl_Product[Product Id], tbl_Product[Is Booster])</f>
        <v/>
      </c>
      <c r="R59">
        <f>_xlfn.XLOOKUP(tbl_Sourcing[[#This Row],[Product Id]], tbl_Product[Product Id], tbl_Product[Is Precon])</f>
        <v/>
      </c>
    </row>
    <row r="60">
      <c r="A60" t="n">
        <v>514</v>
      </c>
      <c r="B60" t="n">
        <v>42</v>
      </c>
      <c r="C60" t="inlineStr">
        <is>
          <t>Card Market Packs x Box Size</t>
        </is>
      </c>
      <c r="D60" s="22" t="n"/>
      <c r="E60" s="22">
        <f>_xlfn.XLOOKUP(tbl_Sourcing[[#This Row],[Notes]], tbl_Sourcing[Sourcing Id],  tbl_Sourcing[Sale Price])*tbl_Sourcing[[#This Row],[Min Order Value]]+8</f>
        <v/>
      </c>
      <c r="F60" s="22">
        <f>_xlfn.XLOOKUP(tbl_Sourcing[[#This Row],[Notes]], tbl_Sourcing[Sourcing Id], tbl_Sourcing[Active])</f>
        <v/>
      </c>
      <c r="G60">
        <f>_xlfn.XLOOKUP(tbl_Sourcing[[#This Row],[Product Id]], tbl_Product[Product Id], tbl_Product[Pack Size])</f>
        <v/>
      </c>
      <c r="I60" t="n">
        <v>178</v>
      </c>
      <c r="J60">
        <f>_xlfn.XLOOKUP(tbl_Sourcing[[#This Row],[Product Id]], tbl_Product[Product Id], tbl_Product[Name])</f>
        <v/>
      </c>
      <c r="P6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0">
        <f>_xlfn.XLOOKUP(tbl_Sourcing[[#This Row],[Product Id]], tbl_Product[Product Id], tbl_Product[Is Booster])</f>
        <v/>
      </c>
      <c r="R60">
        <f>_xlfn.XLOOKUP(tbl_Sourcing[[#This Row],[Product Id]], tbl_Product[Product Id], tbl_Product[Is Precon])</f>
        <v/>
      </c>
    </row>
    <row r="61">
      <c r="A61" t="n">
        <v>552</v>
      </c>
      <c r="B61" t="n">
        <v>138</v>
      </c>
      <c r="C61" t="inlineStr">
        <is>
          <t>Card Market Packs x Box Size</t>
        </is>
      </c>
      <c r="D61" s="22" t="n"/>
      <c r="E61" s="22">
        <f>_xlfn.XLOOKUP(tbl_Sourcing[[#This Row],[Notes]], tbl_Sourcing[Sourcing Id],  tbl_Sourcing[Sale Price])*tbl_Sourcing[[#This Row],[Min Order Value]]+8</f>
        <v/>
      </c>
      <c r="F61" s="22">
        <f>_xlfn.XLOOKUP(tbl_Sourcing[[#This Row],[Notes]], tbl_Sourcing[Sourcing Id], tbl_Sourcing[Active])</f>
        <v/>
      </c>
      <c r="G61">
        <f>_xlfn.XLOOKUP(tbl_Sourcing[[#This Row],[Product Id]], tbl_Product[Product Id], tbl_Product[Pack Size])</f>
        <v/>
      </c>
      <c r="I61" t="n">
        <v>217</v>
      </c>
      <c r="J61">
        <f>_xlfn.XLOOKUP(tbl_Sourcing[[#This Row],[Product Id]], tbl_Product[Product Id], tbl_Product[Name])</f>
        <v/>
      </c>
      <c r="P6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1">
        <f>_xlfn.XLOOKUP(tbl_Sourcing[[#This Row],[Product Id]], tbl_Product[Product Id], tbl_Product[Is Booster])</f>
        <v/>
      </c>
      <c r="R61">
        <f>_xlfn.XLOOKUP(tbl_Sourcing[[#This Row],[Product Id]], tbl_Product[Product Id], tbl_Product[Is Precon])</f>
        <v/>
      </c>
    </row>
    <row r="62">
      <c r="A62" t="n">
        <v>515</v>
      </c>
      <c r="B62" t="n">
        <v>73</v>
      </c>
      <c r="C62" t="inlineStr">
        <is>
          <t>Card Market Packs x Box Size</t>
        </is>
      </c>
      <c r="D62" s="22" t="n"/>
      <c r="E62" s="22">
        <f>_xlfn.XLOOKUP(tbl_Sourcing[[#This Row],[Notes]], tbl_Sourcing[Sourcing Id],  tbl_Sourcing[Sale Price])*tbl_Sourcing[[#This Row],[Min Order Value]]+8</f>
        <v/>
      </c>
      <c r="F62" s="22">
        <f>_xlfn.XLOOKUP(tbl_Sourcing[[#This Row],[Notes]], tbl_Sourcing[Sourcing Id], tbl_Sourcing[Active])</f>
        <v/>
      </c>
      <c r="G62">
        <f>_xlfn.XLOOKUP(tbl_Sourcing[[#This Row],[Product Id]], tbl_Product[Product Id], tbl_Product[Pack Size])</f>
        <v/>
      </c>
      <c r="I62" t="n">
        <v>179</v>
      </c>
      <c r="J62">
        <f>_xlfn.XLOOKUP(tbl_Sourcing[[#This Row],[Product Id]], tbl_Product[Product Id], tbl_Product[Name])</f>
        <v/>
      </c>
      <c r="P6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2">
        <f>_xlfn.XLOOKUP(tbl_Sourcing[[#This Row],[Product Id]], tbl_Product[Product Id], tbl_Product[Is Booster])</f>
        <v/>
      </c>
      <c r="R62">
        <f>_xlfn.XLOOKUP(tbl_Sourcing[[#This Row],[Product Id]], tbl_Product[Product Id], tbl_Product[Is Precon])</f>
        <v/>
      </c>
    </row>
    <row r="63">
      <c r="A63" t="n">
        <v>553</v>
      </c>
      <c r="B63" t="n">
        <v>140</v>
      </c>
      <c r="C63" t="inlineStr">
        <is>
          <t>Card Market Packs x Box Size</t>
        </is>
      </c>
      <c r="D63" s="22" t="n"/>
      <c r="E63" s="22">
        <f>_xlfn.XLOOKUP(tbl_Sourcing[[#This Row],[Notes]], tbl_Sourcing[Sourcing Id],  tbl_Sourcing[Sale Price])*tbl_Sourcing[[#This Row],[Min Order Value]]+8</f>
        <v/>
      </c>
      <c r="F63" s="22">
        <f>_xlfn.XLOOKUP(tbl_Sourcing[[#This Row],[Notes]], tbl_Sourcing[Sourcing Id], tbl_Sourcing[Active])</f>
        <v/>
      </c>
      <c r="G63">
        <f>_xlfn.XLOOKUP(tbl_Sourcing[[#This Row],[Product Id]], tbl_Product[Product Id], tbl_Product[Pack Size])</f>
        <v/>
      </c>
      <c r="I63" t="n">
        <v>218</v>
      </c>
      <c r="J63">
        <f>_xlfn.XLOOKUP(tbl_Sourcing[[#This Row],[Product Id]], tbl_Product[Product Id], tbl_Product[Name])</f>
        <v/>
      </c>
      <c r="P6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3">
        <f>_xlfn.XLOOKUP(tbl_Sourcing[[#This Row],[Product Id]], tbl_Product[Product Id], tbl_Product[Is Booster])</f>
        <v/>
      </c>
      <c r="R63">
        <f>_xlfn.XLOOKUP(tbl_Sourcing[[#This Row],[Product Id]], tbl_Product[Product Id], tbl_Product[Is Precon])</f>
        <v/>
      </c>
    </row>
    <row r="64">
      <c r="A64" t="n">
        <v>508</v>
      </c>
      <c r="B64" t="n">
        <v>66</v>
      </c>
      <c r="C64" t="inlineStr">
        <is>
          <t>Card Market Packs x Box Size</t>
        </is>
      </c>
      <c r="D64" s="22" t="n"/>
      <c r="E64" s="22">
        <f>_xlfn.XLOOKUP(tbl_Sourcing[[#This Row],[Notes]], tbl_Sourcing[Sourcing Id],  tbl_Sourcing[Sale Price])*tbl_Sourcing[[#This Row],[Min Order Value]]+8</f>
        <v/>
      </c>
      <c r="F64" s="22">
        <f>_xlfn.XLOOKUP(tbl_Sourcing[[#This Row],[Notes]], tbl_Sourcing[Sourcing Id], tbl_Sourcing[Active])</f>
        <v/>
      </c>
      <c r="G64">
        <f>_xlfn.XLOOKUP(tbl_Sourcing[[#This Row],[Product Id]], tbl_Product[Product Id], tbl_Product[Pack Size])</f>
        <v/>
      </c>
      <c r="I64" t="n">
        <v>172</v>
      </c>
      <c r="J64">
        <f>_xlfn.XLOOKUP(tbl_Sourcing[[#This Row],[Product Id]], tbl_Product[Product Id], tbl_Product[Name])</f>
        <v/>
      </c>
      <c r="P6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4">
        <f>_xlfn.XLOOKUP(tbl_Sourcing[[#This Row],[Product Id]], tbl_Product[Product Id], tbl_Product[Is Booster])</f>
        <v/>
      </c>
      <c r="R64">
        <f>_xlfn.XLOOKUP(tbl_Sourcing[[#This Row],[Product Id]], tbl_Product[Product Id], tbl_Product[Is Precon])</f>
        <v/>
      </c>
    </row>
    <row r="65">
      <c r="A65" t="n">
        <v>554</v>
      </c>
      <c r="B65" t="n">
        <v>142</v>
      </c>
      <c r="C65" t="inlineStr">
        <is>
          <t>Card Market Packs x Box Size</t>
        </is>
      </c>
      <c r="D65" s="22" t="n"/>
      <c r="E65" s="22">
        <f>_xlfn.XLOOKUP(tbl_Sourcing[[#This Row],[Notes]], tbl_Sourcing[Sourcing Id],  tbl_Sourcing[Sale Price])*tbl_Sourcing[[#This Row],[Min Order Value]]+8</f>
        <v/>
      </c>
      <c r="F65" s="22">
        <f>_xlfn.XLOOKUP(tbl_Sourcing[[#This Row],[Notes]], tbl_Sourcing[Sourcing Id], tbl_Sourcing[Active])</f>
        <v/>
      </c>
      <c r="G65">
        <f>_xlfn.XLOOKUP(tbl_Sourcing[[#This Row],[Product Id]], tbl_Product[Product Id], tbl_Product[Pack Size])</f>
        <v/>
      </c>
      <c r="I65" t="n">
        <v>219</v>
      </c>
      <c r="J65">
        <f>_xlfn.XLOOKUP(tbl_Sourcing[[#This Row],[Product Id]], tbl_Product[Product Id], tbl_Product[Name])</f>
        <v/>
      </c>
      <c r="P6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5">
        <f>_xlfn.XLOOKUP(tbl_Sourcing[[#This Row],[Product Id]], tbl_Product[Product Id], tbl_Product[Is Booster])</f>
        <v/>
      </c>
      <c r="R65">
        <f>_xlfn.XLOOKUP(tbl_Sourcing[[#This Row],[Product Id]], tbl_Product[Product Id], tbl_Product[Is Precon])</f>
        <v/>
      </c>
    </row>
    <row r="66">
      <c r="A66" t="n">
        <v>489</v>
      </c>
      <c r="B66" t="n">
        <v>47</v>
      </c>
      <c r="C66" t="inlineStr">
        <is>
          <t>Card Market Packs x Box Size</t>
        </is>
      </c>
      <c r="D66" s="22" t="n"/>
      <c r="E66" s="22">
        <f>_xlfn.XLOOKUP(tbl_Sourcing[[#This Row],[Notes]], tbl_Sourcing[Sourcing Id],  tbl_Sourcing[Sale Price])*tbl_Sourcing[[#This Row],[Min Order Value]]+8</f>
        <v/>
      </c>
      <c r="F66" s="22">
        <f>_xlfn.XLOOKUP(tbl_Sourcing[[#This Row],[Notes]], tbl_Sourcing[Sourcing Id], tbl_Sourcing[Active])</f>
        <v/>
      </c>
      <c r="G66">
        <f>_xlfn.XLOOKUP(tbl_Sourcing[[#This Row],[Product Id]], tbl_Product[Product Id], tbl_Product[Pack Size])</f>
        <v/>
      </c>
      <c r="I66" t="n">
        <v>153</v>
      </c>
      <c r="J66">
        <f>_xlfn.XLOOKUP(tbl_Sourcing[[#This Row],[Product Id]], tbl_Product[Product Id], tbl_Product[Name])</f>
        <v/>
      </c>
      <c r="P6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6">
        <f>_xlfn.XLOOKUP(tbl_Sourcing[[#This Row],[Product Id]], tbl_Product[Product Id], tbl_Product[Is Booster])</f>
        <v/>
      </c>
      <c r="R66">
        <f>_xlfn.XLOOKUP(tbl_Sourcing[[#This Row],[Product Id]], tbl_Product[Product Id], tbl_Product[Is Precon])</f>
        <v/>
      </c>
    </row>
    <row r="67">
      <c r="A67" t="n">
        <v>525</v>
      </c>
      <c r="B67" t="n">
        <v>72</v>
      </c>
      <c r="C67" t="inlineStr">
        <is>
          <t>Card Market Packs x Box Size</t>
        </is>
      </c>
      <c r="D67" s="22" t="n"/>
      <c r="E67" s="22">
        <f>_xlfn.XLOOKUP(tbl_Sourcing[[#This Row],[Notes]], tbl_Sourcing[Sourcing Id],  tbl_Sourcing[Sale Price])*tbl_Sourcing[[#This Row],[Min Order Value]]+8</f>
        <v/>
      </c>
      <c r="F67" s="22">
        <f>_xlfn.XLOOKUP(tbl_Sourcing[[#This Row],[Notes]], tbl_Sourcing[Sourcing Id], tbl_Sourcing[Active])</f>
        <v/>
      </c>
      <c r="G67">
        <f>_xlfn.XLOOKUP(tbl_Sourcing[[#This Row],[Product Id]], tbl_Product[Product Id], tbl_Product[Pack Size])</f>
        <v/>
      </c>
      <c r="I67" t="n">
        <v>189</v>
      </c>
      <c r="J67">
        <f>_xlfn.XLOOKUP(tbl_Sourcing[[#This Row],[Product Id]], tbl_Product[Product Id], tbl_Product[Name])</f>
        <v/>
      </c>
      <c r="P6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7">
        <f>_xlfn.XLOOKUP(tbl_Sourcing[[#This Row],[Product Id]], tbl_Product[Product Id], tbl_Product[Is Booster])</f>
        <v/>
      </c>
      <c r="R67">
        <f>_xlfn.XLOOKUP(tbl_Sourcing[[#This Row],[Product Id]], tbl_Product[Product Id], tbl_Product[Is Precon])</f>
        <v/>
      </c>
    </row>
    <row r="68">
      <c r="A68" t="n">
        <v>555</v>
      </c>
      <c r="B68" t="n">
        <v>144</v>
      </c>
      <c r="C68" t="inlineStr">
        <is>
          <t>Card Market Packs x Box Size</t>
        </is>
      </c>
      <c r="D68" s="22" t="n"/>
      <c r="E68" s="22">
        <f>_xlfn.XLOOKUP(tbl_Sourcing[[#This Row],[Notes]], tbl_Sourcing[Sourcing Id],  tbl_Sourcing[Sale Price])*tbl_Sourcing[[#This Row],[Min Order Value]]+8</f>
        <v/>
      </c>
      <c r="F68" s="22">
        <f>_xlfn.XLOOKUP(tbl_Sourcing[[#This Row],[Notes]], tbl_Sourcing[Sourcing Id], tbl_Sourcing[Active])</f>
        <v/>
      </c>
      <c r="G68">
        <f>_xlfn.XLOOKUP(tbl_Sourcing[[#This Row],[Product Id]], tbl_Product[Product Id], tbl_Product[Pack Size])</f>
        <v/>
      </c>
      <c r="I68" t="n">
        <v>220</v>
      </c>
      <c r="J68">
        <f>_xlfn.XLOOKUP(tbl_Sourcing[[#This Row],[Product Id]], tbl_Product[Product Id], tbl_Product[Name])</f>
        <v/>
      </c>
      <c r="P6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8">
        <f>_xlfn.XLOOKUP(tbl_Sourcing[[#This Row],[Product Id]], tbl_Product[Product Id], tbl_Product[Is Booster])</f>
        <v/>
      </c>
      <c r="R68">
        <f>_xlfn.XLOOKUP(tbl_Sourcing[[#This Row],[Product Id]], tbl_Product[Product Id], tbl_Product[Is Precon])</f>
        <v/>
      </c>
    </row>
    <row r="69">
      <c r="A69" t="n">
        <v>497</v>
      </c>
      <c r="B69" t="n">
        <v>55</v>
      </c>
      <c r="C69" t="inlineStr">
        <is>
          <t>Card Market Packs x Box Size</t>
        </is>
      </c>
      <c r="D69" s="22" t="n"/>
      <c r="E69" s="22">
        <f>_xlfn.XLOOKUP(tbl_Sourcing[[#This Row],[Notes]], tbl_Sourcing[Sourcing Id],  tbl_Sourcing[Sale Price])*tbl_Sourcing[[#This Row],[Min Order Value]]+8</f>
        <v/>
      </c>
      <c r="F69" s="22">
        <f>_xlfn.XLOOKUP(tbl_Sourcing[[#This Row],[Notes]], tbl_Sourcing[Sourcing Id], tbl_Sourcing[Active])</f>
        <v/>
      </c>
      <c r="G69">
        <f>_xlfn.XLOOKUP(tbl_Sourcing[[#This Row],[Product Id]], tbl_Product[Product Id], tbl_Product[Pack Size])</f>
        <v/>
      </c>
      <c r="I69" t="n">
        <v>161</v>
      </c>
      <c r="J69">
        <f>_xlfn.XLOOKUP(tbl_Sourcing[[#This Row],[Product Id]], tbl_Product[Product Id], tbl_Product[Name])</f>
        <v/>
      </c>
      <c r="P6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9">
        <f>_xlfn.XLOOKUP(tbl_Sourcing[[#This Row],[Product Id]], tbl_Product[Product Id], tbl_Product[Is Booster])</f>
        <v/>
      </c>
      <c r="R69">
        <f>_xlfn.XLOOKUP(tbl_Sourcing[[#This Row],[Product Id]], tbl_Product[Product Id], tbl_Product[Is Precon])</f>
        <v/>
      </c>
    </row>
    <row r="70">
      <c r="A70" t="n">
        <v>556</v>
      </c>
      <c r="B70" t="n">
        <v>146</v>
      </c>
      <c r="C70" t="inlineStr">
        <is>
          <t>Card Market Packs x Box Size</t>
        </is>
      </c>
      <c r="D70" s="22" t="n"/>
      <c r="E70" s="22">
        <f>_xlfn.XLOOKUP(tbl_Sourcing[[#This Row],[Notes]], tbl_Sourcing[Sourcing Id],  tbl_Sourcing[Sale Price])*tbl_Sourcing[[#This Row],[Min Order Value]]+8</f>
        <v/>
      </c>
      <c r="F70" s="22">
        <f>_xlfn.XLOOKUP(tbl_Sourcing[[#This Row],[Notes]], tbl_Sourcing[Sourcing Id], tbl_Sourcing[Active])</f>
        <v/>
      </c>
      <c r="G70">
        <f>_xlfn.XLOOKUP(tbl_Sourcing[[#This Row],[Product Id]], tbl_Product[Product Id], tbl_Product[Pack Size])</f>
        <v/>
      </c>
      <c r="I70" t="n">
        <v>221</v>
      </c>
      <c r="J70">
        <f>_xlfn.XLOOKUP(tbl_Sourcing[[#This Row],[Product Id]], tbl_Product[Product Id], tbl_Product[Name])</f>
        <v/>
      </c>
      <c r="P7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0">
        <f>_xlfn.XLOOKUP(tbl_Sourcing[[#This Row],[Product Id]], tbl_Product[Product Id], tbl_Product[Is Booster])</f>
        <v/>
      </c>
      <c r="R70">
        <f>_xlfn.XLOOKUP(tbl_Sourcing[[#This Row],[Product Id]], tbl_Product[Product Id], tbl_Product[Is Precon])</f>
        <v/>
      </c>
    </row>
    <row r="71">
      <c r="A71" t="n">
        <v>495</v>
      </c>
      <c r="B71" t="n">
        <v>53</v>
      </c>
      <c r="C71" t="inlineStr">
        <is>
          <t>Card Market Packs x Box Size</t>
        </is>
      </c>
      <c r="D71" s="22" t="n"/>
      <c r="E71" s="22">
        <f>_xlfn.XLOOKUP(tbl_Sourcing[[#This Row],[Notes]], tbl_Sourcing[Sourcing Id],  tbl_Sourcing[Sale Price])*tbl_Sourcing[[#This Row],[Min Order Value]]+8</f>
        <v/>
      </c>
      <c r="F71" s="22">
        <f>_xlfn.XLOOKUP(tbl_Sourcing[[#This Row],[Notes]], tbl_Sourcing[Sourcing Id], tbl_Sourcing[Active])</f>
        <v/>
      </c>
      <c r="G71">
        <f>_xlfn.XLOOKUP(tbl_Sourcing[[#This Row],[Product Id]], tbl_Product[Product Id], tbl_Product[Pack Size])</f>
        <v/>
      </c>
      <c r="I71" t="n">
        <v>159</v>
      </c>
      <c r="J71">
        <f>_xlfn.XLOOKUP(tbl_Sourcing[[#This Row],[Product Id]], tbl_Product[Product Id], tbl_Product[Name])</f>
        <v/>
      </c>
      <c r="P7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1">
        <f>_xlfn.XLOOKUP(tbl_Sourcing[[#This Row],[Product Id]], tbl_Product[Product Id], tbl_Product[Is Booster])</f>
        <v/>
      </c>
      <c r="R71">
        <f>_xlfn.XLOOKUP(tbl_Sourcing[[#This Row],[Product Id]], tbl_Product[Product Id], tbl_Product[Is Precon])</f>
        <v/>
      </c>
    </row>
    <row r="72">
      <c r="A72" t="n">
        <v>557</v>
      </c>
      <c r="B72" t="n">
        <v>148</v>
      </c>
      <c r="C72" t="inlineStr">
        <is>
          <t>Card Market Packs x Box Size</t>
        </is>
      </c>
      <c r="D72" s="22" t="n"/>
      <c r="E72" s="22">
        <f>_xlfn.XLOOKUP(tbl_Sourcing[[#This Row],[Notes]], tbl_Sourcing[Sourcing Id],  tbl_Sourcing[Sale Price])*tbl_Sourcing[[#This Row],[Min Order Value]]+8</f>
        <v/>
      </c>
      <c r="F72" s="22">
        <f>_xlfn.XLOOKUP(tbl_Sourcing[[#This Row],[Notes]], tbl_Sourcing[Sourcing Id], tbl_Sourcing[Active])</f>
        <v/>
      </c>
      <c r="G72">
        <f>_xlfn.XLOOKUP(tbl_Sourcing[[#This Row],[Product Id]], tbl_Product[Product Id], tbl_Product[Pack Size])</f>
        <v/>
      </c>
      <c r="I72" t="n">
        <v>222</v>
      </c>
      <c r="J72">
        <f>_xlfn.XLOOKUP(tbl_Sourcing[[#This Row],[Product Id]], tbl_Product[Product Id], tbl_Product[Name])</f>
        <v/>
      </c>
      <c r="P7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2">
        <f>_xlfn.XLOOKUP(tbl_Sourcing[[#This Row],[Product Id]], tbl_Product[Product Id], tbl_Product[Is Booster])</f>
        <v/>
      </c>
      <c r="R72">
        <f>_xlfn.XLOOKUP(tbl_Sourcing[[#This Row],[Product Id]], tbl_Product[Product Id], tbl_Product[Is Precon])</f>
        <v/>
      </c>
    </row>
    <row r="73">
      <c r="A73" t="n">
        <v>516</v>
      </c>
      <c r="B73" t="n">
        <v>74</v>
      </c>
      <c r="C73" t="inlineStr">
        <is>
          <t>Card Market Packs x Box Size</t>
        </is>
      </c>
      <c r="D73" s="22" t="n"/>
      <c r="E73" s="22">
        <f>_xlfn.XLOOKUP(tbl_Sourcing[[#This Row],[Notes]], tbl_Sourcing[Sourcing Id],  tbl_Sourcing[Sale Price])*tbl_Sourcing[[#This Row],[Min Order Value]]+8</f>
        <v/>
      </c>
      <c r="F73" s="22">
        <f>_xlfn.XLOOKUP(tbl_Sourcing[[#This Row],[Notes]], tbl_Sourcing[Sourcing Id], tbl_Sourcing[Active])</f>
        <v/>
      </c>
      <c r="G73">
        <f>_xlfn.XLOOKUP(tbl_Sourcing[[#This Row],[Product Id]], tbl_Product[Product Id], tbl_Product[Pack Size])</f>
        <v/>
      </c>
      <c r="I73" t="n">
        <v>180</v>
      </c>
      <c r="J73">
        <f>_xlfn.XLOOKUP(tbl_Sourcing[[#This Row],[Product Id]], tbl_Product[Product Id], tbl_Product[Name])</f>
        <v/>
      </c>
      <c r="P7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3">
        <f>_xlfn.XLOOKUP(tbl_Sourcing[[#This Row],[Product Id]], tbl_Product[Product Id], tbl_Product[Is Booster])</f>
        <v/>
      </c>
      <c r="R73">
        <f>_xlfn.XLOOKUP(tbl_Sourcing[[#This Row],[Product Id]], tbl_Product[Product Id], tbl_Product[Is Precon])</f>
        <v/>
      </c>
    </row>
    <row r="74">
      <c r="A74" t="n">
        <v>27</v>
      </c>
      <c r="B74" t="n">
        <v>57</v>
      </c>
      <c r="C74" t="inlineStr">
        <is>
          <t>Chaos Cards</t>
        </is>
      </c>
      <c r="E74" s="23" t="n">
        <v>145</v>
      </c>
      <c r="F74" s="23" t="b">
        <v>0</v>
      </c>
      <c r="G74" s="24" t="n"/>
      <c r="H74" s="24" t="n"/>
      <c r="J74">
        <f>_xlfn.XLOOKUP(tbl_Sourcing[[#This Row],[Product Id]], tbl_Product[Product Id], tbl_Product[Name])</f>
        <v/>
      </c>
      <c r="P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4">
        <f>_xlfn.XLOOKUP(tbl_Sourcing[[#This Row],[Product Id]], tbl_Product[Product Id], tbl_Product[Is Booster])</f>
        <v/>
      </c>
      <c r="R74">
        <f>_xlfn.XLOOKUP(tbl_Sourcing[[#This Row],[Product Id]], tbl_Product[Product Id], tbl_Product[Is Precon])</f>
        <v/>
      </c>
    </row>
    <row r="75">
      <c r="A75" t="n">
        <v>82</v>
      </c>
      <c r="B75" t="n">
        <v>79</v>
      </c>
      <c r="C75" t="inlineStr">
        <is>
          <t>Chaos Cards</t>
        </is>
      </c>
      <c r="E75" s="23" t="n">
        <v>133</v>
      </c>
      <c r="F75" s="23" t="b">
        <v>0</v>
      </c>
      <c r="G75" s="24" t="n"/>
      <c r="H75" s="24" t="n"/>
      <c r="J75">
        <f>_xlfn.XLOOKUP(tbl_Sourcing[[#This Row],[Product Id]], tbl_Product[Product Id], tbl_Product[Name])</f>
        <v/>
      </c>
      <c r="P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5">
        <f>_xlfn.XLOOKUP(tbl_Sourcing[[#This Row],[Product Id]], tbl_Product[Product Id], tbl_Product[Is Booster])</f>
        <v/>
      </c>
      <c r="R75">
        <f>_xlfn.XLOOKUP(tbl_Sourcing[[#This Row],[Product Id]], tbl_Product[Product Id], tbl_Product[Is Precon])</f>
        <v/>
      </c>
    </row>
    <row r="76">
      <c r="A76" t="n">
        <v>17</v>
      </c>
      <c r="B76" t="n">
        <v>52</v>
      </c>
      <c r="C76" t="inlineStr">
        <is>
          <t>Chaos Cards</t>
        </is>
      </c>
      <c r="E76" s="23" t="n">
        <v>395</v>
      </c>
      <c r="F76" s="23" t="b">
        <v>0</v>
      </c>
      <c r="G76" s="24" t="n"/>
      <c r="H76" s="24" t="n"/>
      <c r="J76">
        <f>_xlfn.XLOOKUP(tbl_Sourcing[[#This Row],[Product Id]], tbl_Product[Product Id], tbl_Product[Name])</f>
        <v/>
      </c>
      <c r="P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6">
        <f>_xlfn.XLOOKUP(tbl_Sourcing[[#This Row],[Product Id]], tbl_Product[Product Id], tbl_Product[Is Booster])</f>
        <v/>
      </c>
      <c r="R76">
        <f>_xlfn.XLOOKUP(tbl_Sourcing[[#This Row],[Product Id]], tbl_Product[Product Id], tbl_Product[Is Precon])</f>
        <v/>
      </c>
    </row>
    <row r="77">
      <c r="A77" t="n">
        <v>75</v>
      </c>
      <c r="B77" t="n">
        <v>76</v>
      </c>
      <c r="C77" t="inlineStr">
        <is>
          <t>Chaos Cards</t>
        </is>
      </c>
      <c r="E77" s="23" t="n">
        <v>115</v>
      </c>
      <c r="F77" s="23" t="b">
        <v>0</v>
      </c>
      <c r="G77" s="24" t="n"/>
      <c r="H77" s="24" t="n"/>
      <c r="J77">
        <f>_xlfn.XLOOKUP(tbl_Sourcing[[#This Row],[Product Id]], tbl_Product[Product Id], tbl_Product[Name])</f>
        <v/>
      </c>
      <c r="P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7">
        <f>_xlfn.XLOOKUP(tbl_Sourcing[[#This Row],[Product Id]], tbl_Product[Product Id], tbl_Product[Is Booster])</f>
        <v/>
      </c>
      <c r="R77">
        <f>_xlfn.XLOOKUP(tbl_Sourcing[[#This Row],[Product Id]], tbl_Product[Product Id], tbl_Product[Is Precon])</f>
        <v/>
      </c>
    </row>
    <row r="78">
      <c r="A78" t="n">
        <v>15</v>
      </c>
      <c r="B78" t="n">
        <v>51</v>
      </c>
      <c r="C78" t="inlineStr">
        <is>
          <t>Chaos Cards</t>
        </is>
      </c>
      <c r="E78" s="23" t="n">
        <v>135</v>
      </c>
      <c r="F78" s="23" t="b">
        <v>0</v>
      </c>
      <c r="G78" s="24" t="n"/>
      <c r="H78" s="24" t="n"/>
      <c r="J78">
        <f>_xlfn.XLOOKUP(tbl_Sourcing[[#This Row],[Product Id]], tbl_Product[Product Id], tbl_Product[Name])</f>
        <v/>
      </c>
      <c r="P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8">
        <f>_xlfn.XLOOKUP(tbl_Sourcing[[#This Row],[Product Id]], tbl_Product[Product Id], tbl_Product[Is Booster])</f>
        <v/>
      </c>
      <c r="R78">
        <f>_xlfn.XLOOKUP(tbl_Sourcing[[#This Row],[Product Id]], tbl_Product[Product Id], tbl_Product[Is Precon])</f>
        <v/>
      </c>
    </row>
    <row r="79">
      <c r="A79" t="n">
        <v>84</v>
      </c>
      <c r="B79" t="n">
        <v>80</v>
      </c>
      <c r="C79" t="inlineStr">
        <is>
          <t>Chaos Cards</t>
        </is>
      </c>
      <c r="E79" s="23" t="n">
        <v>115</v>
      </c>
      <c r="F79" s="23" t="b">
        <v>0</v>
      </c>
      <c r="G79" s="24" t="n"/>
      <c r="H79" s="24" t="n"/>
      <c r="J79">
        <f>_xlfn.XLOOKUP(tbl_Sourcing[[#This Row],[Product Id]], tbl_Product[Product Id], tbl_Product[Name])</f>
        <v/>
      </c>
      <c r="P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9">
        <f>_xlfn.XLOOKUP(tbl_Sourcing[[#This Row],[Product Id]], tbl_Product[Product Id], tbl_Product[Is Booster])</f>
        <v/>
      </c>
      <c r="R79">
        <f>_xlfn.XLOOKUP(tbl_Sourcing[[#This Row],[Product Id]], tbl_Product[Product Id], tbl_Product[Is Precon])</f>
        <v/>
      </c>
    </row>
    <row r="80">
      <c r="A80" t="n">
        <v>77</v>
      </c>
      <c r="B80" t="n">
        <v>77</v>
      </c>
      <c r="C80" t="inlineStr">
        <is>
          <t>Chaos Cards</t>
        </is>
      </c>
      <c r="E80" s="23" t="n">
        <v>77</v>
      </c>
      <c r="F80" s="23" t="b">
        <v>0</v>
      </c>
      <c r="G80" s="24" t="n"/>
      <c r="H80" s="24" t="n"/>
      <c r="J80">
        <f>_xlfn.XLOOKUP(tbl_Sourcing[[#This Row],[Product Id]], tbl_Product[Product Id], tbl_Product[Name])</f>
        <v/>
      </c>
      <c r="P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0">
        <f>_xlfn.XLOOKUP(tbl_Sourcing[[#This Row],[Product Id]], tbl_Product[Product Id], tbl_Product[Is Booster])</f>
        <v/>
      </c>
      <c r="R80">
        <f>_xlfn.XLOOKUP(tbl_Sourcing[[#This Row],[Product Id]], tbl_Product[Product Id], tbl_Product[Is Precon])</f>
        <v/>
      </c>
    </row>
    <row r="81">
      <c r="A81" t="n">
        <v>25</v>
      </c>
      <c r="B81" t="n">
        <v>56</v>
      </c>
      <c r="C81" t="inlineStr">
        <is>
          <t>Chaos Cards</t>
        </is>
      </c>
      <c r="E81" s="23" t="n">
        <v>137</v>
      </c>
      <c r="F81" s="23" t="b">
        <v>1</v>
      </c>
      <c r="G81" s="24" t="n"/>
      <c r="H81" s="24" t="n"/>
      <c r="J81">
        <f>_xlfn.XLOOKUP(tbl_Sourcing[[#This Row],[Product Id]], tbl_Product[Product Id], tbl_Product[Name])</f>
        <v/>
      </c>
      <c r="P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1">
        <f>_xlfn.XLOOKUP(tbl_Sourcing[[#This Row],[Product Id]], tbl_Product[Product Id], tbl_Product[Is Booster])</f>
        <v/>
      </c>
      <c r="R81">
        <f>_xlfn.XLOOKUP(tbl_Sourcing[[#This Row],[Product Id]], tbl_Product[Product Id], tbl_Product[Is Precon])</f>
        <v/>
      </c>
    </row>
    <row r="82">
      <c r="A82" t="n">
        <v>73</v>
      </c>
      <c r="B82" t="n">
        <v>75</v>
      </c>
      <c r="C82" t="inlineStr">
        <is>
          <t>Chaos Cards</t>
        </is>
      </c>
      <c r="E82" s="23" t="n">
        <v>95</v>
      </c>
      <c r="F82" s="23" t="b">
        <v>1</v>
      </c>
      <c r="G82" s="24" t="n"/>
      <c r="H82" s="24" t="n"/>
      <c r="J82">
        <f>_xlfn.XLOOKUP(tbl_Sourcing[[#This Row],[Product Id]], tbl_Product[Product Id], tbl_Product[Name])</f>
        <v/>
      </c>
      <c r="P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2">
        <f>_xlfn.XLOOKUP(tbl_Sourcing[[#This Row],[Product Id]], tbl_Product[Product Id], tbl_Product[Is Booster])</f>
        <v/>
      </c>
      <c r="R82">
        <f>_xlfn.XLOOKUP(tbl_Sourcing[[#This Row],[Product Id]], tbl_Product[Product Id], tbl_Product[Is Precon])</f>
        <v/>
      </c>
    </row>
    <row r="83">
      <c r="A83" t="n">
        <v>21</v>
      </c>
      <c r="B83" t="n">
        <v>54</v>
      </c>
      <c r="C83" t="inlineStr">
        <is>
          <t>Chaos Cards</t>
        </is>
      </c>
      <c r="E83" s="23" t="n">
        <v>94</v>
      </c>
      <c r="F83" s="23" t="b">
        <v>0</v>
      </c>
      <c r="G83" s="24" t="n"/>
      <c r="H83" s="24" t="n"/>
      <c r="J83">
        <f>_xlfn.XLOOKUP(tbl_Sourcing[[#This Row],[Product Id]], tbl_Product[Product Id], tbl_Product[Name])</f>
        <v/>
      </c>
      <c r="P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3">
        <f>_xlfn.XLOOKUP(tbl_Sourcing[[#This Row],[Product Id]], tbl_Product[Product Id], tbl_Product[Is Booster])</f>
        <v/>
      </c>
      <c r="R83">
        <f>_xlfn.XLOOKUP(tbl_Sourcing[[#This Row],[Product Id]], tbl_Product[Product Id], tbl_Product[Is Precon])</f>
        <v/>
      </c>
    </row>
    <row r="84">
      <c r="A84" t="n">
        <v>69</v>
      </c>
      <c r="B84" t="n">
        <v>73</v>
      </c>
      <c r="C84" t="inlineStr">
        <is>
          <t>Chaos Cards</t>
        </is>
      </c>
      <c r="E84" s="23" t="n">
        <v>116</v>
      </c>
      <c r="F84" s="23" t="b">
        <v>0</v>
      </c>
      <c r="G84" s="24" t="n"/>
      <c r="H84" s="24" t="n"/>
      <c r="J84">
        <f>_xlfn.XLOOKUP(tbl_Sourcing[[#This Row],[Product Id]], tbl_Product[Product Id], tbl_Product[Name])</f>
        <v/>
      </c>
      <c r="P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4">
        <f>_xlfn.XLOOKUP(tbl_Sourcing[[#This Row],[Product Id]], tbl_Product[Product Id], tbl_Product[Is Booster])</f>
        <v/>
      </c>
      <c r="R84">
        <f>_xlfn.XLOOKUP(tbl_Sourcing[[#This Row],[Product Id]], tbl_Product[Product Id], tbl_Product[Is Precon])</f>
        <v/>
      </c>
    </row>
    <row r="85">
      <c r="A85" t="n">
        <v>23</v>
      </c>
      <c r="B85" t="n">
        <v>55</v>
      </c>
      <c r="C85" t="inlineStr">
        <is>
          <t>Chaos Cards</t>
        </is>
      </c>
      <c r="E85" s="23" t="n">
        <v>93</v>
      </c>
      <c r="F85" s="23" t="b">
        <v>1</v>
      </c>
      <c r="G85" s="24" t="n"/>
      <c r="H85" s="24" t="n"/>
      <c r="J85">
        <f>_xlfn.XLOOKUP(tbl_Sourcing[[#This Row],[Product Id]], tbl_Product[Product Id], tbl_Product[Name])</f>
        <v/>
      </c>
      <c r="P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5">
        <f>_xlfn.XLOOKUP(tbl_Sourcing[[#This Row],[Product Id]], tbl_Product[Product Id], tbl_Product[Is Booster])</f>
        <v/>
      </c>
      <c r="R85">
        <f>_xlfn.XLOOKUP(tbl_Sourcing[[#This Row],[Product Id]], tbl_Product[Product Id], tbl_Product[Is Precon])</f>
        <v/>
      </c>
    </row>
    <row r="86">
      <c r="A86" t="n">
        <v>19</v>
      </c>
      <c r="B86" t="n">
        <v>53</v>
      </c>
      <c r="C86" t="inlineStr">
        <is>
          <t>Chaos Cards</t>
        </is>
      </c>
      <c r="E86" s="23" t="n">
        <v>170</v>
      </c>
      <c r="F86" s="23" t="b">
        <v>0</v>
      </c>
      <c r="G86" s="24" t="n"/>
      <c r="H86" s="24" t="n"/>
      <c r="J86">
        <f>_xlfn.XLOOKUP(tbl_Sourcing[[#This Row],[Product Id]], tbl_Product[Product Id], tbl_Product[Name])</f>
        <v/>
      </c>
      <c r="P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6">
        <f>_xlfn.XLOOKUP(tbl_Sourcing[[#This Row],[Product Id]], tbl_Product[Product Id], tbl_Product[Is Booster])</f>
        <v/>
      </c>
      <c r="R86">
        <f>_xlfn.XLOOKUP(tbl_Sourcing[[#This Row],[Product Id]], tbl_Product[Product Id], tbl_Product[Is Precon])</f>
        <v/>
      </c>
    </row>
    <row r="87">
      <c r="A87" t="n">
        <v>71</v>
      </c>
      <c r="B87" t="n">
        <v>74</v>
      </c>
      <c r="C87" t="inlineStr">
        <is>
          <t>Chaos Cards</t>
        </is>
      </c>
      <c r="E87" s="23" t="n">
        <v>116</v>
      </c>
      <c r="F87" s="23" t="b">
        <v>0</v>
      </c>
      <c r="G87" s="24" t="n"/>
      <c r="H87" s="24" t="n"/>
      <c r="J87">
        <f>_xlfn.XLOOKUP(tbl_Sourcing[[#This Row],[Product Id]], tbl_Product[Product Id], tbl_Product[Name])</f>
        <v/>
      </c>
      <c r="P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7">
        <f>_xlfn.XLOOKUP(tbl_Sourcing[[#This Row],[Product Id]], tbl_Product[Product Id], tbl_Product[Is Booster])</f>
        <v/>
      </c>
      <c r="R87">
        <f>_xlfn.XLOOKUP(tbl_Sourcing[[#This Row],[Product Id]], tbl_Product[Product Id], tbl_Product[Is Precon])</f>
        <v/>
      </c>
    </row>
    <row r="88">
      <c r="A88" t="n">
        <v>559</v>
      </c>
      <c r="B88" t="n">
        <v>79</v>
      </c>
      <c r="C88" t="inlineStr">
        <is>
          <t>eBay</t>
        </is>
      </c>
      <c r="E88" t="n">
        <v>150</v>
      </c>
      <c r="F88" t="b">
        <v>0</v>
      </c>
      <c r="J88">
        <f>_xlfn.XLOOKUP(tbl_Sourcing[[#This Row],[Product Id]], tbl_Product[Product Id], tbl_Product[Name])</f>
        <v/>
      </c>
      <c r="P8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8">
        <f>_xlfn.XLOOKUP(tbl_Sourcing[[#This Row],[Product Id]], tbl_Product[Product Id], tbl_Product[Is Booster])</f>
        <v/>
      </c>
      <c r="R88">
        <f>_xlfn.XLOOKUP(tbl_Sourcing[[#This Row],[Product Id]], tbl_Product[Product Id], tbl_Product[Is Precon])</f>
        <v/>
      </c>
    </row>
    <row r="89">
      <c r="A89" t="n">
        <v>487</v>
      </c>
      <c r="B89" t="n">
        <v>84</v>
      </c>
      <c r="C89" t="inlineStr">
        <is>
          <t>Games Lore Packs x Box Size</t>
        </is>
      </c>
      <c r="D89" s="22" t="n"/>
      <c r="E89" s="22">
        <f>_xlfn.XLOOKUP(tbl_Sourcing[[#This Row],[Notes]], tbl_Sourcing[Sourcing Id],  tbl_Sourcing[Source Unit Cost])*tbl_Sourcing[[#This Row],[Min Order Value]]</f>
        <v/>
      </c>
      <c r="F89" s="22">
        <f>_xlfn.XLOOKUP(tbl_Sourcing[[#This Row],[Notes]], tbl_Sourcing[Sourcing Id], tbl_Sourcing[Active])</f>
        <v/>
      </c>
      <c r="G89">
        <f>_xlfn.XLOOKUP(tbl_Sourcing[[#This Row],[Product Id]], tbl_Product[Product Id], tbl_Product[Pack Size])</f>
        <v/>
      </c>
      <c r="I89" t="n">
        <v>252</v>
      </c>
      <c r="J89">
        <f>_xlfn.XLOOKUP(tbl_Sourcing[[#This Row],[Product Id]], tbl_Product[Product Id], tbl_Product[Name])</f>
        <v/>
      </c>
      <c r="P8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9">
        <f>_xlfn.XLOOKUP(tbl_Sourcing[[#This Row],[Product Id]], tbl_Product[Product Id], tbl_Product[Is Booster])</f>
        <v/>
      </c>
      <c r="R89">
        <f>_xlfn.XLOOKUP(tbl_Sourcing[[#This Row],[Product Id]], tbl_Product[Product Id], tbl_Product[Is Precon])</f>
        <v/>
      </c>
    </row>
    <row r="90">
      <c r="A90" t="n">
        <v>486</v>
      </c>
      <c r="B90" t="n">
        <v>70</v>
      </c>
      <c r="C90" t="inlineStr">
        <is>
          <t>Games Lore Packs x Box Size</t>
        </is>
      </c>
      <c r="D90" s="22" t="n"/>
      <c r="E90" s="22">
        <f>_xlfn.XLOOKUP(tbl_Sourcing[[#This Row],[Notes]], tbl_Sourcing[Sourcing Id],  tbl_Sourcing[Source Unit Cost])*tbl_Sourcing[[#This Row],[Min Order Value]]</f>
        <v/>
      </c>
      <c r="F90" s="22">
        <f>_xlfn.XLOOKUP(tbl_Sourcing[[#This Row],[Notes]], tbl_Sourcing[Sourcing Id], tbl_Sourcing[Active])</f>
        <v/>
      </c>
      <c r="G90">
        <f>_xlfn.XLOOKUP(tbl_Sourcing[[#This Row],[Product Id]], tbl_Product[Product Id], tbl_Product[Pack Size])</f>
        <v/>
      </c>
      <c r="I90" t="n">
        <v>250</v>
      </c>
      <c r="J90">
        <f>_xlfn.XLOOKUP(tbl_Sourcing[[#This Row],[Product Id]], tbl_Product[Product Id], tbl_Product[Name])</f>
        <v/>
      </c>
      <c r="P9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0">
        <f>_xlfn.XLOOKUP(tbl_Sourcing[[#This Row],[Product Id]], tbl_Product[Product Id], tbl_Product[Is Booster])</f>
        <v/>
      </c>
      <c r="R90">
        <f>_xlfn.XLOOKUP(tbl_Sourcing[[#This Row],[Product Id]], tbl_Product[Product Id], tbl_Product[Is Precon])</f>
        <v/>
      </c>
    </row>
    <row r="91">
      <c r="A91" t="n">
        <v>485</v>
      </c>
      <c r="B91" t="n">
        <v>63</v>
      </c>
      <c r="C91" t="inlineStr">
        <is>
          <t>Games Lore Packs x Box Size</t>
        </is>
      </c>
      <c r="D91" s="22" t="n"/>
      <c r="E91" s="22">
        <f>_xlfn.XLOOKUP(tbl_Sourcing[[#This Row],[Notes]], tbl_Sourcing[Sourcing Id],  tbl_Sourcing[Source Unit Cost])*tbl_Sourcing[[#This Row],[Min Order Value]]</f>
        <v/>
      </c>
      <c r="F91" s="22">
        <f>_xlfn.XLOOKUP(tbl_Sourcing[[#This Row],[Notes]], tbl_Sourcing[Sourcing Id], tbl_Sourcing[Active])</f>
        <v/>
      </c>
      <c r="G91">
        <f>_xlfn.XLOOKUP(tbl_Sourcing[[#This Row],[Product Id]], tbl_Product[Product Id], tbl_Product[Pack Size])</f>
        <v/>
      </c>
      <c r="I91" t="n">
        <v>248</v>
      </c>
      <c r="J91">
        <f>_xlfn.XLOOKUP(tbl_Sourcing[[#This Row],[Product Id]], tbl_Product[Product Id], tbl_Product[Name])</f>
        <v/>
      </c>
      <c r="P9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1">
        <f>_xlfn.XLOOKUP(tbl_Sourcing[[#This Row],[Product Id]], tbl_Product[Product Id], tbl_Product[Is Booster])</f>
        <v/>
      </c>
      <c r="R91">
        <f>_xlfn.XLOOKUP(tbl_Sourcing[[#This Row],[Product Id]], tbl_Product[Product Id], tbl_Product[Is Precon])</f>
        <v/>
      </c>
    </row>
    <row r="92">
      <c r="A92" t="n">
        <v>484</v>
      </c>
      <c r="B92" t="n">
        <v>52</v>
      </c>
      <c r="C92" t="inlineStr">
        <is>
          <t>Games Lore Packs x Box Size</t>
        </is>
      </c>
      <c r="D92" s="22" t="n"/>
      <c r="E92" s="22">
        <f>_xlfn.XLOOKUP(tbl_Sourcing[[#This Row],[Notes]], tbl_Sourcing[Sourcing Id],  tbl_Sourcing[Source Unit Cost])*tbl_Sourcing[[#This Row],[Min Order Value]]</f>
        <v/>
      </c>
      <c r="F92" s="22">
        <f>_xlfn.XLOOKUP(tbl_Sourcing[[#This Row],[Notes]], tbl_Sourcing[Sourcing Id], tbl_Sourcing[Active])</f>
        <v/>
      </c>
      <c r="G92">
        <f>_xlfn.XLOOKUP(tbl_Sourcing[[#This Row],[Product Id]], tbl_Product[Product Id], tbl_Product[Pack Size])</f>
        <v/>
      </c>
      <c r="I92" t="n">
        <v>246</v>
      </c>
      <c r="J92">
        <f>_xlfn.XLOOKUP(tbl_Sourcing[[#This Row],[Product Id]], tbl_Product[Product Id], tbl_Product[Name])</f>
        <v/>
      </c>
      <c r="P9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2">
        <f>_xlfn.XLOOKUP(tbl_Sourcing[[#This Row],[Product Id]], tbl_Product[Product Id], tbl_Product[Is Booster])</f>
        <v/>
      </c>
      <c r="R92">
        <f>_xlfn.XLOOKUP(tbl_Sourcing[[#This Row],[Product Id]], tbl_Product[Product Id], tbl_Product[Is Precon])</f>
        <v/>
      </c>
    </row>
    <row r="93">
      <c r="A93" t="n">
        <v>476</v>
      </c>
      <c r="B93" t="n">
        <v>94</v>
      </c>
      <c r="C93" t="inlineStr">
        <is>
          <t>Games Lore Packs x Box Size</t>
        </is>
      </c>
      <c r="D93" s="22" t="n"/>
      <c r="E93" s="22">
        <f>_xlfn.XLOOKUP(tbl_Sourcing[[#This Row],[Notes]], tbl_Sourcing[Sourcing Id],  tbl_Sourcing[Source Unit Cost])*tbl_Sourcing[[#This Row],[Min Order Value]]</f>
        <v/>
      </c>
      <c r="F93" s="22">
        <f>_xlfn.XLOOKUP(tbl_Sourcing[[#This Row],[Notes]], tbl_Sourcing[Sourcing Id], tbl_Sourcing[Active])</f>
        <v/>
      </c>
      <c r="G93">
        <f>_xlfn.XLOOKUP(tbl_Sourcing[[#This Row],[Product Id]], tbl_Product[Product Id], tbl_Product[Pack Size])</f>
        <v/>
      </c>
      <c r="I93" t="n">
        <v>231</v>
      </c>
      <c r="J93">
        <f>_xlfn.XLOOKUP(tbl_Sourcing[[#This Row],[Product Id]], tbl_Product[Product Id], tbl_Product[Name])</f>
        <v/>
      </c>
      <c r="P9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3">
        <f>_xlfn.XLOOKUP(tbl_Sourcing[[#This Row],[Product Id]], tbl_Product[Product Id], tbl_Product[Is Booster])</f>
        <v/>
      </c>
      <c r="R93">
        <f>_xlfn.XLOOKUP(tbl_Sourcing[[#This Row],[Product Id]], tbl_Product[Product Id], tbl_Product[Is Precon])</f>
        <v/>
      </c>
    </row>
    <row r="94">
      <c r="A94" t="n">
        <v>483</v>
      </c>
      <c r="B94" t="n">
        <v>71</v>
      </c>
      <c r="C94" t="inlineStr">
        <is>
          <t>Games Lore Packs x Box Size</t>
        </is>
      </c>
      <c r="D94" s="22" t="n"/>
      <c r="E94" s="22">
        <f>_xlfn.XLOOKUP(tbl_Sourcing[[#This Row],[Notes]], tbl_Sourcing[Sourcing Id],  tbl_Sourcing[Source Unit Cost])*tbl_Sourcing[[#This Row],[Min Order Value]]</f>
        <v/>
      </c>
      <c r="F94" s="22">
        <f>_xlfn.XLOOKUP(tbl_Sourcing[[#This Row],[Notes]], tbl_Sourcing[Sourcing Id], tbl_Sourcing[Active])</f>
        <v/>
      </c>
      <c r="G94">
        <f>_xlfn.XLOOKUP(tbl_Sourcing[[#This Row],[Product Id]], tbl_Product[Product Id], tbl_Product[Pack Size])</f>
        <v/>
      </c>
      <c r="I94" t="n">
        <v>244</v>
      </c>
      <c r="J94">
        <f>_xlfn.XLOOKUP(tbl_Sourcing[[#This Row],[Product Id]], tbl_Product[Product Id], tbl_Product[Name])</f>
        <v/>
      </c>
      <c r="P9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4">
        <f>_xlfn.XLOOKUP(tbl_Sourcing[[#This Row],[Product Id]], tbl_Product[Product Id], tbl_Product[Is Booster])</f>
        <v/>
      </c>
      <c r="R94">
        <f>_xlfn.XLOOKUP(tbl_Sourcing[[#This Row],[Product Id]], tbl_Product[Product Id], tbl_Product[Is Precon])</f>
        <v/>
      </c>
    </row>
    <row r="95">
      <c r="A95" t="n">
        <v>481</v>
      </c>
      <c r="B95" t="n">
        <v>106</v>
      </c>
      <c r="C95" t="inlineStr">
        <is>
          <t>Games Lore Packs x Box Size</t>
        </is>
      </c>
      <c r="D95" s="22" t="n"/>
      <c r="E95" s="22">
        <f>_xlfn.XLOOKUP(tbl_Sourcing[[#This Row],[Notes]], tbl_Sourcing[Sourcing Id],  tbl_Sourcing[Source Unit Cost])*tbl_Sourcing[[#This Row],[Min Order Value]]</f>
        <v/>
      </c>
      <c r="F95" s="22">
        <f>_xlfn.XLOOKUP(tbl_Sourcing[[#This Row],[Notes]], tbl_Sourcing[Sourcing Id], tbl_Sourcing[Active])</f>
        <v/>
      </c>
      <c r="G95">
        <f>_xlfn.XLOOKUP(tbl_Sourcing[[#This Row],[Product Id]], tbl_Product[Product Id], tbl_Product[Pack Size])</f>
        <v/>
      </c>
      <c r="I95" t="n">
        <v>241</v>
      </c>
      <c r="J95">
        <f>_xlfn.XLOOKUP(tbl_Sourcing[[#This Row],[Product Id]], tbl_Product[Product Id], tbl_Product[Name])</f>
        <v/>
      </c>
      <c r="P9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5">
        <f>_xlfn.XLOOKUP(tbl_Sourcing[[#This Row],[Product Id]], tbl_Product[Product Id], tbl_Product[Is Booster])</f>
        <v/>
      </c>
      <c r="R95">
        <f>_xlfn.XLOOKUP(tbl_Sourcing[[#This Row],[Product Id]], tbl_Product[Product Id], tbl_Product[Is Precon])</f>
        <v/>
      </c>
    </row>
    <row r="96">
      <c r="A96" t="n">
        <v>480</v>
      </c>
      <c r="B96" t="n">
        <v>48</v>
      </c>
      <c r="C96" t="inlineStr">
        <is>
          <t>Games Lore Packs x Box Size</t>
        </is>
      </c>
      <c r="D96" s="22" t="n"/>
      <c r="E96" s="22">
        <f>_xlfn.XLOOKUP(tbl_Sourcing[[#This Row],[Notes]], tbl_Sourcing[Sourcing Id],  tbl_Sourcing[Source Unit Cost])*tbl_Sourcing[[#This Row],[Min Order Value]]</f>
        <v/>
      </c>
      <c r="F96" s="22">
        <f>_xlfn.XLOOKUP(tbl_Sourcing[[#This Row],[Notes]], tbl_Sourcing[Sourcing Id], tbl_Sourcing[Active])</f>
        <v/>
      </c>
      <c r="G96">
        <f>_xlfn.XLOOKUP(tbl_Sourcing[[#This Row],[Product Id]], tbl_Product[Product Id], tbl_Product[Pack Size])</f>
        <v/>
      </c>
      <c r="I96" t="n">
        <v>239</v>
      </c>
      <c r="J96">
        <f>_xlfn.XLOOKUP(tbl_Sourcing[[#This Row],[Product Id]], tbl_Product[Product Id], tbl_Product[Name])</f>
        <v/>
      </c>
      <c r="P9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6">
        <f>_xlfn.XLOOKUP(tbl_Sourcing[[#This Row],[Product Id]], tbl_Product[Product Id], tbl_Product[Is Booster])</f>
        <v/>
      </c>
      <c r="R96">
        <f>_xlfn.XLOOKUP(tbl_Sourcing[[#This Row],[Product Id]], tbl_Product[Product Id], tbl_Product[Is Precon])</f>
        <v/>
      </c>
    </row>
    <row r="97">
      <c r="A97" t="n">
        <v>482</v>
      </c>
      <c r="B97" t="n">
        <v>104</v>
      </c>
      <c r="C97" t="inlineStr">
        <is>
          <t>Games Lore Packs x Box Size</t>
        </is>
      </c>
      <c r="D97" s="22" t="n"/>
      <c r="E97" s="22">
        <f>_xlfn.XLOOKUP(tbl_Sourcing[[#This Row],[Notes]], tbl_Sourcing[Sourcing Id],  tbl_Sourcing[Source Unit Cost])*tbl_Sourcing[[#This Row],[Min Order Value]]</f>
        <v/>
      </c>
      <c r="F97" s="22">
        <f>_xlfn.XLOOKUP(tbl_Sourcing[[#This Row],[Notes]], tbl_Sourcing[Sourcing Id], tbl_Sourcing[Active])</f>
        <v/>
      </c>
      <c r="G97">
        <f>_xlfn.XLOOKUP(tbl_Sourcing[[#This Row],[Product Id]], tbl_Product[Product Id], tbl_Product[Pack Size])</f>
        <v/>
      </c>
      <c r="I97" t="n">
        <v>242</v>
      </c>
      <c r="J97">
        <f>_xlfn.XLOOKUP(tbl_Sourcing[[#This Row],[Product Id]], tbl_Product[Product Id], tbl_Product[Name])</f>
        <v/>
      </c>
      <c r="P9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7">
        <f>_xlfn.XLOOKUP(tbl_Sourcing[[#This Row],[Product Id]], tbl_Product[Product Id], tbl_Product[Is Booster])</f>
        <v/>
      </c>
      <c r="R97">
        <f>_xlfn.XLOOKUP(tbl_Sourcing[[#This Row],[Product Id]], tbl_Product[Product Id], tbl_Product[Is Precon])</f>
        <v/>
      </c>
    </row>
    <row r="98">
      <c r="A98" t="n">
        <v>475</v>
      </c>
      <c r="B98" t="n">
        <v>122</v>
      </c>
      <c r="C98" t="inlineStr">
        <is>
          <t>Games Lore Packs x Box Size</t>
        </is>
      </c>
      <c r="D98" s="22" t="n"/>
      <c r="E98" s="22">
        <f>_xlfn.XLOOKUP(tbl_Sourcing[[#This Row],[Notes]], tbl_Sourcing[Sourcing Id],  tbl_Sourcing[Source Unit Cost])*tbl_Sourcing[[#This Row],[Min Order Value]]</f>
        <v/>
      </c>
      <c r="F98" s="22">
        <f>_xlfn.XLOOKUP(tbl_Sourcing[[#This Row],[Notes]], tbl_Sourcing[Sourcing Id], tbl_Sourcing[Active])</f>
        <v/>
      </c>
      <c r="G98">
        <f>_xlfn.XLOOKUP(tbl_Sourcing[[#This Row],[Product Id]], tbl_Product[Product Id], tbl_Product[Pack Size])</f>
        <v/>
      </c>
      <c r="I98" t="n">
        <v>230</v>
      </c>
      <c r="J98">
        <f>_xlfn.XLOOKUP(tbl_Sourcing[[#This Row],[Product Id]], tbl_Product[Product Id], tbl_Product[Name])</f>
        <v/>
      </c>
      <c r="P9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8">
        <f>_xlfn.XLOOKUP(tbl_Sourcing[[#This Row],[Product Id]], tbl_Product[Product Id], tbl_Product[Is Booster])</f>
        <v/>
      </c>
      <c r="R98">
        <f>_xlfn.XLOOKUP(tbl_Sourcing[[#This Row],[Product Id]], tbl_Product[Product Id], tbl_Product[Is Precon])</f>
        <v/>
      </c>
    </row>
    <row r="99">
      <c r="A99" t="n">
        <v>474</v>
      </c>
      <c r="B99" t="n">
        <v>60</v>
      </c>
      <c r="C99" t="inlineStr">
        <is>
          <t>Games Lore Packs x Box Size</t>
        </is>
      </c>
      <c r="D99" s="22" t="n"/>
      <c r="E99" s="22">
        <f>_xlfn.XLOOKUP(tbl_Sourcing[[#This Row],[Notes]], tbl_Sourcing[Sourcing Id],  tbl_Sourcing[Source Unit Cost])*tbl_Sourcing[[#This Row],[Min Order Value]]</f>
        <v/>
      </c>
      <c r="F99" s="22">
        <f>_xlfn.XLOOKUP(tbl_Sourcing[[#This Row],[Notes]], tbl_Sourcing[Sourcing Id], tbl_Sourcing[Active])</f>
        <v/>
      </c>
      <c r="G99">
        <f>_xlfn.XLOOKUP(tbl_Sourcing[[#This Row],[Product Id]], tbl_Product[Product Id], tbl_Product[Pack Size])</f>
        <v/>
      </c>
      <c r="I99" t="n">
        <v>228</v>
      </c>
      <c r="J99">
        <f>_xlfn.XLOOKUP(tbl_Sourcing[[#This Row],[Product Id]], tbl_Product[Product Id], tbl_Product[Name])</f>
        <v/>
      </c>
      <c r="P9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9">
        <f>_xlfn.XLOOKUP(tbl_Sourcing[[#This Row],[Product Id]], tbl_Product[Product Id], tbl_Product[Is Booster])</f>
        <v/>
      </c>
      <c r="R99">
        <f>_xlfn.XLOOKUP(tbl_Sourcing[[#This Row],[Product Id]], tbl_Product[Product Id], tbl_Product[Is Precon])</f>
        <v/>
      </c>
    </row>
    <row r="100">
      <c r="A100" t="n">
        <v>479</v>
      </c>
      <c r="B100" t="n">
        <v>124</v>
      </c>
      <c r="C100" t="inlineStr">
        <is>
          <t>Games Lore Packs x Box Size</t>
        </is>
      </c>
      <c r="D100" s="22" t="n"/>
      <c r="E100" s="22">
        <f>_xlfn.XLOOKUP(tbl_Sourcing[[#This Row],[Notes]], tbl_Sourcing[Sourcing Id],  tbl_Sourcing[Source Unit Cost])*tbl_Sourcing[[#This Row],[Min Order Value]]</f>
        <v/>
      </c>
      <c r="F100" s="22">
        <f>_xlfn.XLOOKUP(tbl_Sourcing[[#This Row],[Notes]], tbl_Sourcing[Sourcing Id], tbl_Sourcing[Active])</f>
        <v/>
      </c>
      <c r="G100">
        <f>_xlfn.XLOOKUP(tbl_Sourcing[[#This Row],[Product Id]], tbl_Product[Product Id], tbl_Product[Pack Size])</f>
        <v/>
      </c>
      <c r="I100" t="n">
        <v>237</v>
      </c>
      <c r="J100">
        <f>_xlfn.XLOOKUP(tbl_Sourcing[[#This Row],[Product Id]], tbl_Product[Product Id], tbl_Product[Name])</f>
        <v/>
      </c>
      <c r="P10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0">
        <f>_xlfn.XLOOKUP(tbl_Sourcing[[#This Row],[Product Id]], tbl_Product[Product Id], tbl_Product[Is Booster])</f>
        <v/>
      </c>
      <c r="R100">
        <f>_xlfn.XLOOKUP(tbl_Sourcing[[#This Row],[Product Id]], tbl_Product[Product Id], tbl_Product[Is Precon])</f>
        <v/>
      </c>
    </row>
    <row r="101">
      <c r="A101" t="n">
        <v>478</v>
      </c>
      <c r="B101" t="n">
        <v>80</v>
      </c>
      <c r="C101" t="inlineStr">
        <is>
          <t>Games Lore Packs x Box Size</t>
        </is>
      </c>
      <c r="D101" s="22" t="n"/>
      <c r="E101" s="22">
        <f>_xlfn.XLOOKUP(tbl_Sourcing[[#This Row],[Notes]], tbl_Sourcing[Sourcing Id],  tbl_Sourcing[Source Unit Cost])*tbl_Sourcing[[#This Row],[Min Order Value]]</f>
        <v/>
      </c>
      <c r="F101" s="22">
        <f>_xlfn.XLOOKUP(tbl_Sourcing[[#This Row],[Notes]], tbl_Sourcing[Sourcing Id], tbl_Sourcing[Active])</f>
        <v/>
      </c>
      <c r="G101">
        <f>_xlfn.XLOOKUP(tbl_Sourcing[[#This Row],[Product Id]], tbl_Product[Product Id], tbl_Product[Pack Size])</f>
        <v/>
      </c>
      <c r="I101" t="n">
        <v>235</v>
      </c>
      <c r="J101">
        <f>_xlfn.XLOOKUP(tbl_Sourcing[[#This Row],[Product Id]], tbl_Product[Product Id], tbl_Product[Name])</f>
        <v/>
      </c>
      <c r="P10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1">
        <f>_xlfn.XLOOKUP(tbl_Sourcing[[#This Row],[Product Id]], tbl_Product[Product Id], tbl_Product[Is Booster])</f>
        <v/>
      </c>
      <c r="R101">
        <f>_xlfn.XLOOKUP(tbl_Sourcing[[#This Row],[Product Id]], tbl_Product[Product Id], tbl_Product[Is Precon])</f>
        <v/>
      </c>
    </row>
    <row r="102">
      <c r="A102" t="n">
        <v>473</v>
      </c>
      <c r="B102" t="n">
        <v>56</v>
      </c>
      <c r="C102" t="inlineStr">
        <is>
          <t>Games Lore Packs x Box Size</t>
        </is>
      </c>
      <c r="D102" s="22" t="n"/>
      <c r="E102" s="22">
        <f>_xlfn.XLOOKUP(tbl_Sourcing[[#This Row],[Notes]], tbl_Sourcing[Sourcing Id],  tbl_Sourcing[Source Unit Cost])*tbl_Sourcing[[#This Row],[Min Order Value]]</f>
        <v/>
      </c>
      <c r="F102" s="22">
        <f>_xlfn.XLOOKUP(tbl_Sourcing[[#This Row],[Notes]], tbl_Sourcing[Sourcing Id], tbl_Sourcing[Active])</f>
        <v/>
      </c>
      <c r="G102">
        <f>_xlfn.XLOOKUP(tbl_Sourcing[[#This Row],[Product Id]], tbl_Product[Product Id], tbl_Product[Pack Size])</f>
        <v/>
      </c>
      <c r="I102" t="n">
        <v>226</v>
      </c>
      <c r="J102">
        <f>_xlfn.XLOOKUP(tbl_Sourcing[[#This Row],[Product Id]], tbl_Product[Product Id], tbl_Product[Name])</f>
        <v/>
      </c>
      <c r="P10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2">
        <f>_xlfn.XLOOKUP(tbl_Sourcing[[#This Row],[Product Id]], tbl_Product[Product Id], tbl_Product[Is Booster])</f>
        <v/>
      </c>
      <c r="R102">
        <f>_xlfn.XLOOKUP(tbl_Sourcing[[#This Row],[Product Id]], tbl_Product[Product Id], tbl_Product[Is Precon])</f>
        <v/>
      </c>
    </row>
    <row r="103">
      <c r="A103" t="n">
        <v>477</v>
      </c>
      <c r="B103" t="n">
        <v>68</v>
      </c>
      <c r="C103" t="inlineStr">
        <is>
          <t>Games Lore Packs x Box Size</t>
        </is>
      </c>
      <c r="D103" s="22" t="n"/>
      <c r="E103" s="22">
        <f>_xlfn.XLOOKUP(tbl_Sourcing[[#This Row],[Notes]], tbl_Sourcing[Sourcing Id],  tbl_Sourcing[Source Unit Cost])*tbl_Sourcing[[#This Row],[Min Order Value]]</f>
        <v/>
      </c>
      <c r="F103" s="22">
        <f>_xlfn.XLOOKUP(tbl_Sourcing[[#This Row],[Notes]], tbl_Sourcing[Sourcing Id], tbl_Sourcing[Active])</f>
        <v/>
      </c>
      <c r="G103">
        <f>_xlfn.XLOOKUP(tbl_Sourcing[[#This Row],[Product Id]], tbl_Product[Product Id], tbl_Product[Pack Size])</f>
        <v/>
      </c>
      <c r="I103" t="n">
        <v>233</v>
      </c>
      <c r="J103">
        <f>_xlfn.XLOOKUP(tbl_Sourcing[[#This Row],[Product Id]], tbl_Product[Product Id], tbl_Product[Name])</f>
        <v/>
      </c>
      <c r="P10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3">
        <f>_xlfn.XLOOKUP(tbl_Sourcing[[#This Row],[Product Id]], tbl_Product[Product Id], tbl_Product[Is Booster])</f>
        <v/>
      </c>
      <c r="R103">
        <f>_xlfn.XLOOKUP(tbl_Sourcing[[#This Row],[Product Id]], tbl_Product[Product Id], tbl_Product[Is Precon])</f>
        <v/>
      </c>
    </row>
    <row r="104">
      <c r="A104" t="n">
        <v>472</v>
      </c>
      <c r="B104" t="n">
        <v>132</v>
      </c>
      <c r="C104" t="inlineStr">
        <is>
          <t>Games Lore Packs x Box Size</t>
        </is>
      </c>
      <c r="D104" s="22" t="n"/>
      <c r="E104" s="22">
        <f>_xlfn.XLOOKUP(tbl_Sourcing[[#This Row],[Notes]], tbl_Sourcing[Sourcing Id],  tbl_Sourcing[Source Unit Cost])*tbl_Sourcing[[#This Row],[Min Order Value]]</f>
        <v/>
      </c>
      <c r="F104" s="22">
        <f>_xlfn.XLOOKUP(tbl_Sourcing[[#This Row],[Notes]], tbl_Sourcing[Sourcing Id], tbl_Sourcing[Active])</f>
        <v/>
      </c>
      <c r="G104">
        <f>_xlfn.XLOOKUP(tbl_Sourcing[[#This Row],[Product Id]], tbl_Product[Product Id], tbl_Product[Pack Size])</f>
        <v/>
      </c>
      <c r="I104" t="n">
        <v>224</v>
      </c>
      <c r="J104">
        <f>_xlfn.XLOOKUP(tbl_Sourcing[[#This Row],[Product Id]], tbl_Product[Product Id], tbl_Product[Name])</f>
        <v/>
      </c>
      <c r="P10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4">
        <f>_xlfn.XLOOKUP(tbl_Sourcing[[#This Row],[Product Id]], tbl_Product[Product Id], tbl_Product[Is Booster])</f>
        <v/>
      </c>
      <c r="R104">
        <f>_xlfn.XLOOKUP(tbl_Sourcing[[#This Row],[Product Id]], tbl_Product[Product Id], tbl_Product[Is Precon])</f>
        <v/>
      </c>
    </row>
    <row r="105">
      <c r="A105" t="n">
        <v>471</v>
      </c>
      <c r="B105" t="n">
        <v>75</v>
      </c>
      <c r="C105" t="inlineStr">
        <is>
          <t>Games Lore Packs x Box Size</t>
        </is>
      </c>
      <c r="D105" s="22" t="n"/>
      <c r="E105" s="22">
        <f>_xlfn.XLOOKUP(tbl_Sourcing[[#This Row],[Notes]], tbl_Sourcing[Sourcing Id],  tbl_Sourcing[Source Unit Cost])*tbl_Sourcing[[#This Row],[Min Order Value]]</f>
        <v/>
      </c>
      <c r="F105" s="22">
        <f>_xlfn.XLOOKUP(tbl_Sourcing[[#This Row],[Notes]], tbl_Sourcing[Sourcing Id], tbl_Sourcing[Active])</f>
        <v/>
      </c>
      <c r="G105">
        <f>_xlfn.XLOOKUP(tbl_Sourcing[[#This Row],[Product Id]], tbl_Product[Product Id], tbl_Product[Pack Size])</f>
        <v/>
      </c>
      <c r="I105" t="n">
        <v>223</v>
      </c>
      <c r="J105">
        <f>_xlfn.XLOOKUP(tbl_Sourcing[[#This Row],[Product Id]], tbl_Product[Product Id], tbl_Product[Name])</f>
        <v/>
      </c>
      <c r="P10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5">
        <f>_xlfn.XLOOKUP(tbl_Sourcing[[#This Row],[Product Id]], tbl_Product[Product Id], tbl_Product[Is Booster])</f>
        <v/>
      </c>
      <c r="R105">
        <f>_xlfn.XLOOKUP(tbl_Sourcing[[#This Row],[Product Id]], tbl_Product[Product Id], tbl_Product[Is Precon])</f>
        <v/>
      </c>
    </row>
    <row r="106">
      <c r="A106" t="n">
        <v>414</v>
      </c>
      <c r="B106" t="n">
        <v>52</v>
      </c>
      <c r="C106" t="inlineStr">
        <is>
          <t>Latest</t>
        </is>
      </c>
      <c r="D106" t="inlineStr">
        <is>
          <t>Games Lore</t>
        </is>
      </c>
      <c r="E106" s="23" t="n">
        <v>312.083263104669</v>
      </c>
      <c r="F106" s="23" t="b">
        <v>0</v>
      </c>
      <c r="G106" s="24" t="n"/>
      <c r="H106" s="24" t="n"/>
      <c r="J106">
        <f>_xlfn.XLOOKUP(tbl_Sourcing[[#This Row],[Product Id]], tbl_Product[Product Id], tbl_Product[Name])</f>
        <v/>
      </c>
      <c r="P1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6">
        <f>_xlfn.XLOOKUP(tbl_Sourcing[[#This Row],[Product Id]], tbl_Product[Product Id], tbl_Product[Is Booster])</f>
        <v/>
      </c>
      <c r="R106">
        <f>_xlfn.XLOOKUP(tbl_Sourcing[[#This Row],[Product Id]], tbl_Product[Product Id], tbl_Product[Is Precon])</f>
        <v/>
      </c>
    </row>
    <row r="107">
      <c r="A107" t="n">
        <v>415</v>
      </c>
      <c r="B107" t="n">
        <v>94</v>
      </c>
      <c r="C107" t="inlineStr">
        <is>
          <t>Latest</t>
        </is>
      </c>
      <c r="D107" t="inlineStr">
        <is>
          <t>Games Lore</t>
        </is>
      </c>
      <c r="E107" s="23" t="n">
        <v>181.851767770406</v>
      </c>
      <c r="F107" s="23" t="b">
        <v>0</v>
      </c>
      <c r="G107" s="24" t="n"/>
      <c r="H107" s="24" t="n"/>
      <c r="J107">
        <f>_xlfn.XLOOKUP(tbl_Sourcing[[#This Row],[Product Id]], tbl_Product[Product Id], tbl_Product[Name])</f>
        <v/>
      </c>
      <c r="P1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7">
        <f>_xlfn.XLOOKUP(tbl_Sourcing[[#This Row],[Product Id]], tbl_Product[Product Id], tbl_Product[Is Booster])</f>
        <v/>
      </c>
      <c r="R107">
        <f>_xlfn.XLOOKUP(tbl_Sourcing[[#This Row],[Product Id]], tbl_Product[Product Id], tbl_Product[Is Precon])</f>
        <v/>
      </c>
    </row>
    <row r="108">
      <c r="A108" t="n">
        <v>410</v>
      </c>
      <c r="B108" t="n">
        <v>48</v>
      </c>
      <c r="C108" t="inlineStr">
        <is>
          <t>Latest</t>
        </is>
      </c>
      <c r="D108" t="inlineStr">
        <is>
          <t>Card Market UGluck</t>
        </is>
      </c>
      <c r="E108" s="23" t="n">
        <v>123.9225</v>
      </c>
      <c r="F108" s="23" t="b">
        <v>0</v>
      </c>
      <c r="G108" s="24" t="n"/>
      <c r="H108" s="24" t="n"/>
      <c r="J108">
        <f>_xlfn.XLOOKUP(tbl_Sourcing[[#This Row],[Product Id]], tbl_Product[Product Id], tbl_Product[Name])</f>
        <v/>
      </c>
      <c r="P1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8">
        <f>_xlfn.XLOOKUP(tbl_Sourcing[[#This Row],[Product Id]], tbl_Product[Product Id], tbl_Product[Is Booster])</f>
        <v/>
      </c>
      <c r="R108">
        <f>_xlfn.XLOOKUP(tbl_Sourcing[[#This Row],[Product Id]], tbl_Product[Product Id], tbl_Product[Is Precon])</f>
        <v/>
      </c>
    </row>
    <row r="109">
      <c r="A109" t="n">
        <v>416</v>
      </c>
      <c r="B109" t="n">
        <v>104</v>
      </c>
      <c r="C109" t="inlineStr">
        <is>
          <t>Latest</t>
        </is>
      </c>
      <c r="D109" t="inlineStr">
        <is>
          <t>Games Lore</t>
        </is>
      </c>
      <c r="E109" s="23" t="n">
        <v>109.12002206457</v>
      </c>
      <c r="F109" s="23" t="b">
        <v>0</v>
      </c>
      <c r="G109" s="24" t="n"/>
      <c r="H109" s="24" t="n"/>
      <c r="J109">
        <f>_xlfn.XLOOKUP(tbl_Sourcing[[#This Row],[Product Id]], tbl_Product[Product Id], tbl_Product[Name])</f>
        <v/>
      </c>
      <c r="P1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9">
        <f>_xlfn.XLOOKUP(tbl_Sourcing[[#This Row],[Product Id]], tbl_Product[Product Id], tbl_Product[Is Booster])</f>
        <v/>
      </c>
      <c r="R109">
        <f>_xlfn.XLOOKUP(tbl_Sourcing[[#This Row],[Product Id]], tbl_Product[Product Id], tbl_Product[Is Precon])</f>
        <v/>
      </c>
    </row>
    <row r="110">
      <c r="A110" t="n">
        <v>409</v>
      </c>
      <c r="B110" t="n">
        <v>50</v>
      </c>
      <c r="C110" t="inlineStr">
        <is>
          <t>Latest</t>
        </is>
      </c>
      <c r="D110" t="inlineStr">
        <is>
          <t>Card Market UGluck</t>
        </is>
      </c>
      <c r="E110" s="23" t="n">
        <v>95</v>
      </c>
      <c r="F110" s="23" t="b">
        <v>0</v>
      </c>
      <c r="G110" s="24" t="n"/>
      <c r="H110" s="24" t="n"/>
      <c r="J110">
        <f>_xlfn.XLOOKUP(tbl_Sourcing[[#This Row],[Product Id]], tbl_Product[Product Id], tbl_Product[Name])</f>
        <v/>
      </c>
      <c r="P1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0">
        <f>_xlfn.XLOOKUP(tbl_Sourcing[[#This Row],[Product Id]], tbl_Product[Product Id], tbl_Product[Is Booster])</f>
        <v/>
      </c>
      <c r="R110">
        <f>_xlfn.XLOOKUP(tbl_Sourcing[[#This Row],[Product Id]], tbl_Product[Product Id], tbl_Product[Is Precon])</f>
        <v/>
      </c>
    </row>
    <row r="111">
      <c r="A111" t="n">
        <v>412</v>
      </c>
      <c r="B111" t="n">
        <v>56</v>
      </c>
      <c r="C111" t="inlineStr">
        <is>
          <t>Latest</t>
        </is>
      </c>
      <c r="D111" t="inlineStr">
        <is>
          <t>Card Market CARDITshop</t>
        </is>
      </c>
      <c r="E111" s="23" t="n">
        <v>118.57</v>
      </c>
      <c r="F111" s="23" t="b">
        <v>0</v>
      </c>
      <c r="G111" s="24" t="n"/>
      <c r="H111" s="24" t="n"/>
      <c r="J111">
        <f>_xlfn.XLOOKUP(tbl_Sourcing[[#This Row],[Product Id]], tbl_Product[Product Id], tbl_Product[Name])</f>
        <v/>
      </c>
      <c r="P1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1">
        <f>_xlfn.XLOOKUP(tbl_Sourcing[[#This Row],[Product Id]], tbl_Product[Product Id], tbl_Product[Is Booster])</f>
        <v/>
      </c>
      <c r="R111">
        <f>_xlfn.XLOOKUP(tbl_Sourcing[[#This Row],[Product Id]], tbl_Product[Product Id], tbl_Product[Is Precon])</f>
        <v/>
      </c>
    </row>
    <row r="112">
      <c r="A112" t="n">
        <v>411</v>
      </c>
      <c r="B112" t="n">
        <v>47</v>
      </c>
      <c r="C112" t="inlineStr">
        <is>
          <t>Latest</t>
        </is>
      </c>
      <c r="D112" t="inlineStr">
        <is>
          <t>Card Market UGluck</t>
        </is>
      </c>
      <c r="E112" s="23" t="n">
        <v>142.0025</v>
      </c>
      <c r="F112" s="23" t="b">
        <v>0</v>
      </c>
      <c r="G112" s="24" t="n"/>
      <c r="H112" s="24" t="n"/>
      <c r="J112">
        <f>_xlfn.XLOOKUP(tbl_Sourcing[[#This Row],[Product Id]], tbl_Product[Product Id], tbl_Product[Name])</f>
        <v/>
      </c>
      <c r="P1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2">
        <f>_xlfn.XLOOKUP(tbl_Sourcing[[#This Row],[Product Id]], tbl_Product[Product Id], tbl_Product[Is Booster])</f>
        <v/>
      </c>
      <c r="R112">
        <f>_xlfn.XLOOKUP(tbl_Sourcing[[#This Row],[Product Id]], tbl_Product[Product Id], tbl_Product[Is Precon])</f>
        <v/>
      </c>
    </row>
    <row r="113">
      <c r="A113" t="n">
        <v>61</v>
      </c>
      <c r="B113" t="n">
        <v>70</v>
      </c>
      <c r="C113" t="inlineStr">
        <is>
          <t>Magic Madhouse</t>
        </is>
      </c>
      <c r="E113" s="23" t="n">
        <v>100</v>
      </c>
      <c r="F113" s="23" t="b">
        <v>0</v>
      </c>
      <c r="G113" s="24" t="n"/>
      <c r="H113" s="24" t="n"/>
      <c r="J113">
        <f>_xlfn.XLOOKUP(tbl_Sourcing[[#This Row],[Product Id]], tbl_Product[Product Id], tbl_Product[Name])</f>
        <v/>
      </c>
      <c r="P1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3">
        <f>_xlfn.XLOOKUP(tbl_Sourcing[[#This Row],[Product Id]], tbl_Product[Product Id], tbl_Product[Is Booster])</f>
        <v/>
      </c>
      <c r="R113">
        <f>_xlfn.XLOOKUP(tbl_Sourcing[[#This Row],[Product Id]], tbl_Product[Product Id], tbl_Product[Is Precon])</f>
        <v/>
      </c>
    </row>
    <row r="114">
      <c r="A114" t="n">
        <v>85</v>
      </c>
      <c r="B114" t="n">
        <v>57</v>
      </c>
      <c r="C114" t="inlineStr">
        <is>
          <t>Magic Madhouse</t>
        </is>
      </c>
      <c r="E114" s="23" t="n">
        <v>129</v>
      </c>
      <c r="F114" s="23" t="b">
        <v>0</v>
      </c>
      <c r="G114" s="24" t="n"/>
      <c r="H114" s="24" t="n"/>
      <c r="J114">
        <f>_xlfn.XLOOKUP(tbl_Sourcing[[#This Row],[Product Id]], tbl_Product[Product Id], tbl_Product[Name])</f>
        <v/>
      </c>
      <c r="P1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4">
        <f>_xlfn.XLOOKUP(tbl_Sourcing[[#This Row],[Product Id]], tbl_Product[Product Id], tbl_Product[Is Booster])</f>
        <v/>
      </c>
      <c r="R114">
        <f>_xlfn.XLOOKUP(tbl_Sourcing[[#This Row],[Product Id]], tbl_Product[Product Id], tbl_Product[Is Precon])</f>
        <v/>
      </c>
    </row>
    <row r="115">
      <c r="A115" t="n">
        <v>7</v>
      </c>
      <c r="B115" t="n">
        <v>48</v>
      </c>
      <c r="C115" t="inlineStr">
        <is>
          <t>Magic Madhouse</t>
        </is>
      </c>
      <c r="E115" s="23" t="n">
        <v>165</v>
      </c>
      <c r="F115" s="23" t="b">
        <v>0</v>
      </c>
      <c r="G115" s="24" t="n"/>
      <c r="H115" s="24" t="n"/>
      <c r="J115">
        <f>_xlfn.XLOOKUP(tbl_Sourcing[[#This Row],[Product Id]], tbl_Product[Product Id], tbl_Product[Name])</f>
        <v/>
      </c>
      <c r="P1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5">
        <f>_xlfn.XLOOKUP(tbl_Sourcing[[#This Row],[Product Id]], tbl_Product[Product Id], tbl_Product[Is Booster])</f>
        <v/>
      </c>
      <c r="R115">
        <f>_xlfn.XLOOKUP(tbl_Sourcing[[#This Row],[Product Id]], tbl_Product[Product Id], tbl_Product[Is Precon])</f>
        <v/>
      </c>
    </row>
    <row r="116">
      <c r="A116" t="n">
        <v>46</v>
      </c>
      <c r="B116" t="n">
        <v>64</v>
      </c>
      <c r="C116" t="inlineStr">
        <is>
          <t>Magic Madhouse</t>
        </is>
      </c>
      <c r="E116" s="23" t="n">
        <v>100</v>
      </c>
      <c r="F116" s="23" t="b">
        <v>0</v>
      </c>
      <c r="G116" s="24" t="n"/>
      <c r="H116" s="24" t="n"/>
      <c r="J116">
        <f>_xlfn.XLOOKUP(tbl_Sourcing[[#This Row],[Product Id]], tbl_Product[Product Id], tbl_Product[Name])</f>
        <v/>
      </c>
      <c r="P1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6">
        <f>_xlfn.XLOOKUP(tbl_Sourcing[[#This Row],[Product Id]], tbl_Product[Product Id], tbl_Product[Is Booster])</f>
        <v/>
      </c>
      <c r="R116">
        <f>_xlfn.XLOOKUP(tbl_Sourcing[[#This Row],[Product Id]], tbl_Product[Product Id], tbl_Product[Is Precon])</f>
        <v/>
      </c>
    </row>
    <row r="117">
      <c r="A117" t="n">
        <v>38</v>
      </c>
      <c r="B117" t="n">
        <v>61</v>
      </c>
      <c r="C117" t="inlineStr">
        <is>
          <t>Muddle It</t>
        </is>
      </c>
      <c r="E117" s="23" t="n">
        <v>135.2</v>
      </c>
      <c r="F117" s="23" t="b">
        <v>0</v>
      </c>
      <c r="G117" s="24" t="n"/>
      <c r="H117" s="24" t="n"/>
      <c r="J117">
        <f>_xlfn.XLOOKUP(tbl_Sourcing[[#This Row],[Product Id]], tbl_Product[Product Id], tbl_Product[Name])</f>
        <v/>
      </c>
      <c r="P1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7">
        <f>_xlfn.XLOOKUP(tbl_Sourcing[[#This Row],[Product Id]], tbl_Product[Product Id], tbl_Product[Is Booster])</f>
        <v/>
      </c>
      <c r="R117">
        <f>_xlfn.XLOOKUP(tbl_Sourcing[[#This Row],[Product Id]], tbl_Product[Product Id], tbl_Product[Is Precon])</f>
        <v/>
      </c>
    </row>
    <row r="118">
      <c r="A118" t="n">
        <v>11</v>
      </c>
      <c r="B118" t="n">
        <v>49</v>
      </c>
      <c r="C118" t="inlineStr">
        <is>
          <t>Muddle It</t>
        </is>
      </c>
      <c r="E118" s="23" t="n">
        <v>97</v>
      </c>
      <c r="F118" s="23" t="b">
        <v>0</v>
      </c>
      <c r="G118" s="24" t="n"/>
      <c r="H118" s="24" t="n"/>
      <c r="J118">
        <f>_xlfn.XLOOKUP(tbl_Sourcing[[#This Row],[Product Id]], tbl_Product[Product Id], tbl_Product[Name])</f>
        <v/>
      </c>
      <c r="P1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8">
        <f>_xlfn.XLOOKUP(tbl_Sourcing[[#This Row],[Product Id]], tbl_Product[Product Id], tbl_Product[Is Booster])</f>
        <v/>
      </c>
      <c r="R118">
        <f>_xlfn.XLOOKUP(tbl_Sourcing[[#This Row],[Product Id]], tbl_Product[Product Id], tbl_Product[Is Precon])</f>
        <v/>
      </c>
    </row>
    <row r="119">
      <c r="A119" t="n">
        <v>62</v>
      </c>
      <c r="B119" t="n">
        <v>70</v>
      </c>
      <c r="C119" t="inlineStr">
        <is>
          <t>Plus Marketing</t>
        </is>
      </c>
      <c r="E119" s="23" t="n">
        <v>107</v>
      </c>
      <c r="F119" s="23" t="b">
        <v>0</v>
      </c>
      <c r="G119" s="24" t="n"/>
      <c r="H119" s="24" t="n"/>
      <c r="J119">
        <f>_xlfn.XLOOKUP(tbl_Sourcing[[#This Row],[Product Id]], tbl_Product[Product Id], tbl_Product[Name])</f>
        <v/>
      </c>
      <c r="P1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9">
        <f>_xlfn.XLOOKUP(tbl_Sourcing[[#This Row],[Product Id]], tbl_Product[Product Id], tbl_Product[Is Booster])</f>
        <v/>
      </c>
      <c r="R119">
        <f>_xlfn.XLOOKUP(tbl_Sourcing[[#This Row],[Product Id]], tbl_Product[Product Id], tbl_Product[Is Precon])</f>
        <v/>
      </c>
    </row>
    <row r="120">
      <c r="A120" t="n">
        <v>43</v>
      </c>
      <c r="B120" t="n">
        <v>63</v>
      </c>
      <c r="C120" t="inlineStr">
        <is>
          <t>Plus Marketing</t>
        </is>
      </c>
      <c r="E120" s="23" t="n">
        <v>113</v>
      </c>
      <c r="F120" s="23" t="b">
        <v>0</v>
      </c>
      <c r="G120" s="24" t="n"/>
      <c r="H120" s="24" t="n"/>
      <c r="J120">
        <f>_xlfn.XLOOKUP(tbl_Sourcing[[#This Row],[Product Id]], tbl_Product[Product Id], tbl_Product[Name])</f>
        <v/>
      </c>
      <c r="P1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0">
        <f>_xlfn.XLOOKUP(tbl_Sourcing[[#This Row],[Product Id]], tbl_Product[Product Id], tbl_Product[Is Booster])</f>
        <v/>
      </c>
      <c r="R120">
        <f>_xlfn.XLOOKUP(tbl_Sourcing[[#This Row],[Product Id]], tbl_Product[Product Id], tbl_Product[Is Precon])</f>
        <v/>
      </c>
    </row>
    <row r="121">
      <c r="A121" t="n">
        <v>28</v>
      </c>
      <c r="B121" t="n">
        <v>57</v>
      </c>
      <c r="C121" t="inlineStr">
        <is>
          <t>Plus Marketing</t>
        </is>
      </c>
      <c r="E121" s="23" t="n">
        <v>141</v>
      </c>
      <c r="F121" s="23" t="b">
        <v>0</v>
      </c>
      <c r="G121" s="24" t="n"/>
      <c r="H121" s="24" t="n"/>
      <c r="J121">
        <f>_xlfn.XLOOKUP(tbl_Sourcing[[#This Row],[Product Id]], tbl_Product[Product Id], tbl_Product[Name])</f>
        <v/>
      </c>
      <c r="P1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1">
        <f>_xlfn.XLOOKUP(tbl_Sourcing[[#This Row],[Product Id]], tbl_Product[Product Id], tbl_Product[Is Booster])</f>
        <v/>
      </c>
      <c r="R121">
        <f>_xlfn.XLOOKUP(tbl_Sourcing[[#This Row],[Product Id]], tbl_Product[Product Id], tbl_Product[Is Precon])</f>
        <v/>
      </c>
    </row>
    <row r="122">
      <c r="A122" t="n">
        <v>65</v>
      </c>
      <c r="B122" t="n">
        <v>71</v>
      </c>
      <c r="C122" t="inlineStr">
        <is>
          <t>Plus Marketing</t>
        </is>
      </c>
      <c r="E122" s="23" t="n">
        <v>132</v>
      </c>
      <c r="F122" s="23" t="b">
        <v>0</v>
      </c>
      <c r="G122" s="24" t="n"/>
      <c r="H122" s="24" t="n"/>
      <c r="J122">
        <f>_xlfn.XLOOKUP(tbl_Sourcing[[#This Row],[Product Id]], tbl_Product[Product Id], tbl_Product[Name])</f>
        <v/>
      </c>
      <c r="P1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2">
        <f>_xlfn.XLOOKUP(tbl_Sourcing[[#This Row],[Product Id]], tbl_Product[Product Id], tbl_Product[Is Booster])</f>
        <v/>
      </c>
      <c r="R122">
        <f>_xlfn.XLOOKUP(tbl_Sourcing[[#This Row],[Product Id]], tbl_Product[Product Id], tbl_Product[Is Precon])</f>
        <v/>
      </c>
    </row>
    <row r="123">
      <c r="A123" t="n">
        <v>80</v>
      </c>
      <c r="B123" t="n">
        <v>78</v>
      </c>
      <c r="C123" t="inlineStr">
        <is>
          <t>Plus Marketing</t>
        </is>
      </c>
      <c r="E123" s="23" t="n">
        <v>207</v>
      </c>
      <c r="F123" s="23" t="b">
        <v>0</v>
      </c>
      <c r="G123" s="24" t="n"/>
      <c r="H123" s="24" t="n"/>
      <c r="J123">
        <f>_xlfn.XLOOKUP(tbl_Sourcing[[#This Row],[Product Id]], tbl_Product[Product Id], tbl_Product[Name])</f>
        <v/>
      </c>
      <c r="P1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3">
        <f>_xlfn.XLOOKUP(tbl_Sourcing[[#This Row],[Product Id]], tbl_Product[Product Id], tbl_Product[Is Booster])</f>
        <v/>
      </c>
      <c r="R123">
        <f>_xlfn.XLOOKUP(tbl_Sourcing[[#This Row],[Product Id]], tbl_Product[Product Id], tbl_Product[Is Precon])</f>
        <v/>
      </c>
    </row>
    <row r="124">
      <c r="A124" t="n">
        <v>39</v>
      </c>
      <c r="B124" t="n">
        <v>61</v>
      </c>
      <c r="C124" t="inlineStr">
        <is>
          <t>Plus Marketing</t>
        </is>
      </c>
      <c r="E124" s="23" t="n">
        <v>119</v>
      </c>
      <c r="F124" s="23" t="b">
        <v>0</v>
      </c>
      <c r="G124" s="24" t="n"/>
      <c r="H124" s="24" t="n"/>
      <c r="J124">
        <f>_xlfn.XLOOKUP(tbl_Sourcing[[#This Row],[Product Id]], tbl_Product[Product Id], tbl_Product[Name])</f>
        <v/>
      </c>
      <c r="P1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4">
        <f>_xlfn.XLOOKUP(tbl_Sourcing[[#This Row],[Product Id]], tbl_Product[Product Id], tbl_Product[Is Booster])</f>
        <v/>
      </c>
      <c r="R124">
        <f>_xlfn.XLOOKUP(tbl_Sourcing[[#This Row],[Product Id]], tbl_Product[Product Id], tbl_Product[Is Precon])</f>
        <v/>
      </c>
    </row>
    <row r="125">
      <c r="A125" t="n">
        <v>8</v>
      </c>
      <c r="B125" t="n">
        <v>48</v>
      </c>
      <c r="C125" t="inlineStr">
        <is>
          <t>Plus Marketing</t>
        </is>
      </c>
      <c r="E125" s="23" t="n">
        <v>180</v>
      </c>
      <c r="F125" s="23" t="b">
        <v>1</v>
      </c>
      <c r="G125" s="24" t="n"/>
      <c r="H125" s="24" t="n"/>
      <c r="J125">
        <f>_xlfn.XLOOKUP(tbl_Sourcing[[#This Row],[Product Id]], tbl_Product[Product Id], tbl_Product[Name])</f>
        <v/>
      </c>
      <c r="P1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5">
        <f>_xlfn.XLOOKUP(tbl_Sourcing[[#This Row],[Product Id]], tbl_Product[Product Id], tbl_Product[Is Booster])</f>
        <v/>
      </c>
      <c r="R125">
        <f>_xlfn.XLOOKUP(tbl_Sourcing[[#This Row],[Product Id]], tbl_Product[Product Id], tbl_Product[Is Precon])</f>
        <v/>
      </c>
    </row>
    <row r="126">
      <c r="A126" t="n">
        <v>47</v>
      </c>
      <c r="B126" t="n">
        <v>64</v>
      </c>
      <c r="C126" t="inlineStr">
        <is>
          <t>Plus Marketing</t>
        </is>
      </c>
      <c r="E126" s="23" t="n">
        <v>135</v>
      </c>
      <c r="F126" s="23" t="b">
        <v>0</v>
      </c>
      <c r="G126" s="24" t="n"/>
      <c r="H126" s="24" t="n"/>
      <c r="J126">
        <f>_xlfn.XLOOKUP(tbl_Sourcing[[#This Row],[Product Id]], tbl_Product[Product Id], tbl_Product[Name])</f>
        <v/>
      </c>
      <c r="P1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6">
        <f>_xlfn.XLOOKUP(tbl_Sourcing[[#This Row],[Product Id]], tbl_Product[Product Id], tbl_Product[Is Booster])</f>
        <v/>
      </c>
      <c r="R126">
        <f>_xlfn.XLOOKUP(tbl_Sourcing[[#This Row],[Product Id]], tbl_Product[Product Id], tbl_Product[Is Precon])</f>
        <v/>
      </c>
    </row>
    <row r="127">
      <c r="A127" t="n">
        <v>35</v>
      </c>
      <c r="B127" t="n">
        <v>60</v>
      </c>
      <c r="C127" t="inlineStr">
        <is>
          <t>Plus Marketing</t>
        </is>
      </c>
      <c r="E127" s="23" t="n">
        <v>250</v>
      </c>
      <c r="F127" s="23" t="b">
        <v>0</v>
      </c>
      <c r="G127" s="24" t="n"/>
      <c r="H127" s="24" t="n"/>
      <c r="J127">
        <f>_xlfn.XLOOKUP(tbl_Sourcing[[#This Row],[Product Id]], tbl_Product[Product Id], tbl_Product[Name])</f>
        <v/>
      </c>
      <c r="P1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7">
        <f>_xlfn.XLOOKUP(tbl_Sourcing[[#This Row],[Product Id]], tbl_Product[Product Id], tbl_Product[Is Booster])</f>
        <v/>
      </c>
      <c r="R127">
        <f>_xlfn.XLOOKUP(tbl_Sourcing[[#This Row],[Product Id]], tbl_Product[Product Id], tbl_Product[Is Precon])</f>
        <v/>
      </c>
    </row>
    <row r="128">
      <c r="A128" t="n">
        <v>56</v>
      </c>
      <c r="B128" t="n">
        <v>68</v>
      </c>
      <c r="C128" t="inlineStr">
        <is>
          <t>Plus Marketing</t>
        </is>
      </c>
      <c r="E128" s="23" t="n">
        <v>170</v>
      </c>
      <c r="F128" s="23" t="b">
        <v>0</v>
      </c>
      <c r="G128" s="24" t="n"/>
      <c r="H128" s="24" t="n"/>
      <c r="J128">
        <f>_xlfn.XLOOKUP(tbl_Sourcing[[#This Row],[Product Id]], tbl_Product[Product Id], tbl_Product[Name])</f>
        <v/>
      </c>
      <c r="P1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8">
        <f>_xlfn.XLOOKUP(tbl_Sourcing[[#This Row],[Product Id]], tbl_Product[Product Id], tbl_Product[Is Booster])</f>
        <v/>
      </c>
      <c r="R128">
        <f>_xlfn.XLOOKUP(tbl_Sourcing[[#This Row],[Product Id]], tbl_Product[Product Id], tbl_Product[Is Precon])</f>
        <v/>
      </c>
    </row>
    <row r="129">
      <c r="A129" t="n">
        <v>558</v>
      </c>
      <c r="B129" t="n">
        <v>78</v>
      </c>
      <c r="C129" t="inlineStr">
        <is>
          <t>Woo Cards</t>
        </is>
      </c>
      <c r="D129" s="8" t="inlineStr">
        <is>
          <t>https://woocards.co.uk/shop/magic-the-gathering/booster-box-magic-the-gathering/mtg-final-fantasy-play-booster-box/</t>
        </is>
      </c>
      <c r="E129" t="n">
        <v>180</v>
      </c>
      <c r="F129" t="b">
        <v>1</v>
      </c>
      <c r="J129">
        <f>_xlfn.XLOOKUP(tbl_Sourcing[[#This Row],[Product Id]], tbl_Product[Product Id], tbl_Product[Name])</f>
        <v/>
      </c>
      <c r="P12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9">
        <f>_xlfn.XLOOKUP(tbl_Sourcing[[#This Row],[Product Id]], tbl_Product[Product Id], tbl_Product[Is Booster])</f>
        <v/>
      </c>
      <c r="R129">
        <f>_xlfn.XLOOKUP(tbl_Sourcing[[#This Row],[Product Id]], tbl_Product[Product Id], tbl_Product[Is Precon])</f>
        <v/>
      </c>
    </row>
    <row r="130">
      <c r="A130" t="n">
        <v>190</v>
      </c>
      <c r="B130" t="n">
        <v>83</v>
      </c>
      <c r="C130" t="inlineStr">
        <is>
          <t>Card Market</t>
        </is>
      </c>
      <c r="D130" s="8" t="inlineStr">
        <is>
          <t>https://www.cardmarket.com/en/Magic/Products/Boosters/Aetherdrift-Collector-Booster?sellerCountry=13&amp;language=1</t>
        </is>
      </c>
      <c r="E130" s="23" t="n">
        <v>26.0264</v>
      </c>
      <c r="F130" s="23" t="inlineStr">
        <is>
          <t>TRUE</t>
        </is>
      </c>
      <c r="G130" s="24" t="n"/>
      <c r="H130" s="23" t="n">
        <v>15.682968</v>
      </c>
      <c r="J130">
        <f>_xlfn.XLOOKUP(tbl_Sourcing[[#This Row],[Product Id]], tbl_Product[Product Id], tbl_Product[Name])</f>
        <v/>
      </c>
      <c r="K130" t="n">
        <v>1</v>
      </c>
      <c r="P1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0">
        <f>_xlfn.XLOOKUP(tbl_Sourcing[[#This Row],[Product Id]], tbl_Product[Product Id], tbl_Product[Is Booster])</f>
        <v/>
      </c>
      <c r="R130">
        <f>_xlfn.XLOOKUP(tbl_Sourcing[[#This Row],[Product Id]], tbl_Product[Product Id], tbl_Product[Is Precon])</f>
        <v/>
      </c>
    </row>
    <row r="131">
      <c r="A131" t="n">
        <v>86</v>
      </c>
      <c r="B131" t="n">
        <v>84</v>
      </c>
      <c r="C131" t="inlineStr">
        <is>
          <t>Chaos Cards</t>
        </is>
      </c>
      <c r="D131" s="8" t="inlineStr">
        <is>
          <t>https://www.chaoscards.co.uk/prod/booster-boxes-magic/magic-the-gathering-aetherdrift-collector-booster-box-12-packs</t>
        </is>
      </c>
      <c r="E131" s="23" t="n">
        <v>229.95</v>
      </c>
      <c r="F131" s="23" t="inlineStr">
        <is>
          <t>TRUE</t>
        </is>
      </c>
      <c r="G131" s="24" t="n"/>
      <c r="H131" s="24" t="n"/>
      <c r="J131">
        <f>_xlfn.XLOOKUP(tbl_Sourcing[[#This Row],[Product Id]], tbl_Product[Product Id], tbl_Product[Name])</f>
        <v/>
      </c>
      <c r="L131" t="n">
        <v>1</v>
      </c>
      <c r="P1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1">
        <f>_xlfn.XLOOKUP(tbl_Sourcing[[#This Row],[Product Id]], tbl_Product[Product Id], tbl_Product[Is Booster])</f>
        <v/>
      </c>
      <c r="R131">
        <f>_xlfn.XLOOKUP(tbl_Sourcing[[#This Row],[Product Id]], tbl_Product[Product Id], tbl_Product[Is Precon])</f>
        <v/>
      </c>
    </row>
    <row r="132">
      <c r="A132" t="n">
        <v>252</v>
      </c>
      <c r="B132" t="n">
        <v>83</v>
      </c>
      <c r="C132" t="inlineStr">
        <is>
          <t>Games Lore</t>
        </is>
      </c>
      <c r="D132" s="8" t="inlineStr">
        <is>
          <t>https://www.gameslore.com/mtg-aetherdrift-collector-booster-pack.html</t>
        </is>
      </c>
      <c r="E132" s="23" t="n">
        <v>21.99</v>
      </c>
      <c r="F132" s="23" t="inlineStr">
        <is>
          <t>TRUE</t>
        </is>
      </c>
      <c r="G132" s="24" t="n"/>
      <c r="H132" s="24" t="n"/>
      <c r="J132">
        <f>_xlfn.XLOOKUP(tbl_Sourcing[[#This Row],[Product Id]], tbl_Product[Product Id], tbl_Product[Name])</f>
        <v/>
      </c>
      <c r="M132" t="n">
        <v>1</v>
      </c>
      <c r="P1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2">
        <f>_xlfn.XLOOKUP(tbl_Sourcing[[#This Row],[Product Id]], tbl_Product[Product Id], tbl_Product[Is Booster])</f>
        <v/>
      </c>
      <c r="R132">
        <f>_xlfn.XLOOKUP(tbl_Sourcing[[#This Row],[Product Id]], tbl_Product[Product Id], tbl_Product[Is Precon])</f>
        <v/>
      </c>
    </row>
    <row r="133">
      <c r="A133" t="n">
        <v>353</v>
      </c>
      <c r="B133" t="n">
        <v>161</v>
      </c>
      <c r="C133" t="inlineStr">
        <is>
          <t>Magic Madhouse</t>
        </is>
      </c>
      <c r="D133" s="8" t="inlineStr">
        <is>
          <t>https://magicmadhouse.co.uk/magic-the-gathering-aetherdrift-commander-deck-living-energy-aetherdrift</t>
        </is>
      </c>
      <c r="E133" s="23" t="n">
        <v>42.95</v>
      </c>
      <c r="F133" s="23" t="inlineStr">
        <is>
          <t>TRUE</t>
        </is>
      </c>
      <c r="G133" s="24" t="n"/>
      <c r="H133" s="24" t="n"/>
      <c r="J133">
        <f>_xlfn.XLOOKUP(tbl_Sourcing[[#This Row],[Product Id]], tbl_Product[Product Id], tbl_Product[Name])</f>
        <v/>
      </c>
      <c r="N133" t="n">
        <v>1</v>
      </c>
      <c r="P1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3">
        <f>_xlfn.XLOOKUP(tbl_Sourcing[[#This Row],[Product Id]], tbl_Product[Product Id], tbl_Product[Is Booster])</f>
        <v/>
      </c>
      <c r="R133">
        <f>_xlfn.XLOOKUP(tbl_Sourcing[[#This Row],[Product Id]], tbl_Product[Product Id], tbl_Product[Is Precon])</f>
        <v/>
      </c>
    </row>
    <row r="134">
      <c r="A134" t="n">
        <v>419</v>
      </c>
      <c r="B134" t="n">
        <v>84</v>
      </c>
      <c r="C134" t="inlineStr">
        <is>
          <t>New Realities Gaming</t>
        </is>
      </c>
      <c r="D134" s="8" t="inlineStr">
        <is>
          <t>https://www.newrealitiesgaming.com/product/magic-the-gathering-aetherdrift-collector-booster-box/2485?cp=true&amp;sa=false&amp;sbp=false&amp;q=false&amp;category_id=LFRBPSLQVSXEQAZ7GZ4Y7DIU</t>
        </is>
      </c>
      <c r="E134" s="23" t="n"/>
      <c r="F134" s="23" t="inlineStr">
        <is>
          <t>FALSE</t>
        </is>
      </c>
      <c r="G134" s="24" t="n"/>
      <c r="H134" s="24" t="n"/>
      <c r="J134">
        <f>_xlfn.XLOOKUP(tbl_Sourcing[[#This Row],[Product Id]], tbl_Product[Product Id], tbl_Product[Name])</f>
        <v/>
      </c>
      <c r="O134" t="n">
        <v>1</v>
      </c>
      <c r="P1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4">
        <f>_xlfn.XLOOKUP(tbl_Sourcing[[#This Row],[Product Id]], tbl_Product[Product Id], tbl_Product[Is Booster])</f>
        <v/>
      </c>
      <c r="R134">
        <f>_xlfn.XLOOKUP(tbl_Sourcing[[#This Row],[Product Id]], tbl_Product[Product Id], tbl_Product[Is Precon])</f>
        <v/>
      </c>
    </row>
    <row r="135">
      <c r="A135" t="n">
        <v>119</v>
      </c>
      <c r="B135" t="n">
        <v>84</v>
      </c>
      <c r="C135" t="inlineStr">
        <is>
          <t>Card Market</t>
        </is>
      </c>
      <c r="D135" s="8" t="inlineStr">
        <is>
          <t>https://www.cardmarket.com/en/Magic/Products/Booster-Boxes/Aetherdrift-Collector-Booster-Box?sellerCountry=13&amp;language=1</t>
        </is>
      </c>
      <c r="E135" s="23" t="n">
        <v>215.7065</v>
      </c>
      <c r="F135" s="23" t="inlineStr">
        <is>
          <t>TRUE</t>
        </is>
      </c>
      <c r="G135" s="24" t="n"/>
      <c r="H135" s="24" t="n"/>
      <c r="J135">
        <f>_xlfn.XLOOKUP(tbl_Sourcing[[#This Row],[Product Id]], tbl_Product[Product Id], tbl_Product[Name])</f>
        <v/>
      </c>
      <c r="K135" t="n">
        <v>2</v>
      </c>
      <c r="P1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5">
        <f>_xlfn.XLOOKUP(tbl_Sourcing[[#This Row],[Product Id]], tbl_Product[Product Id], tbl_Product[Is Booster])</f>
        <v/>
      </c>
      <c r="R135">
        <f>_xlfn.XLOOKUP(tbl_Sourcing[[#This Row],[Product Id]], tbl_Product[Product Id], tbl_Product[Is Precon])</f>
        <v/>
      </c>
    </row>
    <row r="136">
      <c r="A136" t="n">
        <v>60</v>
      </c>
      <c r="B136" t="n">
        <v>70</v>
      </c>
      <c r="C136" t="inlineStr">
        <is>
          <t>Chaos Cards</t>
        </is>
      </c>
      <c r="D136" s="8" t="inlineStr">
        <is>
          <t>https://www.chaoscards.co.uk/prod/booster-boxes-magic/magic-the-gathering-aetherdrift-play-booster-box-30-packs</t>
        </is>
      </c>
      <c r="E136" s="23" t="n">
        <v>112.95</v>
      </c>
      <c r="F136" s="23" t="inlineStr">
        <is>
          <t>TRUE</t>
        </is>
      </c>
      <c r="G136" s="24" t="n"/>
      <c r="H136" s="24" t="n"/>
      <c r="J136">
        <f>_xlfn.XLOOKUP(tbl_Sourcing[[#This Row],[Product Id]], tbl_Product[Product Id], tbl_Product[Name])</f>
        <v/>
      </c>
      <c r="L136" t="n">
        <v>2</v>
      </c>
      <c r="P1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6">
        <f>_xlfn.XLOOKUP(tbl_Sourcing[[#This Row],[Product Id]], tbl_Product[Product Id], tbl_Product[Is Booster])</f>
        <v/>
      </c>
      <c r="R136">
        <f>_xlfn.XLOOKUP(tbl_Sourcing[[#This Row],[Product Id]], tbl_Product[Product Id], tbl_Product[Is Precon])</f>
        <v/>
      </c>
    </row>
    <row r="137">
      <c r="A137" t="n">
        <v>253</v>
      </c>
      <c r="B137" t="n">
        <v>84</v>
      </c>
      <c r="C137" t="inlineStr">
        <is>
          <t>Games Lore</t>
        </is>
      </c>
      <c r="D137" s="8" t="inlineStr">
        <is>
          <t>https://www.gameslore.com/mtg-aetherdrift-collector-booster-display.html</t>
        </is>
      </c>
      <c r="E137" s="23" t="n">
        <v>254.99</v>
      </c>
      <c r="F137" s="23" t="inlineStr">
        <is>
          <t>TRUE</t>
        </is>
      </c>
      <c r="G137" s="24" t="n"/>
      <c r="H137" s="24" t="n"/>
      <c r="J137">
        <f>_xlfn.XLOOKUP(tbl_Sourcing[[#This Row],[Product Id]], tbl_Product[Product Id], tbl_Product[Name])</f>
        <v/>
      </c>
      <c r="M137" t="n">
        <v>2</v>
      </c>
      <c r="P1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7">
        <f>_xlfn.XLOOKUP(tbl_Sourcing[[#This Row],[Product Id]], tbl_Product[Product Id], tbl_Product[Is Booster])</f>
        <v/>
      </c>
      <c r="R137">
        <f>_xlfn.XLOOKUP(tbl_Sourcing[[#This Row],[Product Id]], tbl_Product[Product Id], tbl_Product[Is Precon])</f>
        <v/>
      </c>
    </row>
    <row r="138">
      <c r="A138" t="n">
        <v>364</v>
      </c>
      <c r="B138" t="n">
        <v>167</v>
      </c>
      <c r="C138" t="inlineStr">
        <is>
          <t>Magic Madhouse</t>
        </is>
      </c>
      <c r="D138" s="8" t="inlineStr">
        <is>
          <t>https://magicmadhouse.co.uk/magic-the-gathering-bloomburrow-commander-deck-animated-army-bloomburrow</t>
        </is>
      </c>
      <c r="E138" s="23" t="n">
        <v>53.95</v>
      </c>
      <c r="F138" s="23" t="inlineStr">
        <is>
          <t>TRUE</t>
        </is>
      </c>
      <c r="G138" s="24" t="n"/>
      <c r="H138" s="24" t="n"/>
      <c r="J138">
        <f>_xlfn.XLOOKUP(tbl_Sourcing[[#This Row],[Product Id]], tbl_Product[Product Id], tbl_Product[Name])</f>
        <v/>
      </c>
      <c r="N138" t="n">
        <v>2</v>
      </c>
      <c r="P1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8">
        <f>_xlfn.XLOOKUP(tbl_Sourcing[[#This Row],[Product Id]], tbl_Product[Product Id], tbl_Product[Is Booster])</f>
        <v/>
      </c>
      <c r="R138">
        <f>_xlfn.XLOOKUP(tbl_Sourcing[[#This Row],[Product Id]], tbl_Product[Product Id], tbl_Product[Is Precon])</f>
        <v/>
      </c>
    </row>
    <row r="139">
      <c r="A139" t="n">
        <v>420</v>
      </c>
      <c r="B139" t="n">
        <v>70</v>
      </c>
      <c r="C139" t="inlineStr">
        <is>
          <t>New Realities Gaming</t>
        </is>
      </c>
      <c r="D139" s="8" t="inlineStr">
        <is>
          <t>https://www.newrealitiesgaming.com/product/magic-the-gathering-aetherdrift-play-booster-box/2484?cp=true&amp;sa=false&amp;sbp=false&amp;q=false&amp;category_id=LFRBPSLQVSXEQAZ7GZ4Y7DIU</t>
        </is>
      </c>
      <c r="E139" s="23" t="n"/>
      <c r="F139" s="23" t="inlineStr">
        <is>
          <t>FALSE</t>
        </is>
      </c>
      <c r="G139" s="24" t="n"/>
      <c r="H139" s="24" t="n"/>
      <c r="J139">
        <f>_xlfn.XLOOKUP(tbl_Sourcing[[#This Row],[Product Id]], tbl_Product[Product Id], tbl_Product[Name])</f>
        <v/>
      </c>
      <c r="O139" t="n">
        <v>2</v>
      </c>
      <c r="P1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9">
        <f>_xlfn.XLOOKUP(tbl_Sourcing[[#This Row],[Product Id]], tbl_Product[Product Id], tbl_Product[Is Booster])</f>
        <v/>
      </c>
      <c r="R139">
        <f>_xlfn.XLOOKUP(tbl_Sourcing[[#This Row],[Product Id]], tbl_Product[Product Id], tbl_Product[Is Precon])</f>
        <v/>
      </c>
    </row>
    <row r="140">
      <c r="A140" t="n">
        <v>176</v>
      </c>
      <c r="B140" t="n">
        <v>25</v>
      </c>
      <c r="C140" t="inlineStr">
        <is>
          <t>Card Market</t>
        </is>
      </c>
      <c r="D140" s="8" t="inlineStr">
        <is>
          <t>https://www.cardmarket.com/en/Magic/Products/Boosters/Aetherdrift-Play-Booster?sellerCountry=13&amp;language=1</t>
        </is>
      </c>
      <c r="E140" s="23" t="n">
        <v>4.5665</v>
      </c>
      <c r="F140" s="23" t="inlineStr">
        <is>
          <t>TRUE</t>
        </is>
      </c>
      <c r="G140" s="24" t="n"/>
      <c r="H140" s="23" t="n">
        <v>2.232855</v>
      </c>
      <c r="J140">
        <f>_xlfn.XLOOKUP(tbl_Sourcing[[#This Row],[Product Id]], tbl_Product[Product Id], tbl_Product[Name])</f>
        <v/>
      </c>
      <c r="K140" t="n">
        <v>3</v>
      </c>
      <c r="P1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0">
        <f>_xlfn.XLOOKUP(tbl_Sourcing[[#This Row],[Product Id]], tbl_Product[Product Id], tbl_Product[Is Booster])</f>
        <v/>
      </c>
      <c r="R140">
        <f>_xlfn.XLOOKUP(tbl_Sourcing[[#This Row],[Product Id]], tbl_Product[Product Id], tbl_Product[Is Precon])</f>
        <v/>
      </c>
    </row>
    <row r="141">
      <c r="A141" t="n">
        <v>42</v>
      </c>
      <c r="B141" t="n">
        <v>63</v>
      </c>
      <c r="C141" t="inlineStr">
        <is>
          <t>Chaos Cards</t>
        </is>
      </c>
      <c r="D141" s="8" t="inlineStr">
        <is>
          <t>https://www.chaoscards.co.uk/prod/booster-boxes-magic/magic-the-gathering-assassins-creed-beyond-booster-box-24-packs</t>
        </is>
      </c>
      <c r="E141" s="24" t="n"/>
      <c r="F141" s="23" t="inlineStr">
        <is>
          <t>FALSE</t>
        </is>
      </c>
      <c r="G141" s="24" t="n"/>
      <c r="H141" s="24" t="n"/>
      <c r="J141">
        <f>_xlfn.XLOOKUP(tbl_Sourcing[[#This Row],[Product Id]], tbl_Product[Product Id], tbl_Product[Name])</f>
        <v/>
      </c>
      <c r="L141" t="n">
        <v>3</v>
      </c>
      <c r="P1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1">
        <f>_xlfn.XLOOKUP(tbl_Sourcing[[#This Row],[Product Id]], tbl_Product[Product Id], tbl_Product[Is Booster])</f>
        <v/>
      </c>
      <c r="R141">
        <f>_xlfn.XLOOKUP(tbl_Sourcing[[#This Row],[Product Id]], tbl_Product[Product Id], tbl_Product[Is Precon])</f>
        <v/>
      </c>
    </row>
    <row r="142">
      <c r="A142" t="n">
        <v>250</v>
      </c>
      <c r="B142" t="n">
        <v>25</v>
      </c>
      <c r="C142" t="inlineStr">
        <is>
          <t>Games Lore</t>
        </is>
      </c>
      <c r="D142" s="8" t="inlineStr">
        <is>
          <t>https://www.gameslore.com/mtg-aetherdrift-play-booster-pack.html</t>
        </is>
      </c>
      <c r="E142" s="23" t="n">
        <v>4.75</v>
      </c>
      <c r="F142" s="23" t="inlineStr">
        <is>
          <t>TRUE</t>
        </is>
      </c>
      <c r="G142" s="24" t="n"/>
      <c r="H142" s="24" t="n"/>
      <c r="J142">
        <f>_xlfn.XLOOKUP(tbl_Sourcing[[#This Row],[Product Id]], tbl_Product[Product Id], tbl_Product[Name])</f>
        <v/>
      </c>
      <c r="M142" t="n">
        <v>3</v>
      </c>
      <c r="P1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2">
        <f>_xlfn.XLOOKUP(tbl_Sourcing[[#This Row],[Product Id]], tbl_Product[Product Id], tbl_Product[Is Booster])</f>
        <v/>
      </c>
      <c r="R142">
        <f>_xlfn.XLOOKUP(tbl_Sourcing[[#This Row],[Product Id]], tbl_Product[Product Id], tbl_Product[Is Precon])</f>
        <v/>
      </c>
    </row>
    <row r="143">
      <c r="A143" t="n">
        <v>343</v>
      </c>
      <c r="B143" t="n">
        <v>169</v>
      </c>
      <c r="C143" t="inlineStr">
        <is>
          <t>Magic Madhouse</t>
        </is>
      </c>
      <c r="D143" s="8" t="inlineStr">
        <is>
          <t>https://magicmadhouse.co.uk/magic-the-gathering-bloomburrow-commander-deck-family-matters-bloomburrow</t>
        </is>
      </c>
      <c r="E143" s="23" t="n">
        <v>51.95</v>
      </c>
      <c r="F143" s="23" t="inlineStr">
        <is>
          <t>TRUE</t>
        </is>
      </c>
      <c r="G143" s="24" t="n"/>
      <c r="H143" s="24" t="n"/>
      <c r="J143">
        <f>_xlfn.XLOOKUP(tbl_Sourcing[[#This Row],[Product Id]], tbl_Product[Product Id], tbl_Product[Name])</f>
        <v/>
      </c>
      <c r="N143" t="n">
        <v>3</v>
      </c>
      <c r="P1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3">
        <f>_xlfn.XLOOKUP(tbl_Sourcing[[#This Row],[Product Id]], tbl_Product[Product Id], tbl_Product[Is Booster])</f>
        <v/>
      </c>
      <c r="R143">
        <f>_xlfn.XLOOKUP(tbl_Sourcing[[#This Row],[Product Id]], tbl_Product[Product Id], tbl_Product[Is Precon])</f>
        <v/>
      </c>
    </row>
    <row r="144">
      <c r="A144" t="n">
        <v>421</v>
      </c>
      <c r="B144" t="n">
        <v>63</v>
      </c>
      <c r="C144" t="inlineStr">
        <is>
          <t>New Realities Gaming</t>
        </is>
      </c>
      <c r="D144" s="8" t="inlineStr">
        <is>
          <t>https://www.newrealitiesgaming.com/product/magic-the-gathering-assassins-creed-beyond-booster-box/931?cp=true&amp;sa=false&amp;sbp=false&amp;q=false&amp;category_id=LFRBPSLQVSXEQAZ7GZ4Y7DIU</t>
        </is>
      </c>
      <c r="E144" s="23" t="n"/>
      <c r="F144" s="23" t="inlineStr">
        <is>
          <t>FALSE</t>
        </is>
      </c>
      <c r="G144" s="24" t="n"/>
      <c r="H144" s="24" t="n"/>
      <c r="J144">
        <f>_xlfn.XLOOKUP(tbl_Sourcing[[#This Row],[Product Id]], tbl_Product[Product Id], tbl_Product[Name])</f>
        <v/>
      </c>
      <c r="O144" t="n">
        <v>3</v>
      </c>
      <c r="P1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4">
        <f>_xlfn.XLOOKUP(tbl_Sourcing[[#This Row],[Product Id]], tbl_Product[Product Id], tbl_Product[Is Booster])</f>
        <v/>
      </c>
      <c r="R144">
        <f>_xlfn.XLOOKUP(tbl_Sourcing[[#This Row],[Product Id]], tbl_Product[Product Id], tbl_Product[Is Precon])</f>
        <v/>
      </c>
    </row>
    <row r="145">
      <c r="A145" t="n">
        <v>59</v>
      </c>
      <c r="B145" t="n">
        <v>70</v>
      </c>
      <c r="C145" t="inlineStr">
        <is>
          <t>Card Market</t>
        </is>
      </c>
      <c r="D145" s="8" t="inlineStr">
        <is>
          <t>https://www.cardmarket.com/en/Magic/Products/Booster-Boxes/Aetherdrift-Play-Booster-Box?sellerCountry=13&amp;language=1</t>
        </is>
      </c>
      <c r="E145" s="23" t="n">
        <v>80.1056</v>
      </c>
      <c r="F145" s="23" t="inlineStr">
        <is>
          <t>TRUE</t>
        </is>
      </c>
      <c r="G145" s="24" t="n"/>
      <c r="H145" s="24" t="n"/>
      <c r="J145">
        <f>_xlfn.XLOOKUP(tbl_Sourcing[[#This Row],[Product Id]], tbl_Product[Product Id], tbl_Product[Name])</f>
        <v/>
      </c>
      <c r="K145" t="n">
        <v>4</v>
      </c>
      <c r="P1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5">
        <f>_xlfn.XLOOKUP(tbl_Sourcing[[#This Row],[Product Id]], tbl_Product[Product Id], tbl_Product[Is Booster])</f>
        <v/>
      </c>
      <c r="R145">
        <f>_xlfn.XLOOKUP(tbl_Sourcing[[#This Row],[Product Id]], tbl_Product[Product Id], tbl_Product[Is Precon])</f>
        <v/>
      </c>
    </row>
    <row r="146">
      <c r="A146" t="n">
        <v>87</v>
      </c>
      <c r="B146" t="n">
        <v>86</v>
      </c>
      <c r="C146" t="inlineStr">
        <is>
          <t>Chaos Cards</t>
        </is>
      </c>
      <c r="D146" s="8" t="inlineStr">
        <is>
          <t>https://www.chaoscards.co.uk/prod/booster-boxes-magic/magic-the-gathering-assassins-creed-collector-booster-box-12-packs</t>
        </is>
      </c>
      <c r="E146" s="24" t="n"/>
      <c r="F146" s="23" t="inlineStr">
        <is>
          <t>FALSE</t>
        </is>
      </c>
      <c r="G146" s="24" t="n"/>
      <c r="H146" s="24" t="n"/>
      <c r="J146">
        <f>_xlfn.XLOOKUP(tbl_Sourcing[[#This Row],[Product Id]], tbl_Product[Product Id], tbl_Product[Name])</f>
        <v/>
      </c>
      <c r="L146" t="n">
        <v>4</v>
      </c>
      <c r="P1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6">
        <f>_xlfn.XLOOKUP(tbl_Sourcing[[#This Row],[Product Id]], tbl_Product[Product Id], tbl_Product[Is Booster])</f>
        <v/>
      </c>
      <c r="R146">
        <f>_xlfn.XLOOKUP(tbl_Sourcing[[#This Row],[Product Id]], tbl_Product[Product Id], tbl_Product[Is Precon])</f>
        <v/>
      </c>
    </row>
    <row r="147">
      <c r="A147" t="n">
        <v>251</v>
      </c>
      <c r="B147" t="n">
        <v>70</v>
      </c>
      <c r="C147" t="inlineStr">
        <is>
          <t>Games Lore</t>
        </is>
      </c>
      <c r="D147" s="8" t="inlineStr">
        <is>
          <t>https://www.gameslore.com/mtg-aetherdrift-play-booster-display.html</t>
        </is>
      </c>
      <c r="E147" s="23" t="n">
        <v>139.99</v>
      </c>
      <c r="F147" s="23" t="inlineStr">
        <is>
          <t>TRUE</t>
        </is>
      </c>
      <c r="G147" s="24" t="n"/>
      <c r="H147" s="24" t="n"/>
      <c r="J147">
        <f>_xlfn.XLOOKUP(tbl_Sourcing[[#This Row],[Product Id]], tbl_Product[Product Id], tbl_Product[Name])</f>
        <v/>
      </c>
      <c r="M147" t="n">
        <v>4</v>
      </c>
      <c r="P1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7">
        <f>_xlfn.XLOOKUP(tbl_Sourcing[[#This Row],[Product Id]], tbl_Product[Product Id], tbl_Product[Is Booster])</f>
        <v/>
      </c>
      <c r="R147">
        <f>_xlfn.XLOOKUP(tbl_Sourcing[[#This Row],[Product Id]], tbl_Product[Product Id], tbl_Product[Is Precon])</f>
        <v/>
      </c>
    </row>
    <row r="148">
      <c r="A148" t="n">
        <v>383</v>
      </c>
      <c r="B148" t="n">
        <v>168</v>
      </c>
      <c r="C148" t="inlineStr">
        <is>
          <t>Magic Madhouse</t>
        </is>
      </c>
      <c r="D148" s="8" t="inlineStr">
        <is>
          <t>https://magicmadhouse.co.uk/magic-the-gathering-bloomburrow-commander-deck-peace-offering-bloomburrow</t>
        </is>
      </c>
      <c r="E148" s="23" t="n">
        <v>67.95</v>
      </c>
      <c r="F148" s="23" t="inlineStr">
        <is>
          <t>TRUE</t>
        </is>
      </c>
      <c r="G148" s="24" t="n"/>
      <c r="H148" s="24" t="n"/>
      <c r="J148">
        <f>_xlfn.XLOOKUP(tbl_Sourcing[[#This Row],[Product Id]], tbl_Product[Product Id], tbl_Product[Name])</f>
        <v/>
      </c>
      <c r="N148" t="n">
        <v>4</v>
      </c>
      <c r="P1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8">
        <f>_xlfn.XLOOKUP(tbl_Sourcing[[#This Row],[Product Id]], tbl_Product[Product Id], tbl_Product[Is Booster])</f>
        <v/>
      </c>
      <c r="R148">
        <f>_xlfn.XLOOKUP(tbl_Sourcing[[#This Row],[Product Id]], tbl_Product[Product Id], tbl_Product[Is Precon])</f>
        <v/>
      </c>
    </row>
    <row r="149">
      <c r="A149" t="n">
        <v>422</v>
      </c>
      <c r="B149" t="n">
        <v>86</v>
      </c>
      <c r="C149" t="inlineStr">
        <is>
          <t>New Realities Gaming</t>
        </is>
      </c>
      <c r="D149" s="8" t="inlineStr">
        <is>
          <t>https://www.newrealitiesgaming.com/product/magic-the-gathering-assassins-creed-collector-booster-box/934?cp=true&amp;sa=false&amp;sbp=false&amp;q=false&amp;category_id=LFRBPSLQVSXEQAZ7GZ4Y7DIU</t>
        </is>
      </c>
      <c r="E149" s="24" t="n"/>
      <c r="F149" s="23" t="inlineStr">
        <is>
          <t>FALSE</t>
        </is>
      </c>
      <c r="G149" s="24" t="n"/>
      <c r="H149" s="24" t="n"/>
      <c r="J149">
        <f>_xlfn.XLOOKUP(tbl_Sourcing[[#This Row],[Product Id]], tbl_Product[Product Id], tbl_Product[Name])</f>
        <v/>
      </c>
      <c r="O149" t="n">
        <v>4</v>
      </c>
      <c r="P1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9">
        <f>_xlfn.XLOOKUP(tbl_Sourcing[[#This Row],[Product Id]], tbl_Product[Product Id], tbl_Product[Is Booster])</f>
        <v/>
      </c>
      <c r="R149">
        <f>_xlfn.XLOOKUP(tbl_Sourcing[[#This Row],[Product Id]], tbl_Product[Product Id], tbl_Product[Is Precon])</f>
        <v/>
      </c>
    </row>
    <row r="150">
      <c r="A150" t="n">
        <v>169</v>
      </c>
      <c r="B150" t="n">
        <v>18</v>
      </c>
      <c r="C150" t="inlineStr">
        <is>
          <t>Card Market</t>
        </is>
      </c>
      <c r="D150" s="8" t="inlineStr">
        <is>
          <t>https://www.cardmarket.com/en/Magic/Products/Boosters/Universes-Beyond-Assassins-Creed-Beyond-Booster?sellerCountry=13&amp;language=1</t>
        </is>
      </c>
      <c r="E150" s="23" t="n">
        <v>7.1069</v>
      </c>
      <c r="F150" s="23" t="inlineStr">
        <is>
          <t>TRUE</t>
        </is>
      </c>
      <c r="G150" s="24" t="n"/>
      <c r="H150" s="23" t="n">
        <v>4.443003</v>
      </c>
      <c r="J150">
        <f>_xlfn.XLOOKUP(tbl_Sourcing[[#This Row],[Product Id]], tbl_Product[Product Id], tbl_Product[Name])</f>
        <v/>
      </c>
      <c r="K150" t="n">
        <v>5</v>
      </c>
      <c r="P1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0">
        <f>_xlfn.XLOOKUP(tbl_Sourcing[[#This Row],[Product Id]], tbl_Product[Product Id], tbl_Product[Is Booster])</f>
        <v/>
      </c>
      <c r="R150">
        <f>_xlfn.XLOOKUP(tbl_Sourcing[[#This Row],[Product Id]], tbl_Product[Product Id], tbl_Product[Is Precon])</f>
        <v/>
      </c>
    </row>
    <row r="151">
      <c r="A151" t="n">
        <v>88</v>
      </c>
      <c r="B151" t="n">
        <v>88</v>
      </c>
      <c r="C151" t="inlineStr">
        <is>
          <t>Chaos Cards</t>
        </is>
      </c>
      <c r="D151" s="8" t="inlineStr">
        <is>
          <t>https://www.chaoscards.co.uk/prod/booster-boxes-magic/magic-the-gathering-avatar-the-last-airbender-collector-booster-box-12-packs</t>
        </is>
      </c>
      <c r="E151" s="23" t="n">
        <v>399.95</v>
      </c>
      <c r="F151" s="23" t="inlineStr">
        <is>
          <t>TRUE</t>
        </is>
      </c>
      <c r="G151" s="24" t="n"/>
      <c r="H151" s="24" t="n"/>
      <c r="J151">
        <f>_xlfn.XLOOKUP(tbl_Sourcing[[#This Row],[Product Id]], tbl_Product[Product Id], tbl_Product[Name])</f>
        <v/>
      </c>
      <c r="L151" t="n">
        <v>5</v>
      </c>
      <c r="P1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1">
        <f>_xlfn.XLOOKUP(tbl_Sourcing[[#This Row],[Product Id]], tbl_Product[Product Id], tbl_Product[Is Booster])</f>
        <v/>
      </c>
      <c r="R151">
        <f>_xlfn.XLOOKUP(tbl_Sourcing[[#This Row],[Product Id]], tbl_Product[Product Id], tbl_Product[Is Precon])</f>
        <v/>
      </c>
    </row>
    <row r="152">
      <c r="A152" t="n">
        <v>248</v>
      </c>
      <c r="B152" t="n">
        <v>18</v>
      </c>
      <c r="C152" t="inlineStr">
        <is>
          <t>Games Lore</t>
        </is>
      </c>
      <c r="D152" s="8" t="inlineStr">
        <is>
          <t>https://www.gameslore.com/mtg-assassin-s-creed-booster-pack.html</t>
        </is>
      </c>
      <c r="E152" s="23" t="n">
        <v>5.49</v>
      </c>
      <c r="F152" s="23" t="inlineStr">
        <is>
          <t>TRUE</t>
        </is>
      </c>
      <c r="G152" s="24" t="n"/>
      <c r="H152" s="24" t="n"/>
      <c r="J152">
        <f>_xlfn.XLOOKUP(tbl_Sourcing[[#This Row],[Product Id]], tbl_Product[Product Id], tbl_Product[Name])</f>
        <v/>
      </c>
      <c r="M152" t="n">
        <v>5</v>
      </c>
      <c r="P1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2">
        <f>_xlfn.XLOOKUP(tbl_Sourcing[[#This Row],[Product Id]], tbl_Product[Product Id], tbl_Product[Is Booster])</f>
        <v/>
      </c>
      <c r="R152">
        <f>_xlfn.XLOOKUP(tbl_Sourcing[[#This Row],[Product Id]], tbl_Product[Product Id], tbl_Product[Is Precon])</f>
        <v/>
      </c>
    </row>
    <row r="153">
      <c r="A153" t="n">
        <v>385</v>
      </c>
      <c r="B153" t="n">
        <v>166</v>
      </c>
      <c r="C153" t="inlineStr">
        <is>
          <t>Magic Madhouse</t>
        </is>
      </c>
      <c r="D153" s="8" t="inlineStr">
        <is>
          <t>https://magicmadhouse.co.uk/magic-the-gathering-bloomburrow-commander-deck-squirreled-away-bloomburrow</t>
        </is>
      </c>
      <c r="E153" s="23" t="n"/>
      <c r="F153" s="23" t="inlineStr">
        <is>
          <t>FALSE</t>
        </is>
      </c>
      <c r="G153" s="24" t="n"/>
      <c r="H153" s="24" t="n"/>
      <c r="J153">
        <f>_xlfn.XLOOKUP(tbl_Sourcing[[#This Row],[Product Id]], tbl_Product[Product Id], tbl_Product[Name])</f>
        <v/>
      </c>
      <c r="N153" t="n">
        <v>5</v>
      </c>
      <c r="P1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3">
        <f>_xlfn.XLOOKUP(tbl_Sourcing[[#This Row],[Product Id]], tbl_Product[Product Id], tbl_Product[Is Booster])</f>
        <v/>
      </c>
      <c r="R153">
        <f>_xlfn.XLOOKUP(tbl_Sourcing[[#This Row],[Product Id]], tbl_Product[Product Id], tbl_Product[Is Precon])</f>
        <v/>
      </c>
    </row>
    <row r="154">
      <c r="A154" t="n">
        <v>418</v>
      </c>
      <c r="B154" t="n">
        <v>88</v>
      </c>
      <c r="C154" t="inlineStr">
        <is>
          <t>New Realities Gaming</t>
        </is>
      </c>
      <c r="D154" s="8" t="inlineStr">
        <is>
          <t>https://www.newrealitiesgaming.com/product/magic-the-gathering-avatar-the-last-airbender-collector-booster-box/BQYJY3ZJHLW5KCM72AWXKM5Q?cp=true&amp;sa=false&amp;sbp=false&amp;q=false&amp;category_id=LFRBPSLQVSXEQAZ7GZ4Y7DIU</t>
        </is>
      </c>
      <c r="E154" s="23" t="n"/>
      <c r="F154" s="23" t="inlineStr">
        <is>
          <t>FALSE</t>
        </is>
      </c>
      <c r="G154" s="24" t="n"/>
      <c r="H154" s="24" t="n"/>
      <c r="J154">
        <f>_xlfn.XLOOKUP(tbl_Sourcing[[#This Row],[Product Id]], tbl_Product[Product Id], tbl_Product[Name])</f>
        <v/>
      </c>
      <c r="O154" t="n">
        <v>5</v>
      </c>
      <c r="P1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4">
        <f>_xlfn.XLOOKUP(tbl_Sourcing[[#This Row],[Product Id]], tbl_Product[Product Id], tbl_Product[Is Booster])</f>
        <v/>
      </c>
      <c r="R154">
        <f>_xlfn.XLOOKUP(tbl_Sourcing[[#This Row],[Product Id]], tbl_Product[Product Id], tbl_Product[Is Precon])</f>
        <v/>
      </c>
    </row>
    <row r="155">
      <c r="A155" t="n">
        <v>41</v>
      </c>
      <c r="B155" t="n">
        <v>63</v>
      </c>
      <c r="C155" t="inlineStr">
        <is>
          <t>Card Market</t>
        </is>
      </c>
      <c r="D155" s="8" t="inlineStr">
        <is>
          <t>https://www.cardmarket.com/en/Magic/Products/Booster-Boxes/Universes-Beyond-Assassins-Creed-Beyond-Booster-Display?sellerCountry=13&amp;language=1</t>
        </is>
      </c>
      <c r="E155" s="23" t="n">
        <v>152.8664</v>
      </c>
      <c r="F155" s="23" t="inlineStr">
        <is>
          <t>TRUE</t>
        </is>
      </c>
      <c r="G155" s="24" t="n"/>
      <c r="H155" s="24" t="n"/>
      <c r="J155">
        <f>_xlfn.XLOOKUP(tbl_Sourcing[[#This Row],[Product Id]], tbl_Product[Product Id], tbl_Product[Name])</f>
        <v/>
      </c>
      <c r="K155" t="n">
        <v>6</v>
      </c>
      <c r="P1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5">
        <f>_xlfn.XLOOKUP(tbl_Sourcing[[#This Row],[Product Id]], tbl_Product[Product Id], tbl_Product[Is Booster])</f>
        <v/>
      </c>
      <c r="R155">
        <f>_xlfn.XLOOKUP(tbl_Sourcing[[#This Row],[Product Id]], tbl_Product[Product Id], tbl_Product[Is Precon])</f>
        <v/>
      </c>
    </row>
    <row r="156">
      <c r="A156" t="n">
        <v>249</v>
      </c>
      <c r="B156" t="n">
        <v>63</v>
      </c>
      <c r="C156" t="inlineStr">
        <is>
          <t>Games Lore</t>
        </is>
      </c>
      <c r="D156" s="8" t="inlineStr">
        <is>
          <t>https://www.gameslore.com/mtg-assassin-s-creed-booster-display.html</t>
        </is>
      </c>
      <c r="E156" s="23" t="n">
        <v>124.99</v>
      </c>
      <c r="F156" s="23" t="inlineStr">
        <is>
          <t>TRUE</t>
        </is>
      </c>
      <c r="G156" s="24" t="n"/>
      <c r="H156" s="24" t="n"/>
      <c r="J156">
        <f>_xlfn.XLOOKUP(tbl_Sourcing[[#This Row],[Product Id]], tbl_Product[Product Id], tbl_Product[Name])</f>
        <v/>
      </c>
      <c r="M156" t="n">
        <v>6</v>
      </c>
      <c r="P1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6">
        <f>_xlfn.XLOOKUP(tbl_Sourcing[[#This Row],[Product Id]], tbl_Product[Product Id], tbl_Product[Is Booster])</f>
        <v/>
      </c>
      <c r="R156">
        <f>_xlfn.XLOOKUP(tbl_Sourcing[[#This Row],[Product Id]], tbl_Product[Product Id], tbl_Product[Is Precon])</f>
        <v/>
      </c>
    </row>
    <row r="157">
      <c r="A157" t="n">
        <v>374</v>
      </c>
      <c r="B157" t="n">
        <v>226</v>
      </c>
      <c r="C157" t="inlineStr">
        <is>
          <t>Magic Madhouse</t>
        </is>
      </c>
      <c r="D157" s="8" t="inlineStr">
        <is>
          <t>https://magicmadhouse.co.uk/magic-the-gathering-commander-legends-battle-for-baldurs-gate-commander-deck-draconic-dissent-commander-legends-battle-for-baldurs-gate</t>
        </is>
      </c>
      <c r="E157" s="23" t="n">
        <v>184.95</v>
      </c>
      <c r="F157" s="23" t="inlineStr">
        <is>
          <t>TRUE</t>
        </is>
      </c>
      <c r="G157" s="24" t="n"/>
      <c r="H157" s="24" t="n"/>
      <c r="J157">
        <f>_xlfn.XLOOKUP(tbl_Sourcing[[#This Row],[Product Id]], tbl_Product[Product Id], tbl_Product[Name])</f>
        <v/>
      </c>
      <c r="N157" t="n">
        <v>6</v>
      </c>
      <c r="P1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7">
        <f>_xlfn.XLOOKUP(tbl_Sourcing[[#This Row],[Product Id]], tbl_Product[Product Id], tbl_Product[Is Booster])</f>
        <v/>
      </c>
      <c r="R157">
        <f>_xlfn.XLOOKUP(tbl_Sourcing[[#This Row],[Product Id]], tbl_Product[Product Id], tbl_Product[Is Precon])</f>
        <v/>
      </c>
    </row>
    <row r="158">
      <c r="A158" t="n">
        <v>417</v>
      </c>
      <c r="B158" t="n">
        <v>57</v>
      </c>
      <c r="C158" t="inlineStr">
        <is>
          <t>New Realities Gaming</t>
        </is>
      </c>
      <c r="D158" s="8" t="inlineStr">
        <is>
          <t>https://www.newrealitiesgaming.com/product/magic-the-gathering-avatar-the-last-airbender-play-booster-box/KRYGO6TLQPL6XFOGRKDVDXY7?cp=true&amp;sa=false&amp;sbp=false&amp;q=false&amp;category_id=LFRBPSLQVSXEQAZ7GZ4Y7DIU</t>
        </is>
      </c>
      <c r="E158" s="23" t="n"/>
      <c r="F158" s="23" t="inlineStr">
        <is>
          <t>FALSE</t>
        </is>
      </c>
      <c r="G158" s="24" t="n"/>
      <c r="H158" s="24" t="n"/>
      <c r="J158">
        <f>_xlfn.XLOOKUP(tbl_Sourcing[[#This Row],[Product Id]], tbl_Product[Product Id], tbl_Product[Name])</f>
        <v/>
      </c>
      <c r="O158" t="n">
        <v>6</v>
      </c>
      <c r="P1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8">
        <f>_xlfn.XLOOKUP(tbl_Sourcing[[#This Row],[Product Id]], tbl_Product[Product Id], tbl_Product[Is Booster])</f>
        <v/>
      </c>
      <c r="R158">
        <f>_xlfn.XLOOKUP(tbl_Sourcing[[#This Row],[Product Id]], tbl_Product[Product Id], tbl_Product[Is Precon])</f>
        <v/>
      </c>
    </row>
    <row r="159">
      <c r="A159" t="n">
        <v>191</v>
      </c>
      <c r="B159" t="n">
        <v>85</v>
      </c>
      <c r="C159" t="inlineStr">
        <is>
          <t>Card Market</t>
        </is>
      </c>
      <c r="D159" s="8" t="inlineStr">
        <is>
          <t>https://www.cardmarket.com/en/Magic/Products/Boosters/Universes-Beyond-Assassins-Creed-Collector-Booster?sellerCountry=13&amp;language=1</t>
        </is>
      </c>
      <c r="E159" s="23" t="n">
        <v>33.2387</v>
      </c>
      <c r="F159" s="23" t="inlineStr">
        <is>
          <t>TRUE</t>
        </is>
      </c>
      <c r="G159" s="24" t="n"/>
      <c r="H159" s="23" t="n">
        <v>21.957669</v>
      </c>
      <c r="J159">
        <f>_xlfn.XLOOKUP(tbl_Sourcing[[#This Row],[Product Id]], tbl_Product[Product Id], tbl_Product[Name])</f>
        <v/>
      </c>
      <c r="K159" t="n">
        <v>7</v>
      </c>
      <c r="P1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9">
        <f>_xlfn.XLOOKUP(tbl_Sourcing[[#This Row],[Product Id]], tbl_Product[Product Id], tbl_Product[Is Booster])</f>
        <v/>
      </c>
      <c r="R159">
        <f>_xlfn.XLOOKUP(tbl_Sourcing[[#This Row],[Product Id]], tbl_Product[Product Id], tbl_Product[Is Precon])</f>
        <v/>
      </c>
    </row>
    <row r="160">
      <c r="A160" t="n">
        <v>89</v>
      </c>
      <c r="B160" t="n">
        <v>90</v>
      </c>
      <c r="C160" t="inlineStr">
        <is>
          <t>Chaos Cards</t>
        </is>
      </c>
      <c r="D160" s="8" t="inlineStr">
        <is>
          <t>https://www.chaoscards.co.uk/prod/booster-boxes-magic/magic-the-gathering-bloomburrow-collector-booster-box-12-packs</t>
        </is>
      </c>
      <c r="E160" s="24" t="n"/>
      <c r="F160" s="23" t="inlineStr">
        <is>
          <t>FALSE</t>
        </is>
      </c>
      <c r="G160" s="24" t="n"/>
      <c r="H160" s="24" t="n"/>
      <c r="J160">
        <f>_xlfn.XLOOKUP(tbl_Sourcing[[#This Row],[Product Id]], tbl_Product[Product Id], tbl_Product[Name])</f>
        <v/>
      </c>
      <c r="L160" t="n">
        <v>7</v>
      </c>
      <c r="P1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0">
        <f>_xlfn.XLOOKUP(tbl_Sourcing[[#This Row],[Product Id]], tbl_Product[Product Id], tbl_Product[Is Booster])</f>
        <v/>
      </c>
      <c r="R160">
        <f>_xlfn.XLOOKUP(tbl_Sourcing[[#This Row],[Product Id]], tbl_Product[Product Id], tbl_Product[Is Precon])</f>
        <v/>
      </c>
    </row>
    <row r="161">
      <c r="A161" t="n">
        <v>246</v>
      </c>
      <c r="B161" t="n">
        <v>7</v>
      </c>
      <c r="C161" t="inlineStr">
        <is>
          <t>Games Lore</t>
        </is>
      </c>
      <c r="D161" s="8" t="inlineStr">
        <is>
          <t>https://www.gameslore.com/mtg-commander-masters-set-booster-pack.html</t>
        </is>
      </c>
      <c r="E161" s="23" t="n">
        <v>18.49</v>
      </c>
      <c r="F161" s="23" t="inlineStr">
        <is>
          <t>TRUE</t>
        </is>
      </c>
      <c r="G161" s="24" t="n"/>
      <c r="H161" s="24" t="n"/>
      <c r="J161">
        <f>_xlfn.XLOOKUP(tbl_Sourcing[[#This Row],[Product Id]], tbl_Product[Product Id], tbl_Product[Name])</f>
        <v/>
      </c>
      <c r="M161" t="n">
        <v>7</v>
      </c>
      <c r="P1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1">
        <f>_xlfn.XLOOKUP(tbl_Sourcing[[#This Row],[Product Id]], tbl_Product[Product Id], tbl_Product[Is Booster])</f>
        <v/>
      </c>
      <c r="R161">
        <f>_xlfn.XLOOKUP(tbl_Sourcing[[#This Row],[Product Id]], tbl_Product[Product Id], tbl_Product[Is Precon])</f>
        <v/>
      </c>
    </row>
    <row r="162">
      <c r="A162" t="n">
        <v>375</v>
      </c>
      <c r="B162" t="n">
        <v>227</v>
      </c>
      <c r="C162" t="inlineStr">
        <is>
          <t>Magic Madhouse</t>
        </is>
      </c>
      <c r="D162" s="8" t="inlineStr">
        <is>
          <t>https://magicmadhouse.co.uk/magic-the-gathering-commander-legends-battle-for-baldurs-gate-commander-deck-exit-from-exile-commander-legends-battle-for-baldurs-gate</t>
        </is>
      </c>
      <c r="E162" s="23" t="n">
        <v>179.95</v>
      </c>
      <c r="F162" s="23" t="inlineStr">
        <is>
          <t>TRUE</t>
        </is>
      </c>
      <c r="G162" s="24" t="n"/>
      <c r="H162" s="24" t="n"/>
      <c r="J162">
        <f>_xlfn.XLOOKUP(tbl_Sourcing[[#This Row],[Product Id]], tbl_Product[Product Id], tbl_Product[Name])</f>
        <v/>
      </c>
      <c r="N162" t="n">
        <v>7</v>
      </c>
      <c r="P1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2">
        <f>_xlfn.XLOOKUP(tbl_Sourcing[[#This Row],[Product Id]], tbl_Product[Product Id], tbl_Product[Is Booster])</f>
        <v/>
      </c>
      <c r="R162">
        <f>_xlfn.XLOOKUP(tbl_Sourcing[[#This Row],[Product Id]], tbl_Product[Product Id], tbl_Product[Is Precon])</f>
        <v/>
      </c>
    </row>
    <row r="163">
      <c r="A163" t="n">
        <v>423</v>
      </c>
      <c r="B163" t="n">
        <v>79</v>
      </c>
      <c r="C163" t="inlineStr">
        <is>
          <t>New Realities Gaming</t>
        </is>
      </c>
      <c r="D163" s="8" t="inlineStr">
        <is>
          <t>https://www.newrealitiesgaming.com/product/magic-the-gathering-bloomburrow-play-booster-box/973?cp=true&amp;sa=false&amp;sbp=false&amp;q=false&amp;category_id=LFRBPSLQVSXEQAZ7GZ4Y7DIU</t>
        </is>
      </c>
      <c r="E163" s="24" t="n"/>
      <c r="F163" s="23" t="inlineStr">
        <is>
          <t>FALSE</t>
        </is>
      </c>
      <c r="G163" s="24" t="n"/>
      <c r="H163" s="24" t="n"/>
      <c r="J163">
        <f>_xlfn.XLOOKUP(tbl_Sourcing[[#This Row],[Product Id]], tbl_Product[Product Id], tbl_Product[Name])</f>
        <v/>
      </c>
      <c r="O163" t="n">
        <v>7</v>
      </c>
      <c r="P1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3">
        <f>_xlfn.XLOOKUP(tbl_Sourcing[[#This Row],[Product Id]], tbl_Product[Product Id], tbl_Product[Is Booster])</f>
        <v/>
      </c>
      <c r="R163">
        <f>_xlfn.XLOOKUP(tbl_Sourcing[[#This Row],[Product Id]], tbl_Product[Product Id], tbl_Product[Is Precon])</f>
        <v/>
      </c>
    </row>
    <row r="164">
      <c r="A164" t="n">
        <v>120</v>
      </c>
      <c r="B164" t="n">
        <v>86</v>
      </c>
      <c r="C164" t="inlineStr">
        <is>
          <t>Card Market</t>
        </is>
      </c>
      <c r="D164" s="8" t="inlineStr">
        <is>
          <t>https://www.cardmarket.com/en/Magic/Products/Booster-Boxes/Universes-Beyond-Assassins-Creed-Collector-Booster-Box?sellerCountry=13&amp;language=1</t>
        </is>
      </c>
      <c r="E164" s="23" t="n">
        <v>318.6536</v>
      </c>
      <c r="F164" s="23" t="inlineStr">
        <is>
          <t>TRUE</t>
        </is>
      </c>
      <c r="G164" s="24" t="n"/>
      <c r="H164" s="24" t="n"/>
      <c r="J164">
        <f>_xlfn.XLOOKUP(tbl_Sourcing[[#This Row],[Product Id]], tbl_Product[Product Id], tbl_Product[Name])</f>
        <v/>
      </c>
      <c r="K164" t="n">
        <v>8</v>
      </c>
      <c r="P1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4">
        <f>_xlfn.XLOOKUP(tbl_Sourcing[[#This Row],[Product Id]], tbl_Product[Product Id], tbl_Product[Is Booster])</f>
        <v/>
      </c>
      <c r="R164">
        <f>_xlfn.XLOOKUP(tbl_Sourcing[[#This Row],[Product Id]], tbl_Product[Product Id], tbl_Product[Is Precon])</f>
        <v/>
      </c>
    </row>
    <row r="165">
      <c r="A165" t="n">
        <v>247</v>
      </c>
      <c r="B165" t="n">
        <v>52</v>
      </c>
      <c r="C165" t="inlineStr">
        <is>
          <t>Games Lore</t>
        </is>
      </c>
      <c r="D165" s="8" t="inlineStr">
        <is>
          <t>https://www.gameslore.com/mtg-commander-masters-set-booster-display.html</t>
        </is>
      </c>
      <c r="E165" s="24" t="n">
        <v>428.99</v>
      </c>
      <c r="F165" s="23" t="inlineStr">
        <is>
          <t>TRUE</t>
        </is>
      </c>
      <c r="G165" s="24" t="n"/>
      <c r="H165" s="24" t="n"/>
      <c r="J165">
        <f>_xlfn.XLOOKUP(tbl_Sourcing[[#This Row],[Product Id]], tbl_Product[Product Id], tbl_Product[Name])</f>
        <v/>
      </c>
      <c r="M165" t="n">
        <v>8</v>
      </c>
      <c r="P1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5">
        <f>_xlfn.XLOOKUP(tbl_Sourcing[[#This Row],[Product Id]], tbl_Product[Product Id], tbl_Product[Is Booster])</f>
        <v/>
      </c>
      <c r="R165">
        <f>_xlfn.XLOOKUP(tbl_Sourcing[[#This Row],[Product Id]], tbl_Product[Product Id], tbl_Product[Is Precon])</f>
        <v/>
      </c>
    </row>
    <row r="166">
      <c r="A166" t="n">
        <v>356</v>
      </c>
      <c r="B166" t="n">
        <v>198</v>
      </c>
      <c r="C166" t="inlineStr">
        <is>
          <t>Magic Madhouse</t>
        </is>
      </c>
      <c r="D166" s="8" t="inlineStr">
        <is>
          <t>https://magicmadhouse.co.uk/magic-the-gathering-commander-masters-commander-deck-enduring-enchantments-commander-masters</t>
        </is>
      </c>
      <c r="E166" s="23" t="n">
        <v>93.95</v>
      </c>
      <c r="F166" s="23" t="inlineStr">
        <is>
          <t>TRUE</t>
        </is>
      </c>
      <c r="G166" s="24" t="n"/>
      <c r="H166" s="24" t="n"/>
      <c r="J166">
        <f>_xlfn.XLOOKUP(tbl_Sourcing[[#This Row],[Product Id]], tbl_Product[Product Id], tbl_Product[Name])</f>
        <v/>
      </c>
      <c r="N166" t="n">
        <v>8</v>
      </c>
      <c r="P1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6">
        <f>_xlfn.XLOOKUP(tbl_Sourcing[[#This Row],[Product Id]], tbl_Product[Product Id], tbl_Product[Is Booster])</f>
        <v/>
      </c>
      <c r="R166">
        <f>_xlfn.XLOOKUP(tbl_Sourcing[[#This Row],[Product Id]], tbl_Product[Product Id], tbl_Product[Is Precon])</f>
        <v/>
      </c>
    </row>
    <row r="167">
      <c r="A167" t="n">
        <v>447</v>
      </c>
      <c r="B167" t="n">
        <v>52</v>
      </c>
      <c r="C167" t="inlineStr">
        <is>
          <t>New Realities Gaming</t>
        </is>
      </c>
      <c r="D167" s="8" t="inlineStr">
        <is>
          <t>https://www.newrealitiesgaming.com/product/mtg-commander-masters-set-booster-box/XQ2HPI6U4BF6SPNH2F4CFBGP?cp=true&amp;sa=false&amp;sbp=false&amp;q=false&amp;category_id=LFRBPSLQVSXEQAZ7GZ4Y7DIU</t>
        </is>
      </c>
      <c r="E167" s="23" t="n"/>
      <c r="F167" s="23" t="inlineStr">
        <is>
          <t>FALSE</t>
        </is>
      </c>
      <c r="G167" s="24" t="n"/>
      <c r="H167" s="24" t="n"/>
      <c r="J167">
        <f>_xlfn.XLOOKUP(tbl_Sourcing[[#This Row],[Product Id]], tbl_Product[Product Id], tbl_Product[Name])</f>
        <v/>
      </c>
      <c r="O167" t="n">
        <v>8</v>
      </c>
      <c r="P1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7">
        <f>_xlfn.XLOOKUP(tbl_Sourcing[[#This Row],[Product Id]], tbl_Product[Product Id], tbl_Product[Is Booster])</f>
        <v/>
      </c>
      <c r="R167">
        <f>_xlfn.XLOOKUP(tbl_Sourcing[[#This Row],[Product Id]], tbl_Product[Product Id], tbl_Product[Is Precon])</f>
        <v/>
      </c>
    </row>
    <row r="168">
      <c r="A168" t="n">
        <v>192</v>
      </c>
      <c r="B168" t="n">
        <v>87</v>
      </c>
      <c r="C168" t="inlineStr">
        <is>
          <t>Card Market</t>
        </is>
      </c>
      <c r="D168" s="8" t="inlineStr">
        <is>
          <t>https://www.cardmarket.com/en/Magic/Products/Boosters/Magic-The-Gathering-Avatar-The-Last-Airbender-Collector-Booster?sellerCountry=13&amp;language=1</t>
        </is>
      </c>
      <c r="E168" s="23" t="n">
        <v>38.3891</v>
      </c>
      <c r="F168" s="23" t="inlineStr">
        <is>
          <t>TRUE</t>
        </is>
      </c>
      <c r="G168" s="24" t="n"/>
      <c r="H168" s="23" t="n">
        <v>26.438517</v>
      </c>
      <c r="J168">
        <f>_xlfn.XLOOKUP(tbl_Sourcing[[#This Row],[Product Id]], tbl_Product[Product Id], tbl_Product[Name])</f>
        <v/>
      </c>
      <c r="K168" t="n">
        <v>9</v>
      </c>
      <c r="P1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8">
        <f>_xlfn.XLOOKUP(tbl_Sourcing[[#This Row],[Product Id]], tbl_Product[Product Id], tbl_Product[Is Booster])</f>
        <v/>
      </c>
      <c r="R168">
        <f>_xlfn.XLOOKUP(tbl_Sourcing[[#This Row],[Product Id]], tbl_Product[Product Id], tbl_Product[Is Precon])</f>
        <v/>
      </c>
    </row>
    <row r="169">
      <c r="A169" t="n">
        <v>90</v>
      </c>
      <c r="B169" t="n">
        <v>92</v>
      </c>
      <c r="C169" t="inlineStr">
        <is>
          <t>Chaos Cards</t>
        </is>
      </c>
      <c r="D169" s="8" t="inlineStr">
        <is>
          <t>https://www.chaoscards.co.uk/prod/booster-boxes-magic/magic-the-gathering-commander-masters-collector-booster-box-4-packs</t>
        </is>
      </c>
      <c r="E169" s="24" t="n"/>
      <c r="F169" s="23" t="inlineStr">
        <is>
          <t>FALSE</t>
        </is>
      </c>
      <c r="G169" s="24" t="n"/>
      <c r="H169" s="24" t="n"/>
      <c r="J169">
        <f>_xlfn.XLOOKUP(tbl_Sourcing[[#This Row],[Product Id]], tbl_Product[Product Id], tbl_Product[Name])</f>
        <v/>
      </c>
      <c r="L169" t="n">
        <v>9</v>
      </c>
      <c r="P1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9">
        <f>_xlfn.XLOOKUP(tbl_Sourcing[[#This Row],[Product Id]], tbl_Product[Product Id], tbl_Product[Is Booster])</f>
        <v/>
      </c>
      <c r="R169">
        <f>_xlfn.XLOOKUP(tbl_Sourcing[[#This Row],[Product Id]], tbl_Product[Product Id], tbl_Product[Is Precon])</f>
        <v/>
      </c>
    </row>
    <row r="170">
      <c r="A170" t="n">
        <v>231</v>
      </c>
      <c r="B170" t="n">
        <v>93</v>
      </c>
      <c r="C170" t="inlineStr">
        <is>
          <t>Games Lore</t>
        </is>
      </c>
      <c r="D170" s="8" t="inlineStr">
        <is>
          <t>https://www.gameslore.com/mtg-dominaria-united-collector-booster-pack.html</t>
        </is>
      </c>
      <c r="E170" s="23" t="n">
        <v>21.99</v>
      </c>
      <c r="F170" s="23" t="inlineStr">
        <is>
          <t>TRUE</t>
        </is>
      </c>
      <c r="G170" s="24" t="n"/>
      <c r="H170" s="24" t="n"/>
      <c r="J170">
        <f>_xlfn.XLOOKUP(tbl_Sourcing[[#This Row],[Product Id]], tbl_Product[Product Id], tbl_Product[Name])</f>
        <v/>
      </c>
      <c r="M170" t="n">
        <v>9</v>
      </c>
      <c r="P1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0">
        <f>_xlfn.XLOOKUP(tbl_Sourcing[[#This Row],[Product Id]], tbl_Product[Product Id], tbl_Product[Is Booster])</f>
        <v/>
      </c>
      <c r="R170">
        <f>_xlfn.XLOOKUP(tbl_Sourcing[[#This Row],[Product Id]], tbl_Product[Product Id], tbl_Product[Is Precon])</f>
        <v/>
      </c>
    </row>
    <row r="171">
      <c r="A171" t="n">
        <v>355</v>
      </c>
      <c r="B171" t="n">
        <v>197</v>
      </c>
      <c r="C171" t="inlineStr">
        <is>
          <t>Magic Madhouse</t>
        </is>
      </c>
      <c r="D171" s="8" t="inlineStr">
        <is>
          <t>https://magicmadhouse.co.uk/magic-the-gathering-commander-masters-commander-deck-planeswalker-party-commander-masters</t>
        </is>
      </c>
      <c r="E171" s="23" t="n">
        <v>83.95</v>
      </c>
      <c r="F171" s="23" t="inlineStr">
        <is>
          <t>TRUE</t>
        </is>
      </c>
      <c r="G171" s="24" t="n"/>
      <c r="H171" s="24" t="n"/>
      <c r="J171">
        <f>_xlfn.XLOOKUP(tbl_Sourcing[[#This Row],[Product Id]], tbl_Product[Product Id], tbl_Product[Name])</f>
        <v/>
      </c>
      <c r="N171" t="n">
        <v>9</v>
      </c>
      <c r="P1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1">
        <f>_xlfn.XLOOKUP(tbl_Sourcing[[#This Row],[Product Id]], tbl_Product[Product Id], tbl_Product[Is Booster])</f>
        <v/>
      </c>
      <c r="R171">
        <f>_xlfn.XLOOKUP(tbl_Sourcing[[#This Row],[Product Id]], tbl_Product[Product Id], tbl_Product[Is Precon])</f>
        <v/>
      </c>
    </row>
    <row r="172">
      <c r="A172" t="n">
        <v>424</v>
      </c>
      <c r="B172" t="n">
        <v>76</v>
      </c>
      <c r="C172" t="inlineStr">
        <is>
          <t>New Realities Gaming</t>
        </is>
      </c>
      <c r="D172" s="8" t="inlineStr">
        <is>
          <t>https://www.newrealitiesgaming.com/product/magic-the-gathering-dominaria-united-set-booster-box/MXI2762SHRCYUMYFEKGZM2GT?cp=true&amp;sa=false&amp;sbp=false&amp;q=false&amp;category_id=LFRBPSLQVSXEQAZ7GZ4Y7DIU</t>
        </is>
      </c>
      <c r="E172" s="23" t="n"/>
      <c r="F172" s="23" t="inlineStr">
        <is>
          <t>FALSE</t>
        </is>
      </c>
      <c r="G172" s="24" t="n"/>
      <c r="H172" s="24" t="n"/>
      <c r="J172">
        <f>_xlfn.XLOOKUP(tbl_Sourcing[[#This Row],[Product Id]], tbl_Product[Product Id], tbl_Product[Name])</f>
        <v/>
      </c>
      <c r="O172" t="n">
        <v>9</v>
      </c>
      <c r="P1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2">
        <f>_xlfn.XLOOKUP(tbl_Sourcing[[#This Row],[Product Id]], tbl_Product[Product Id], tbl_Product[Is Booster])</f>
        <v/>
      </c>
      <c r="R172">
        <f>_xlfn.XLOOKUP(tbl_Sourcing[[#This Row],[Product Id]], tbl_Product[Product Id], tbl_Product[Is Precon])</f>
        <v/>
      </c>
    </row>
    <row r="173">
      <c r="A173" t="n">
        <v>121</v>
      </c>
      <c r="B173" t="n">
        <v>88</v>
      </c>
      <c r="C173" t="inlineStr">
        <is>
          <t>Card Market</t>
        </is>
      </c>
      <c r="D173" s="8" t="inlineStr">
        <is>
          <t>https://www.cardmarket.com/en/Magic/Products/Booster-Boxes/Magic-The-Gathering-Avatar-The-Last-Airbender-Collector-Booster-Box?sellerCountry=13&amp;language=1</t>
        </is>
      </c>
      <c r="E173" s="23" t="n">
        <v>308.405</v>
      </c>
      <c r="F173" s="23" t="inlineStr">
        <is>
          <t>TRUE</t>
        </is>
      </c>
      <c r="G173" s="24" t="n"/>
      <c r="H173" s="24" t="n"/>
      <c r="J173">
        <f>_xlfn.XLOOKUP(tbl_Sourcing[[#This Row],[Product Id]], tbl_Product[Product Id], tbl_Product[Name])</f>
        <v/>
      </c>
      <c r="K173" t="n">
        <v>10</v>
      </c>
      <c r="P1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3">
        <f>_xlfn.XLOOKUP(tbl_Sourcing[[#This Row],[Product Id]], tbl_Product[Product Id], tbl_Product[Is Booster])</f>
        <v/>
      </c>
      <c r="R173">
        <f>_xlfn.XLOOKUP(tbl_Sourcing[[#This Row],[Product Id]], tbl_Product[Product Id], tbl_Product[Is Precon])</f>
        <v/>
      </c>
    </row>
    <row r="174">
      <c r="A174" t="n">
        <v>232</v>
      </c>
      <c r="B174" t="n">
        <v>94</v>
      </c>
      <c r="C174" t="inlineStr">
        <is>
          <t>Games Lore</t>
        </is>
      </c>
      <c r="D174" s="8" t="inlineStr">
        <is>
          <t>https://www.gameslore.com/mtg-dominaria-united-collector-booster-display.html</t>
        </is>
      </c>
      <c r="E174" s="23" t="n">
        <v>249.99</v>
      </c>
      <c r="F174" s="23" t="inlineStr">
        <is>
          <t>TRUE</t>
        </is>
      </c>
      <c r="G174" s="24" t="n"/>
      <c r="H174" s="24" t="n"/>
      <c r="J174">
        <f>_xlfn.XLOOKUP(tbl_Sourcing[[#This Row],[Product Id]], tbl_Product[Product Id], tbl_Product[Name])</f>
        <v/>
      </c>
      <c r="M174" t="n">
        <v>10</v>
      </c>
      <c r="P1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4">
        <f>_xlfn.XLOOKUP(tbl_Sourcing[[#This Row],[Product Id]], tbl_Product[Product Id], tbl_Product[Is Booster])</f>
        <v/>
      </c>
      <c r="R174">
        <f>_xlfn.XLOOKUP(tbl_Sourcing[[#This Row],[Product Id]], tbl_Product[Product Id], tbl_Product[Is Precon])</f>
        <v/>
      </c>
    </row>
    <row r="175">
      <c r="A175" t="n">
        <v>373</v>
      </c>
      <c r="B175" t="n">
        <v>196</v>
      </c>
      <c r="C175" t="inlineStr">
        <is>
          <t>Magic Madhouse</t>
        </is>
      </c>
      <c r="D175" s="8" t="inlineStr">
        <is>
          <t>https://magicmadhouse.co.uk/magic-the-gathering-commander-masters-commander-deck-sliver-swarm-commander-masters</t>
        </is>
      </c>
      <c r="E175" s="23" t="n">
        <v>239.95</v>
      </c>
      <c r="F175" s="23" t="inlineStr">
        <is>
          <t>TRUE</t>
        </is>
      </c>
      <c r="G175" s="24" t="n"/>
      <c r="H175" s="24" t="n"/>
      <c r="J175">
        <f>_xlfn.XLOOKUP(tbl_Sourcing[[#This Row],[Product Id]], tbl_Product[Product Id], tbl_Product[Name])</f>
        <v/>
      </c>
      <c r="N175" t="n">
        <v>10</v>
      </c>
      <c r="P1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5">
        <f>_xlfn.XLOOKUP(tbl_Sourcing[[#This Row],[Product Id]], tbl_Product[Product Id], tbl_Product[Is Booster])</f>
        <v/>
      </c>
      <c r="R175">
        <f>_xlfn.XLOOKUP(tbl_Sourcing[[#This Row],[Product Id]], tbl_Product[Product Id], tbl_Product[Is Precon])</f>
        <v/>
      </c>
    </row>
    <row r="176">
      <c r="A176" t="n">
        <v>425</v>
      </c>
      <c r="B176" t="n">
        <v>71</v>
      </c>
      <c r="C176" t="inlineStr">
        <is>
          <t>New Realities Gaming</t>
        </is>
      </c>
      <c r="D176" s="8" t="inlineStr">
        <is>
          <t>https://www.newrealitiesgaming.com/product/magic-the-gathering-duskmourn-play-booster-box/1165?cp=true&amp;sa=false&amp;sbp=false&amp;q=false&amp;category_id=LFRBPSLQVSXEQAZ7GZ4Y7DIU</t>
        </is>
      </c>
      <c r="E176" s="23" t="n"/>
      <c r="F176" s="23" t="inlineStr">
        <is>
          <t>FALSE</t>
        </is>
      </c>
      <c r="G176" s="24" t="n"/>
      <c r="H176" s="24" t="n"/>
      <c r="J176">
        <f>_xlfn.XLOOKUP(tbl_Sourcing[[#This Row],[Product Id]], tbl_Product[Product Id], tbl_Product[Name])</f>
        <v/>
      </c>
      <c r="O176" t="n">
        <v>10</v>
      </c>
      <c r="P1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6">
        <f>_xlfn.XLOOKUP(tbl_Sourcing[[#This Row],[Product Id]], tbl_Product[Product Id], tbl_Product[Is Booster])</f>
        <v/>
      </c>
      <c r="R176">
        <f>_xlfn.XLOOKUP(tbl_Sourcing[[#This Row],[Product Id]], tbl_Product[Product Id], tbl_Product[Is Precon])</f>
        <v/>
      </c>
    </row>
    <row r="177">
      <c r="A177" t="n">
        <v>163</v>
      </c>
      <c r="B177" t="n">
        <v>12</v>
      </c>
      <c r="C177" t="inlineStr">
        <is>
          <t>Card Market</t>
        </is>
      </c>
      <c r="D177" s="8" t="inlineStr">
        <is>
          <t>https://www.cardmarket.com/en/Magic/Products/Boosters/Magic-The-Gathering-Avatar-The-Last-Airbender-Play-Booster?sellerCountry=13&amp;language=1</t>
        </is>
      </c>
      <c r="E177" s="23" t="n">
        <v>6.0716</v>
      </c>
      <c r="F177" s="23" t="inlineStr">
        <is>
          <t>TRUE</t>
        </is>
      </c>
      <c r="G177" s="24" t="n"/>
      <c r="H177" s="23" t="n">
        <v>3.542292</v>
      </c>
      <c r="J177">
        <f>_xlfn.XLOOKUP(tbl_Sourcing[[#This Row],[Product Id]], tbl_Product[Product Id], tbl_Product[Name])</f>
        <v/>
      </c>
      <c r="K177" t="n">
        <v>11</v>
      </c>
      <c r="P1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7">
        <f>_xlfn.XLOOKUP(tbl_Sourcing[[#This Row],[Product Id]], tbl_Product[Product Id], tbl_Product[Is Booster])</f>
        <v/>
      </c>
      <c r="R177">
        <f>_xlfn.XLOOKUP(tbl_Sourcing[[#This Row],[Product Id]], tbl_Product[Product Id], tbl_Product[Is Precon])</f>
        <v/>
      </c>
    </row>
    <row r="178">
      <c r="A178" t="n">
        <v>40</v>
      </c>
      <c r="B178" t="n">
        <v>62</v>
      </c>
      <c r="C178" t="inlineStr">
        <is>
          <t>Chaos Cards</t>
        </is>
      </c>
      <c r="D178" s="8" t="inlineStr">
        <is>
          <t>https://www.chaoscards.co.uk/prod/booster-boxes-magic/magic-the-gathering-dominaria-booster-box-36-packs</t>
        </is>
      </c>
      <c r="E178" s="24" t="n"/>
      <c r="F178" s="23" t="inlineStr">
        <is>
          <t>FALSE</t>
        </is>
      </c>
      <c r="G178" s="24" t="n"/>
      <c r="H178" s="24" t="n"/>
      <c r="J178">
        <f>_xlfn.XLOOKUP(tbl_Sourcing[[#This Row],[Product Id]], tbl_Product[Product Id], tbl_Product[Name])</f>
        <v/>
      </c>
      <c r="L178" t="n">
        <v>11</v>
      </c>
      <c r="P1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8">
        <f>_xlfn.XLOOKUP(tbl_Sourcing[[#This Row],[Product Id]], tbl_Product[Product Id], tbl_Product[Is Booster])</f>
        <v/>
      </c>
      <c r="R178">
        <f>_xlfn.XLOOKUP(tbl_Sourcing[[#This Row],[Product Id]], tbl_Product[Product Id], tbl_Product[Is Precon])</f>
        <v/>
      </c>
    </row>
    <row r="179">
      <c r="A179" t="n">
        <v>244</v>
      </c>
      <c r="B179" t="n">
        <v>26</v>
      </c>
      <c r="C179" t="inlineStr">
        <is>
          <t>Games Lore</t>
        </is>
      </c>
      <c r="D179" s="8" t="inlineStr">
        <is>
          <t>https://www.gameslore.com/mtg-duskmourn-play-booster-pack.html</t>
        </is>
      </c>
      <c r="E179" s="23" t="n">
        <v>4.25</v>
      </c>
      <c r="F179" s="23" t="inlineStr">
        <is>
          <t>TRUE</t>
        </is>
      </c>
      <c r="G179" s="24" t="n"/>
      <c r="H179" s="24" t="n"/>
      <c r="J179">
        <f>_xlfn.XLOOKUP(tbl_Sourcing[[#This Row],[Product Id]], tbl_Product[Product Id], tbl_Product[Name])</f>
        <v/>
      </c>
      <c r="M179" t="n">
        <v>11</v>
      </c>
      <c r="P1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9">
        <f>_xlfn.XLOOKUP(tbl_Sourcing[[#This Row],[Product Id]], tbl_Product[Product Id], tbl_Product[Is Booster])</f>
        <v/>
      </c>
      <c r="R179">
        <f>_xlfn.XLOOKUP(tbl_Sourcing[[#This Row],[Product Id]], tbl_Product[Product Id], tbl_Product[Is Precon])</f>
        <v/>
      </c>
    </row>
    <row r="180">
      <c r="A180" t="n">
        <v>352</v>
      </c>
      <c r="B180" t="n">
        <v>190</v>
      </c>
      <c r="C180" t="inlineStr">
        <is>
          <t>Magic Madhouse</t>
        </is>
      </c>
      <c r="D180" s="8" t="inlineStr">
        <is>
          <t>https://magicmadhouse.co.uk/magic-the-gathering-doctor-who-commander-deck-blast-from-the-past-universes-beyond-doctor-who</t>
        </is>
      </c>
      <c r="E180" s="23" t="n">
        <v>43.95</v>
      </c>
      <c r="F180" s="23" t="inlineStr">
        <is>
          <t>TRUE</t>
        </is>
      </c>
      <c r="G180" s="24" t="n"/>
      <c r="H180" s="24" t="n"/>
      <c r="J180">
        <f>_xlfn.XLOOKUP(tbl_Sourcing[[#This Row],[Product Id]], tbl_Product[Product Id], tbl_Product[Name])</f>
        <v/>
      </c>
      <c r="N180" t="n">
        <v>11</v>
      </c>
      <c r="P1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0">
        <f>_xlfn.XLOOKUP(tbl_Sourcing[[#This Row],[Product Id]], tbl_Product[Product Id], tbl_Product[Is Booster])</f>
        <v/>
      </c>
      <c r="R180">
        <f>_xlfn.XLOOKUP(tbl_Sourcing[[#This Row],[Product Id]], tbl_Product[Product Id], tbl_Product[Is Precon])</f>
        <v/>
      </c>
    </row>
    <row r="181">
      <c r="A181" t="n">
        <v>426</v>
      </c>
      <c r="B181" t="n">
        <v>98</v>
      </c>
      <c r="C181" t="inlineStr">
        <is>
          <t>New Realities Gaming</t>
        </is>
      </c>
      <c r="D181" s="8" t="inlineStr">
        <is>
          <t>https://www.newrealitiesgaming.com/product/magic-the-gathering-edge-of-eternities-collector-booster-box/2864?cp=true&amp;sa=false&amp;sbp=false&amp;q=false&amp;category_id=LFRBPSLQVSXEQAZ7GZ4Y7DIU</t>
        </is>
      </c>
      <c r="E181" s="24" t="n"/>
      <c r="F181" s="23" t="inlineStr">
        <is>
          <t>FALSE</t>
        </is>
      </c>
      <c r="G181" s="24" t="n"/>
      <c r="H181" s="24" t="n"/>
      <c r="J181">
        <f>_xlfn.XLOOKUP(tbl_Sourcing[[#This Row],[Product Id]], tbl_Product[Product Id], tbl_Product[Name])</f>
        <v/>
      </c>
      <c r="O181" t="n">
        <v>11</v>
      </c>
      <c r="P1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1">
        <f>_xlfn.XLOOKUP(tbl_Sourcing[[#This Row],[Product Id]], tbl_Product[Product Id], tbl_Product[Is Booster])</f>
        <v/>
      </c>
      <c r="R181">
        <f>_xlfn.XLOOKUP(tbl_Sourcing[[#This Row],[Product Id]], tbl_Product[Product Id], tbl_Product[Is Precon])</f>
        <v/>
      </c>
    </row>
    <row r="182">
      <c r="A182" t="n">
        <v>26</v>
      </c>
      <c r="B182" t="n">
        <v>57</v>
      </c>
      <c r="C182" t="inlineStr">
        <is>
          <t>Card Market</t>
        </is>
      </c>
      <c r="D182" s="8" t="inlineStr">
        <is>
          <t>https://www.cardmarket.com/en/Magic/Products/Booster-Boxes/Magic-The-Gathering-Avatar-The-Last-Airbender-Play-Booster-Box?sellerCountry=13&amp;language=1</t>
        </is>
      </c>
      <c r="E182" s="23" t="n">
        <v>128.141</v>
      </c>
      <c r="F182" s="23" t="inlineStr">
        <is>
          <t>TRUE</t>
        </is>
      </c>
      <c r="G182" s="24" t="n"/>
      <c r="H182" s="24" t="n"/>
      <c r="J182">
        <f>_xlfn.XLOOKUP(tbl_Sourcing[[#This Row],[Product Id]], tbl_Product[Product Id], tbl_Product[Name])</f>
        <v/>
      </c>
      <c r="K182" t="n">
        <v>12</v>
      </c>
      <c r="P1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2">
        <f>_xlfn.XLOOKUP(tbl_Sourcing[[#This Row],[Product Id]], tbl_Product[Product Id], tbl_Product[Is Booster])</f>
        <v/>
      </c>
      <c r="R182">
        <f>_xlfn.XLOOKUP(tbl_Sourcing[[#This Row],[Product Id]], tbl_Product[Product Id], tbl_Product[Is Precon])</f>
        <v/>
      </c>
    </row>
    <row r="183">
      <c r="A183" t="n">
        <v>91</v>
      </c>
      <c r="B183" t="n">
        <v>94</v>
      </c>
      <c r="C183" t="inlineStr">
        <is>
          <t>Chaos Cards</t>
        </is>
      </c>
      <c r="D183" s="8" t="inlineStr">
        <is>
          <t>https://www.chaoscards.co.uk/prod/booster-boxes-magic/magic-the-gathering-dominaria-united-collector-booster-box-12-packs</t>
        </is>
      </c>
      <c r="E183" s="24" t="n"/>
      <c r="F183" s="23" t="inlineStr">
        <is>
          <t>FALSE</t>
        </is>
      </c>
      <c r="G183" s="24" t="n"/>
      <c r="H183" s="24" t="n"/>
      <c r="J183">
        <f>_xlfn.XLOOKUP(tbl_Sourcing[[#This Row],[Product Id]], tbl_Product[Product Id], tbl_Product[Name])</f>
        <v/>
      </c>
      <c r="L183" t="n">
        <v>12</v>
      </c>
      <c r="P1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3">
        <f>_xlfn.XLOOKUP(tbl_Sourcing[[#This Row],[Product Id]], tbl_Product[Product Id], tbl_Product[Is Booster])</f>
        <v/>
      </c>
      <c r="R183">
        <f>_xlfn.XLOOKUP(tbl_Sourcing[[#This Row],[Product Id]], tbl_Product[Product Id], tbl_Product[Is Precon])</f>
        <v/>
      </c>
    </row>
    <row r="184">
      <c r="A184" t="n">
        <v>245</v>
      </c>
      <c r="B184" t="n">
        <v>71</v>
      </c>
      <c r="C184" t="inlineStr">
        <is>
          <t>Games Lore</t>
        </is>
      </c>
      <c r="D184" s="8" t="inlineStr">
        <is>
          <t>https://www.gameslore.com/mtg-duskmourn-play-booster-display.html</t>
        </is>
      </c>
      <c r="E184" s="23" t="n">
        <v>149.99</v>
      </c>
      <c r="F184" s="23" t="inlineStr">
        <is>
          <t>TRUE</t>
        </is>
      </c>
      <c r="G184" s="24" t="n"/>
      <c r="H184" s="24" t="n"/>
      <c r="J184">
        <f>_xlfn.XLOOKUP(tbl_Sourcing[[#This Row],[Product Id]], tbl_Product[Product Id], tbl_Product[Name])</f>
        <v/>
      </c>
      <c r="M184" t="n">
        <v>12</v>
      </c>
      <c r="P1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4">
        <f>_xlfn.XLOOKUP(tbl_Sourcing[[#This Row],[Product Id]], tbl_Product[Product Id], tbl_Product[Is Booster])</f>
        <v/>
      </c>
      <c r="R184">
        <f>_xlfn.XLOOKUP(tbl_Sourcing[[#This Row],[Product Id]], tbl_Product[Product Id], tbl_Product[Is Precon])</f>
        <v/>
      </c>
    </row>
    <row r="185">
      <c r="A185" t="n">
        <v>358</v>
      </c>
      <c r="B185" t="n">
        <v>193</v>
      </c>
      <c r="C185" t="inlineStr">
        <is>
          <t>Magic Madhouse</t>
        </is>
      </c>
      <c r="D185" s="8" t="inlineStr">
        <is>
          <t>https://magicmadhouse.co.uk/magic-the-gathering-doctor-who-commander-deck-masters-of-evil-universes-beyond-doctor-who</t>
        </is>
      </c>
      <c r="E185" s="23" t="n">
        <v>77.95</v>
      </c>
      <c r="F185" s="23" t="inlineStr">
        <is>
          <t>TRUE</t>
        </is>
      </c>
      <c r="G185" s="24" t="n"/>
      <c r="H185" s="24" t="n"/>
      <c r="J185">
        <f>_xlfn.XLOOKUP(tbl_Sourcing[[#This Row],[Product Id]], tbl_Product[Product Id], tbl_Product[Name])</f>
        <v/>
      </c>
      <c r="N185" t="n">
        <v>12</v>
      </c>
      <c r="P1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5">
        <f>_xlfn.XLOOKUP(tbl_Sourcing[[#This Row],[Product Id]], tbl_Product[Product Id], tbl_Product[Is Booster])</f>
        <v/>
      </c>
      <c r="R185">
        <f>_xlfn.XLOOKUP(tbl_Sourcing[[#This Row],[Product Id]], tbl_Product[Product Id], tbl_Product[Is Precon])</f>
        <v/>
      </c>
    </row>
    <row r="186">
      <c r="A186" t="n">
        <v>427</v>
      </c>
      <c r="B186" t="n">
        <v>78</v>
      </c>
      <c r="C186" t="inlineStr">
        <is>
          <t>New Realities Gaming</t>
        </is>
      </c>
      <c r="D186" s="8" t="inlineStr">
        <is>
          <t>https://www.newrealitiesgaming.com/product/magic-the-gathering-final-fantasy-play-booster-box/2764?cp=true&amp;sa=false&amp;sbp=false&amp;q=false&amp;category_id=LFRBPSLQVSXEQAZ7GZ4Y7DIU</t>
        </is>
      </c>
      <c r="E186" s="24" t="n"/>
      <c r="F186" s="23" t="inlineStr">
        <is>
          <t>FALSE</t>
        </is>
      </c>
      <c r="G186" s="24" t="n"/>
      <c r="H186" s="24" t="n"/>
      <c r="J186">
        <f>_xlfn.XLOOKUP(tbl_Sourcing[[#This Row],[Product Id]], tbl_Product[Product Id], tbl_Product[Name])</f>
        <v/>
      </c>
      <c r="O186" t="n">
        <v>12</v>
      </c>
      <c r="P1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6">
        <f>_xlfn.XLOOKUP(tbl_Sourcing[[#This Row],[Product Id]], tbl_Product[Product Id], tbl_Product[Is Booster])</f>
        <v/>
      </c>
      <c r="R186">
        <f>_xlfn.XLOOKUP(tbl_Sourcing[[#This Row],[Product Id]], tbl_Product[Product Id], tbl_Product[Is Precon])</f>
        <v/>
      </c>
    </row>
    <row r="187">
      <c r="A187" t="n">
        <v>193</v>
      </c>
      <c r="B187" t="n">
        <v>89</v>
      </c>
      <c r="C187" t="inlineStr">
        <is>
          <t>Card Market</t>
        </is>
      </c>
      <c r="D187" s="8" t="inlineStr">
        <is>
          <t>https://www.cardmarket.com/en/Magic/Products/Boosters/Bloomburrow-Collector-Booster?sellerCountry=13&amp;language=1</t>
        </is>
      </c>
      <c r="E187" s="24" t="n"/>
      <c r="F187" s="23" t="inlineStr">
        <is>
          <t>FALSE</t>
        </is>
      </c>
      <c r="G187" s="24" t="n"/>
      <c r="H187" s="23" t="n">
        <v>62.56307547</v>
      </c>
      <c r="J187">
        <f>_xlfn.XLOOKUP(tbl_Sourcing[[#This Row],[Product Id]], tbl_Product[Product Id], tbl_Product[Name])</f>
        <v/>
      </c>
      <c r="K187" t="n">
        <v>13</v>
      </c>
      <c r="P1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7">
        <f>_xlfn.XLOOKUP(tbl_Sourcing[[#This Row],[Product Id]], tbl_Product[Product Id], tbl_Product[Is Booster])</f>
        <v/>
      </c>
      <c r="R187">
        <f>_xlfn.XLOOKUP(tbl_Sourcing[[#This Row],[Product Id]], tbl_Product[Product Id], tbl_Product[Is Precon])</f>
        <v/>
      </c>
    </row>
    <row r="188">
      <c r="A188" t="n">
        <v>241</v>
      </c>
      <c r="B188" t="n">
        <v>105</v>
      </c>
      <c r="C188" t="inlineStr">
        <is>
          <t>Games Lore</t>
        </is>
      </c>
      <c r="D188" s="8" t="inlineStr">
        <is>
          <t>https://www.gameslore.com/mtg-innistrad-remastered-collector-booster-pack.html</t>
        </is>
      </c>
      <c r="E188" s="23" t="n">
        <v>27.99</v>
      </c>
      <c r="F188" s="23" t="inlineStr">
        <is>
          <t>TRUE</t>
        </is>
      </c>
      <c r="G188" s="24" t="n"/>
      <c r="H188" s="24" t="n"/>
      <c r="J188">
        <f>_xlfn.XLOOKUP(tbl_Sourcing[[#This Row],[Product Id]], tbl_Product[Product Id], tbl_Product[Name])</f>
        <v/>
      </c>
      <c r="M188" t="n">
        <v>13</v>
      </c>
      <c r="P1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8">
        <f>_xlfn.XLOOKUP(tbl_Sourcing[[#This Row],[Product Id]], tbl_Product[Product Id], tbl_Product[Is Booster])</f>
        <v/>
      </c>
      <c r="R188">
        <f>_xlfn.XLOOKUP(tbl_Sourcing[[#This Row],[Product Id]], tbl_Product[Product Id], tbl_Product[Is Precon])</f>
        <v/>
      </c>
    </row>
    <row r="189">
      <c r="A189" t="n">
        <v>354</v>
      </c>
      <c r="B189" t="n">
        <v>192</v>
      </c>
      <c r="C189" t="inlineStr">
        <is>
          <t>Magic Madhouse</t>
        </is>
      </c>
      <c r="D189" s="8" t="inlineStr">
        <is>
          <t>https://magicmadhouse.co.uk/magic-the-gathering-doctor-who-commander-deck-paradox-power-universes-beyond-doctor-who</t>
        </is>
      </c>
      <c r="E189" s="23" t="n">
        <v>37.95</v>
      </c>
      <c r="F189" s="23" t="inlineStr">
        <is>
          <t>TRUE</t>
        </is>
      </c>
      <c r="G189" s="24" t="n"/>
      <c r="H189" s="24" t="n"/>
      <c r="J189">
        <f>_xlfn.XLOOKUP(tbl_Sourcing[[#This Row],[Product Id]], tbl_Product[Product Id], tbl_Product[Name])</f>
        <v/>
      </c>
      <c r="N189" t="n">
        <v>13</v>
      </c>
      <c r="P1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9">
        <f>_xlfn.XLOOKUP(tbl_Sourcing[[#This Row],[Product Id]], tbl_Product[Product Id], tbl_Product[Is Booster])</f>
        <v/>
      </c>
      <c r="R189">
        <f>_xlfn.XLOOKUP(tbl_Sourcing[[#This Row],[Product Id]], tbl_Product[Product Id], tbl_Product[Is Precon])</f>
        <v/>
      </c>
    </row>
    <row r="190">
      <c r="A190" t="n">
        <v>428</v>
      </c>
      <c r="B190" t="n">
        <v>61</v>
      </c>
      <c r="C190" t="inlineStr">
        <is>
          <t>New Realities Gaming</t>
        </is>
      </c>
      <c r="D190" s="8" t="inlineStr">
        <is>
          <t>https://www.newrealitiesgaming.com/product/magic-the-gathering-foundations-play-booster-box/1558?cp=true&amp;sa=false&amp;sbp=false&amp;q=false&amp;category_id=LFRBPSLQVSXEQAZ7GZ4Y7DIU</t>
        </is>
      </c>
      <c r="E190" s="23" t="n"/>
      <c r="F190" s="23" t="inlineStr">
        <is>
          <t>FALSE</t>
        </is>
      </c>
      <c r="G190" s="24" t="n"/>
      <c r="H190" s="24" t="n"/>
      <c r="J190">
        <f>_xlfn.XLOOKUP(tbl_Sourcing[[#This Row],[Product Id]], tbl_Product[Product Id], tbl_Product[Name])</f>
        <v/>
      </c>
      <c r="O190" t="n">
        <v>13</v>
      </c>
      <c r="P1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0">
        <f>_xlfn.XLOOKUP(tbl_Sourcing[[#This Row],[Product Id]], tbl_Product[Product Id], tbl_Product[Is Booster])</f>
        <v/>
      </c>
      <c r="R190">
        <f>_xlfn.XLOOKUP(tbl_Sourcing[[#This Row],[Product Id]], tbl_Product[Product Id], tbl_Product[Is Precon])</f>
        <v/>
      </c>
    </row>
    <row r="191">
      <c r="A191" t="n">
        <v>122</v>
      </c>
      <c r="B191" t="n">
        <v>90</v>
      </c>
      <c r="C191" t="inlineStr">
        <is>
          <t>Card Market</t>
        </is>
      </c>
      <c r="D191" s="8" t="inlineStr">
        <is>
          <t>https://www.cardmarket.com/en/Magic/Products/Booster-Boxes/Bloomburrow-Collector-Booster-Box?sellerCountry=13&amp;language=1</t>
        </is>
      </c>
      <c r="E191" s="23" t="n">
        <v>881.3</v>
      </c>
      <c r="F191" s="23" t="inlineStr">
        <is>
          <t>TRUE</t>
        </is>
      </c>
      <c r="G191" s="24" t="n"/>
      <c r="H191" s="24" t="n"/>
      <c r="J191">
        <f>_xlfn.XLOOKUP(tbl_Sourcing[[#This Row],[Product Id]], tbl_Product[Product Id], tbl_Product[Name])</f>
        <v/>
      </c>
      <c r="K191" t="n">
        <v>14</v>
      </c>
      <c r="P1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1">
        <f>_xlfn.XLOOKUP(tbl_Sourcing[[#This Row],[Product Id]], tbl_Product[Product Id], tbl_Product[Is Booster])</f>
        <v/>
      </c>
      <c r="R191">
        <f>_xlfn.XLOOKUP(tbl_Sourcing[[#This Row],[Product Id]], tbl_Product[Product Id], tbl_Product[Is Precon])</f>
        <v/>
      </c>
    </row>
    <row r="192">
      <c r="A192" t="n">
        <v>92</v>
      </c>
      <c r="B192" t="n">
        <v>96</v>
      </c>
      <c r="C192" t="inlineStr">
        <is>
          <t>Chaos Cards</t>
        </is>
      </c>
      <c r="D192" s="8" t="inlineStr">
        <is>
          <t>https://www.chaoscards.co.uk/prod/booster-boxes-magic/magic-the-gathering-duskmourn-house-of-horror-collector-booster-box-12-packs</t>
        </is>
      </c>
      <c r="E192" s="24" t="n"/>
      <c r="F192" s="23" t="inlineStr">
        <is>
          <t>FALSE</t>
        </is>
      </c>
      <c r="G192" s="24" t="n"/>
      <c r="H192" s="24" t="n"/>
      <c r="J192">
        <f>_xlfn.XLOOKUP(tbl_Sourcing[[#This Row],[Product Id]], tbl_Product[Product Id], tbl_Product[Name])</f>
        <v/>
      </c>
      <c r="L192" t="n">
        <v>14</v>
      </c>
      <c r="P1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2">
        <f>_xlfn.XLOOKUP(tbl_Sourcing[[#This Row],[Product Id]], tbl_Product[Product Id], tbl_Product[Is Booster])</f>
        <v/>
      </c>
      <c r="R192">
        <f>_xlfn.XLOOKUP(tbl_Sourcing[[#This Row],[Product Id]], tbl_Product[Product Id], tbl_Product[Is Precon])</f>
        <v/>
      </c>
    </row>
    <row r="193">
      <c r="A193" t="n">
        <v>239</v>
      </c>
      <c r="B193" t="n">
        <v>3</v>
      </c>
      <c r="C193" t="inlineStr">
        <is>
          <t>Games Lore</t>
        </is>
      </c>
      <c r="D193" s="8" t="inlineStr">
        <is>
          <t>https://www.gameslore.com/mtg-innistrad-remastered-play-booster-pack.html</t>
        </is>
      </c>
      <c r="E193" s="23" t="n">
        <v>6.25</v>
      </c>
      <c r="F193" s="23" t="inlineStr">
        <is>
          <t>TRUE</t>
        </is>
      </c>
      <c r="G193" s="24" t="n"/>
      <c r="H193" s="24" t="n"/>
      <c r="J193">
        <f>_xlfn.XLOOKUP(tbl_Sourcing[[#This Row],[Product Id]], tbl_Product[Product Id], tbl_Product[Name])</f>
        <v/>
      </c>
      <c r="M193" t="n">
        <v>14</v>
      </c>
      <c r="P1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3">
        <f>_xlfn.XLOOKUP(tbl_Sourcing[[#This Row],[Product Id]], tbl_Product[Product Id], tbl_Product[Is Booster])</f>
        <v/>
      </c>
      <c r="R193">
        <f>_xlfn.XLOOKUP(tbl_Sourcing[[#This Row],[Product Id]], tbl_Product[Product Id], tbl_Product[Is Precon])</f>
        <v/>
      </c>
    </row>
    <row r="194">
      <c r="A194" t="n">
        <v>381</v>
      </c>
      <c r="B194" t="n">
        <v>191</v>
      </c>
      <c r="C194" t="inlineStr">
        <is>
          <t>Magic Madhouse</t>
        </is>
      </c>
      <c r="D194" s="8" t="inlineStr">
        <is>
          <t>https://magicmadhouse.co.uk/magic-the-gathering-doctor-who-commander-deck-timey-wimey-universes-beyond-doctor-who</t>
        </is>
      </c>
      <c r="E194" s="23" t="n">
        <v>109.95</v>
      </c>
      <c r="F194" s="23" t="inlineStr">
        <is>
          <t>TRUE</t>
        </is>
      </c>
      <c r="G194" s="24" t="n"/>
      <c r="H194" s="24" t="n"/>
      <c r="J194">
        <f>_xlfn.XLOOKUP(tbl_Sourcing[[#This Row],[Product Id]], tbl_Product[Product Id], tbl_Product[Name])</f>
        <v/>
      </c>
      <c r="N194" t="n">
        <v>14</v>
      </c>
      <c r="P1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4">
        <f>_xlfn.XLOOKUP(tbl_Sourcing[[#This Row],[Product Id]], tbl_Product[Product Id], tbl_Product[Is Booster])</f>
        <v/>
      </c>
      <c r="R194">
        <f>_xlfn.XLOOKUP(tbl_Sourcing[[#This Row],[Product Id]], tbl_Product[Product Id], tbl_Product[Is Precon])</f>
        <v/>
      </c>
    </row>
    <row r="195">
      <c r="A195" t="n">
        <v>429</v>
      </c>
      <c r="B195" t="n">
        <v>106</v>
      </c>
      <c r="C195" t="inlineStr">
        <is>
          <t>New Realities Gaming</t>
        </is>
      </c>
      <c r="D195" s="8" t="inlineStr">
        <is>
          <t>https://www.newrealitiesgaming.com/product/magic-the-gathering-innistrad-remastered-collector-booster-box/2304?cp=true&amp;sa=false&amp;sbp=false&amp;q=false&amp;category_id=LFRBPSLQVSXEQAZ7GZ4Y7DIU</t>
        </is>
      </c>
      <c r="E195" s="24" t="n"/>
      <c r="F195" s="23" t="inlineStr">
        <is>
          <t>FALSE</t>
        </is>
      </c>
      <c r="G195" s="24" t="n"/>
      <c r="H195" s="24" t="n"/>
      <c r="J195">
        <f>_xlfn.XLOOKUP(tbl_Sourcing[[#This Row],[Product Id]], tbl_Product[Product Id], tbl_Product[Name])</f>
        <v/>
      </c>
      <c r="O195" t="n">
        <v>14</v>
      </c>
      <c r="P1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5">
        <f>_xlfn.XLOOKUP(tbl_Sourcing[[#This Row],[Product Id]], tbl_Product[Product Id], tbl_Product[Is Booster])</f>
        <v/>
      </c>
      <c r="R195">
        <f>_xlfn.XLOOKUP(tbl_Sourcing[[#This Row],[Product Id]], tbl_Product[Product Id], tbl_Product[Is Precon])</f>
        <v/>
      </c>
    </row>
    <row r="196">
      <c r="A196" t="n">
        <v>185</v>
      </c>
      <c r="B196" t="n">
        <v>34</v>
      </c>
      <c r="C196" t="inlineStr">
        <is>
          <t>Card Market</t>
        </is>
      </c>
      <c r="D196" s="8" t="inlineStr">
        <is>
          <t>https://www.cardmarket.com/en/Magic/Products/Boosters/Bloomburrow-Play-Booster?sellerCountry=13&amp;language=1</t>
        </is>
      </c>
      <c r="E196" s="23" t="n">
        <v>7.1504</v>
      </c>
      <c r="F196" s="23" t="inlineStr">
        <is>
          <t>TRUE</t>
        </is>
      </c>
      <c r="G196" s="24" t="n"/>
      <c r="H196" s="23" t="n">
        <v>4.480848</v>
      </c>
      <c r="J196">
        <f>_xlfn.XLOOKUP(tbl_Sourcing[[#This Row],[Product Id]], tbl_Product[Product Id], tbl_Product[Name])</f>
        <v/>
      </c>
      <c r="K196" t="n">
        <v>15</v>
      </c>
      <c r="P1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6">
        <f>_xlfn.XLOOKUP(tbl_Sourcing[[#This Row],[Product Id]], tbl_Product[Product Id], tbl_Product[Is Booster])</f>
        <v/>
      </c>
      <c r="R196">
        <f>_xlfn.XLOOKUP(tbl_Sourcing[[#This Row],[Product Id]], tbl_Product[Product Id], tbl_Product[Is Precon])</f>
        <v/>
      </c>
    </row>
    <row r="197">
      <c r="A197" t="n">
        <v>64</v>
      </c>
      <c r="B197" t="n">
        <v>71</v>
      </c>
      <c r="C197" t="inlineStr">
        <is>
          <t>Chaos Cards</t>
        </is>
      </c>
      <c r="D197" s="8" t="inlineStr">
        <is>
          <t>https://www.chaoscards.co.uk/prod/booster-boxes-magic/magic-the-gathering-duskmourn-house-of-horror-play-booster-box-36-packs</t>
        </is>
      </c>
      <c r="E197" s="24" t="n"/>
      <c r="F197" s="23" t="inlineStr">
        <is>
          <t>FALSE</t>
        </is>
      </c>
      <c r="G197" s="24" t="n"/>
      <c r="H197" s="24" t="n"/>
      <c r="J197">
        <f>_xlfn.XLOOKUP(tbl_Sourcing[[#This Row],[Product Id]], tbl_Product[Product Id], tbl_Product[Name])</f>
        <v/>
      </c>
      <c r="L197" t="n">
        <v>15</v>
      </c>
      <c r="P1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7">
        <f>_xlfn.XLOOKUP(tbl_Sourcing[[#This Row],[Product Id]], tbl_Product[Product Id], tbl_Product[Is Booster])</f>
        <v/>
      </c>
      <c r="R197">
        <f>_xlfn.XLOOKUP(tbl_Sourcing[[#This Row],[Product Id]], tbl_Product[Product Id], tbl_Product[Is Precon])</f>
        <v/>
      </c>
    </row>
    <row r="198">
      <c r="A198" t="n">
        <v>240</v>
      </c>
      <c r="B198" t="n">
        <v>48</v>
      </c>
      <c r="C198" t="inlineStr">
        <is>
          <t>Games Lore</t>
        </is>
      </c>
      <c r="D198" s="8" t="inlineStr">
        <is>
          <t>https://www.gameslore.com/mtg-innistrad-remastered-play-booster-display.html</t>
        </is>
      </c>
      <c r="E198" s="23" t="n">
        <v>204.99</v>
      </c>
      <c r="F198" s="23" t="inlineStr">
        <is>
          <t>TRUE</t>
        </is>
      </c>
      <c r="G198" s="24" t="n"/>
      <c r="H198" s="24" t="n"/>
      <c r="J198">
        <f>_xlfn.XLOOKUP(tbl_Sourcing[[#This Row],[Product Id]], tbl_Product[Product Id], tbl_Product[Name])</f>
        <v/>
      </c>
      <c r="M198" t="n">
        <v>15</v>
      </c>
      <c r="P1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8">
        <f>_xlfn.XLOOKUP(tbl_Sourcing[[#This Row],[Product Id]], tbl_Product[Product Id], tbl_Product[Is Booster])</f>
        <v/>
      </c>
      <c r="R198">
        <f>_xlfn.XLOOKUP(tbl_Sourcing[[#This Row],[Product Id]], tbl_Product[Product Id], tbl_Product[Is Precon])</f>
        <v/>
      </c>
    </row>
    <row r="199">
      <c r="A199" t="n">
        <v>346</v>
      </c>
      <c r="B199" t="n">
        <v>150</v>
      </c>
      <c r="C199" t="inlineStr">
        <is>
          <t>Magic Madhouse</t>
        </is>
      </c>
      <c r="D199" s="8" t="inlineStr">
        <is>
          <t>https://magicmadhouse.co.uk/magic-the-gathering-edge-of-eternities-commander-deck-counter-intelligence-edge-of-eternities</t>
        </is>
      </c>
      <c r="E199" s="23" t="n">
        <v>44.95</v>
      </c>
      <c r="F199" s="23" t="inlineStr">
        <is>
          <t>TRUE</t>
        </is>
      </c>
      <c r="G199" s="24" t="n"/>
      <c r="H199" s="24" t="n"/>
      <c r="J199">
        <f>_xlfn.XLOOKUP(tbl_Sourcing[[#This Row],[Product Id]], tbl_Product[Product Id], tbl_Product[Name])</f>
        <v/>
      </c>
      <c r="N199" t="n">
        <v>15</v>
      </c>
      <c r="P1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9">
        <f>_xlfn.XLOOKUP(tbl_Sourcing[[#This Row],[Product Id]], tbl_Product[Product Id], tbl_Product[Is Booster])</f>
        <v/>
      </c>
      <c r="R199">
        <f>_xlfn.XLOOKUP(tbl_Sourcing[[#This Row],[Product Id]], tbl_Product[Product Id], tbl_Product[Is Precon])</f>
        <v/>
      </c>
    </row>
    <row r="200">
      <c r="A200" t="n">
        <v>430</v>
      </c>
      <c r="B200" t="n">
        <v>48</v>
      </c>
      <c r="C200" t="inlineStr">
        <is>
          <t>New Realities Gaming</t>
        </is>
      </c>
      <c r="D200" s="8" t="inlineStr">
        <is>
          <t>https://www.newrealitiesgaming.com/product/magic-the-gathering-innistrad-remastered-play-booster-box/2302?cp=true&amp;sa=false&amp;sbp=false&amp;q=false&amp;category_id=LFRBPSLQVSXEQAZ7GZ4Y7DIU</t>
        </is>
      </c>
      <c r="E200" s="24" t="n"/>
      <c r="F200" s="23" t="inlineStr">
        <is>
          <t>FALSE</t>
        </is>
      </c>
      <c r="G200" s="24" t="n"/>
      <c r="H200" s="24" t="n"/>
      <c r="J200">
        <f>_xlfn.XLOOKUP(tbl_Sourcing[[#This Row],[Product Id]], tbl_Product[Product Id], tbl_Product[Name])</f>
        <v/>
      </c>
      <c r="O200" t="n">
        <v>15</v>
      </c>
      <c r="P2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0">
        <f>_xlfn.XLOOKUP(tbl_Sourcing[[#This Row],[Product Id]], tbl_Product[Product Id], tbl_Product[Is Booster])</f>
        <v/>
      </c>
      <c r="R200">
        <f>_xlfn.XLOOKUP(tbl_Sourcing[[#This Row],[Product Id]], tbl_Product[Product Id], tbl_Product[Is Precon])</f>
        <v/>
      </c>
    </row>
    <row r="201">
      <c r="A201" t="n">
        <v>81</v>
      </c>
      <c r="B201" t="n">
        <v>79</v>
      </c>
      <c r="C201" t="inlineStr">
        <is>
          <t>Card Market</t>
        </is>
      </c>
      <c r="D201" s="8" t="inlineStr">
        <is>
          <t>https://www.cardmarket.com/en/Magic/Products/Booster-Boxes/Bloomburrow-Play-Booster-Box?sellerCountry=13&amp;language=1</t>
        </is>
      </c>
      <c r="E201" s="23" t="n">
        <v>169.3529</v>
      </c>
      <c r="F201" s="23" t="inlineStr">
        <is>
          <t>TRUE</t>
        </is>
      </c>
      <c r="G201" s="24" t="n"/>
      <c r="H201" s="24" t="n"/>
      <c r="J201">
        <f>_xlfn.XLOOKUP(tbl_Sourcing[[#This Row],[Product Id]], tbl_Product[Product Id], tbl_Product[Name])</f>
        <v/>
      </c>
      <c r="K201" t="n">
        <v>16</v>
      </c>
      <c r="P2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1">
        <f>_xlfn.XLOOKUP(tbl_Sourcing[[#This Row],[Product Id]], tbl_Product[Product Id], tbl_Product[Is Booster])</f>
        <v/>
      </c>
      <c r="R201">
        <f>_xlfn.XLOOKUP(tbl_Sourcing[[#This Row],[Product Id]], tbl_Product[Product Id], tbl_Product[Is Precon])</f>
        <v/>
      </c>
    </row>
    <row r="202">
      <c r="A202" t="n">
        <v>93</v>
      </c>
      <c r="B202" t="n">
        <v>98</v>
      </c>
      <c r="C202" t="inlineStr">
        <is>
          <t>Chaos Cards</t>
        </is>
      </c>
      <c r="D202" s="8" t="inlineStr">
        <is>
          <t>https://www.chaoscards.co.uk/prod/booster-boxes-magic/magic-the-gathering-edge-of-eternities-collector-booster-box-12-packs</t>
        </is>
      </c>
      <c r="E202" s="24" t="n"/>
      <c r="F202" s="23" t="inlineStr">
        <is>
          <t>FALSE</t>
        </is>
      </c>
      <c r="G202" s="24" t="n"/>
      <c r="H202" s="24" t="n"/>
      <c r="J202">
        <f>_xlfn.XLOOKUP(tbl_Sourcing[[#This Row],[Product Id]], tbl_Product[Product Id], tbl_Product[Name])</f>
        <v/>
      </c>
      <c r="L202" t="n">
        <v>16</v>
      </c>
      <c r="P2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2">
        <f>_xlfn.XLOOKUP(tbl_Sourcing[[#This Row],[Product Id]], tbl_Product[Product Id], tbl_Product[Is Booster])</f>
        <v/>
      </c>
      <c r="R202">
        <f>_xlfn.XLOOKUP(tbl_Sourcing[[#This Row],[Product Id]], tbl_Product[Product Id], tbl_Product[Is Precon])</f>
        <v/>
      </c>
    </row>
    <row r="203">
      <c r="A203" t="n">
        <v>242</v>
      </c>
      <c r="B203" t="n">
        <v>103</v>
      </c>
      <c r="C203" t="inlineStr">
        <is>
          <t>Games Lore</t>
        </is>
      </c>
      <c r="D203" s="8" t="inlineStr">
        <is>
          <t>https://www.gameslore.com/mtg-innistrad-midnight-hunt-collector-booster-pack.html</t>
        </is>
      </c>
      <c r="E203" s="23" t="n">
        <v>15.99</v>
      </c>
      <c r="F203" s="23" t="inlineStr">
        <is>
          <t>TRUE</t>
        </is>
      </c>
      <c r="G203" s="24" t="n"/>
      <c r="H203" s="24" t="n"/>
      <c r="J203">
        <f>_xlfn.XLOOKUP(tbl_Sourcing[[#This Row],[Product Id]], tbl_Product[Product Id], tbl_Product[Name])</f>
        <v/>
      </c>
      <c r="M203" t="n">
        <v>16</v>
      </c>
      <c r="P2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3">
        <f>_xlfn.XLOOKUP(tbl_Sourcing[[#This Row],[Product Id]], tbl_Product[Product Id], tbl_Product[Is Booster])</f>
        <v/>
      </c>
      <c r="R203">
        <f>_xlfn.XLOOKUP(tbl_Sourcing[[#This Row],[Product Id]], tbl_Product[Product Id], tbl_Product[Is Precon])</f>
        <v/>
      </c>
    </row>
    <row r="204">
      <c r="A204" t="n">
        <v>345</v>
      </c>
      <c r="B204" t="n">
        <v>149</v>
      </c>
      <c r="C204" t="inlineStr">
        <is>
          <t>Magic Madhouse</t>
        </is>
      </c>
      <c r="D204" s="8" t="inlineStr">
        <is>
          <t>https://magicmadhouse.co.uk/magic-the-gathering-edge-of-eternities-commander-deck-world-shaper-edge-of-eternities</t>
        </is>
      </c>
      <c r="E204" s="23" t="n">
        <v>49.95</v>
      </c>
      <c r="F204" s="23" t="inlineStr">
        <is>
          <t>TRUE</t>
        </is>
      </c>
      <c r="G204" s="24" t="n"/>
      <c r="H204" s="24" t="n"/>
      <c r="J204">
        <f>_xlfn.XLOOKUP(tbl_Sourcing[[#This Row],[Product Id]], tbl_Product[Product Id], tbl_Product[Name])</f>
        <v/>
      </c>
      <c r="N204" t="n">
        <v>16</v>
      </c>
      <c r="P2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4">
        <f>_xlfn.XLOOKUP(tbl_Sourcing[[#This Row],[Product Id]], tbl_Product[Product Id], tbl_Product[Is Booster])</f>
        <v/>
      </c>
      <c r="R204">
        <f>_xlfn.XLOOKUP(tbl_Sourcing[[#This Row],[Product Id]], tbl_Product[Product Id], tbl_Product[Is Precon])</f>
        <v/>
      </c>
    </row>
    <row r="205">
      <c r="A205" t="n">
        <v>431</v>
      </c>
      <c r="B205" t="n">
        <v>110</v>
      </c>
      <c r="C205" t="inlineStr">
        <is>
          <t>New Realities Gaming</t>
        </is>
      </c>
      <c r="D205" s="8" t="inlineStr">
        <is>
          <t>https://www.newrealitiesgaming.com/product/magic-the-gathering-kaldheim-collector-booster-box/3087?cp=true&amp;sa=false&amp;sbp=false&amp;q=false&amp;category_id=LFRBPSLQVSXEQAZ7GZ4Y7DIU</t>
        </is>
      </c>
      <c r="E205" s="24" t="n"/>
      <c r="F205" s="23" t="inlineStr">
        <is>
          <t>FALSE</t>
        </is>
      </c>
      <c r="G205" s="24" t="n"/>
      <c r="H205" s="24" t="n"/>
      <c r="J205">
        <f>_xlfn.XLOOKUP(tbl_Sourcing[[#This Row],[Product Id]], tbl_Product[Product Id], tbl_Product[Name])</f>
        <v/>
      </c>
      <c r="O205" t="n">
        <v>16</v>
      </c>
      <c r="P2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5">
        <f>_xlfn.XLOOKUP(tbl_Sourcing[[#This Row],[Product Id]], tbl_Product[Product Id], tbl_Product[Is Booster])</f>
        <v/>
      </c>
      <c r="R205">
        <f>_xlfn.XLOOKUP(tbl_Sourcing[[#This Row],[Product Id]], tbl_Product[Product Id], tbl_Product[Is Precon])</f>
        <v/>
      </c>
    </row>
    <row r="206">
      <c r="A206" t="n">
        <v>194</v>
      </c>
      <c r="B206" t="n">
        <v>91</v>
      </c>
      <c r="C206" t="inlineStr">
        <is>
          <t>Card Market</t>
        </is>
      </c>
      <c r="D206" s="8" t="inlineStr">
        <is>
          <t>https://www.cardmarket.com/en/Magic/Products/Boosters/Commander-Masters-Collector-Booster?sellerCountry=13&amp;language=1</t>
        </is>
      </c>
      <c r="E206" s="23" t="n">
        <v>133.3088</v>
      </c>
      <c r="F206" s="23" t="inlineStr">
        <is>
          <t>TRUE</t>
        </is>
      </c>
      <c r="G206" s="24" t="n"/>
      <c r="H206" s="23" t="n">
        <v>98.57865600000001</v>
      </c>
      <c r="J206">
        <f>_xlfn.XLOOKUP(tbl_Sourcing[[#This Row],[Product Id]], tbl_Product[Product Id], tbl_Product[Name])</f>
        <v/>
      </c>
      <c r="K206" t="n">
        <v>17</v>
      </c>
      <c r="P2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6">
        <f>_xlfn.XLOOKUP(tbl_Sourcing[[#This Row],[Product Id]], tbl_Product[Product Id], tbl_Product[Is Booster])</f>
        <v/>
      </c>
      <c r="R206">
        <f>_xlfn.XLOOKUP(tbl_Sourcing[[#This Row],[Product Id]], tbl_Product[Product Id], tbl_Product[Is Precon])</f>
        <v/>
      </c>
    </row>
    <row r="207">
      <c r="A207" t="n">
        <v>49</v>
      </c>
      <c r="B207" t="n">
        <v>65</v>
      </c>
      <c r="C207" t="inlineStr">
        <is>
          <t>Chaos Cards</t>
        </is>
      </c>
      <c r="D207" s="8" t="inlineStr">
        <is>
          <t>https://www.chaoscards.co.uk/prod/booster-boxes-magic/magic-the-gathering-edge-of-eternities-play-booster-box-30-packs</t>
        </is>
      </c>
      <c r="E207" s="24" t="n"/>
      <c r="F207" s="23" t="inlineStr">
        <is>
          <t>FALSE</t>
        </is>
      </c>
      <c r="G207" s="24" t="n"/>
      <c r="H207" s="24" t="n"/>
      <c r="J207">
        <f>_xlfn.XLOOKUP(tbl_Sourcing[[#This Row],[Product Id]], tbl_Product[Product Id], tbl_Product[Name])</f>
        <v/>
      </c>
      <c r="L207" t="n">
        <v>17</v>
      </c>
      <c r="P2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7">
        <f>_xlfn.XLOOKUP(tbl_Sourcing[[#This Row],[Product Id]], tbl_Product[Product Id], tbl_Product[Is Booster])</f>
        <v/>
      </c>
      <c r="R207">
        <f>_xlfn.XLOOKUP(tbl_Sourcing[[#This Row],[Product Id]], tbl_Product[Product Id], tbl_Product[Is Precon])</f>
        <v/>
      </c>
    </row>
    <row r="208">
      <c r="A208" t="n">
        <v>243</v>
      </c>
      <c r="B208" t="n">
        <v>104</v>
      </c>
      <c r="C208" t="inlineStr">
        <is>
          <t>Games Lore</t>
        </is>
      </c>
      <c r="D208" s="8" t="inlineStr">
        <is>
          <t>https://www.gameslore.com/mtg-innistrad-midnight-hunt-collector-booster-display.html</t>
        </is>
      </c>
      <c r="E208" s="24" t="n"/>
      <c r="F208" s="23" t="inlineStr">
        <is>
          <t>FALSE</t>
        </is>
      </c>
      <c r="G208" s="24" t="n"/>
      <c r="H208" s="24" t="n"/>
      <c r="J208">
        <f>_xlfn.XLOOKUP(tbl_Sourcing[[#This Row],[Product Id]], tbl_Product[Product Id], tbl_Product[Name])</f>
        <v/>
      </c>
      <c r="M208" t="n">
        <v>17</v>
      </c>
      <c r="P2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8">
        <f>_xlfn.XLOOKUP(tbl_Sourcing[[#This Row],[Product Id]], tbl_Product[Product Id], tbl_Product[Is Booster])</f>
        <v/>
      </c>
      <c r="R208">
        <f>_xlfn.XLOOKUP(tbl_Sourcing[[#This Row],[Product Id]], tbl_Product[Product Id], tbl_Product[Is Precon])</f>
        <v/>
      </c>
    </row>
    <row r="209">
      <c r="A209" t="n">
        <v>380</v>
      </c>
      <c r="B209" t="n">
        <v>181</v>
      </c>
      <c r="C209" t="inlineStr">
        <is>
          <t>Magic Madhouse</t>
        </is>
      </c>
      <c r="D209" s="8" t="inlineStr">
        <is>
          <t>https://magicmadhouse.co.uk/magic-the-gathering-fallout-commander-deck-mutant-menace-universes-beyond-fallout</t>
        </is>
      </c>
      <c r="E209" s="23" t="n">
        <v>144.95</v>
      </c>
      <c r="F209" s="23" t="inlineStr">
        <is>
          <t>TRUE</t>
        </is>
      </c>
      <c r="G209" s="24" t="n"/>
      <c r="H209" s="24" t="n"/>
      <c r="J209">
        <f>_xlfn.XLOOKUP(tbl_Sourcing[[#This Row],[Product Id]], tbl_Product[Product Id], tbl_Product[Name])</f>
        <v/>
      </c>
      <c r="N209" t="n">
        <v>17</v>
      </c>
      <c r="P2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9">
        <f>_xlfn.XLOOKUP(tbl_Sourcing[[#This Row],[Product Id]], tbl_Product[Product Id], tbl_Product[Is Booster])</f>
        <v/>
      </c>
      <c r="R209">
        <f>_xlfn.XLOOKUP(tbl_Sourcing[[#This Row],[Product Id]], tbl_Product[Product Id], tbl_Product[Is Precon])</f>
        <v/>
      </c>
    </row>
    <row r="210">
      <c r="A210" t="n">
        <v>435</v>
      </c>
      <c r="B210" t="n">
        <v>69</v>
      </c>
      <c r="C210" t="inlineStr">
        <is>
          <t>New Realities Gaming</t>
        </is>
      </c>
      <c r="D210" s="8" t="inlineStr">
        <is>
          <t>https://www.newrealitiesgaming.com/product/magic-the-gathering-kamigawa-neon-dynasty-set-booster-box/2688?cp=true&amp;sa=false&amp;sbp=false&amp;q=false&amp;category_id=LFRBPSLQVSXEQAZ7GZ4Y7DIU</t>
        </is>
      </c>
      <c r="E210" s="24" t="n"/>
      <c r="F210" s="23" t="inlineStr">
        <is>
          <t>FALSE</t>
        </is>
      </c>
      <c r="G210" s="24" t="n"/>
      <c r="H210" s="24" t="n"/>
      <c r="J210">
        <f>_xlfn.XLOOKUP(tbl_Sourcing[[#This Row],[Product Id]], tbl_Product[Product Id], tbl_Product[Name])</f>
        <v/>
      </c>
      <c r="O210" t="n">
        <v>17</v>
      </c>
      <c r="P2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0">
        <f>_xlfn.XLOOKUP(tbl_Sourcing[[#This Row],[Product Id]], tbl_Product[Product Id], tbl_Product[Is Booster])</f>
        <v/>
      </c>
      <c r="R210">
        <f>_xlfn.XLOOKUP(tbl_Sourcing[[#This Row],[Product Id]], tbl_Product[Product Id], tbl_Product[Is Precon])</f>
        <v/>
      </c>
    </row>
    <row r="211">
      <c r="A211" t="n">
        <v>123</v>
      </c>
      <c r="B211" t="n">
        <v>92</v>
      </c>
      <c r="C211" t="inlineStr">
        <is>
          <t>Card Market</t>
        </is>
      </c>
      <c r="D211" s="8" t="inlineStr">
        <is>
          <t>https://www.cardmarket.com/en/Magic/Products/Booster-Boxes/Commander-Masters-Collector-Booster-Box?sellerCountry=13&amp;language=1</t>
        </is>
      </c>
      <c r="E211" s="23" t="n">
        <v>318.7058</v>
      </c>
      <c r="F211" s="23" t="inlineStr">
        <is>
          <t>TRUE</t>
        </is>
      </c>
      <c r="G211" s="24" t="n"/>
      <c r="H211" s="24" t="n"/>
      <c r="J211">
        <f>_xlfn.XLOOKUP(tbl_Sourcing[[#This Row],[Product Id]], tbl_Product[Product Id], tbl_Product[Name])</f>
        <v/>
      </c>
      <c r="K211" t="n">
        <v>18</v>
      </c>
      <c r="P2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1">
        <f>_xlfn.XLOOKUP(tbl_Sourcing[[#This Row],[Product Id]], tbl_Product[Product Id], tbl_Product[Is Booster])</f>
        <v/>
      </c>
      <c r="R211">
        <f>_xlfn.XLOOKUP(tbl_Sourcing[[#This Row],[Product Id]], tbl_Product[Product Id], tbl_Product[Is Precon])</f>
        <v/>
      </c>
    </row>
    <row r="212">
      <c r="A212" t="n">
        <v>94</v>
      </c>
      <c r="B212" t="n">
        <v>100</v>
      </c>
      <c r="C212" t="inlineStr">
        <is>
          <t>Chaos Cards</t>
        </is>
      </c>
      <c r="D212" s="8" t="inlineStr">
        <is>
          <t>https://www.chaoscards.co.uk/prod/booster-boxes-magic/magic-the-gathering-universes-beyond-final-fantasy-collector-booster-box-12-packs</t>
        </is>
      </c>
      <c r="E212" s="24" t="n"/>
      <c r="F212" s="23" t="inlineStr">
        <is>
          <t>FALSE</t>
        </is>
      </c>
      <c r="G212" s="24" t="n"/>
      <c r="H212" s="24" t="n"/>
      <c r="J212">
        <f>_xlfn.XLOOKUP(tbl_Sourcing[[#This Row],[Product Id]], tbl_Product[Product Id], tbl_Product[Name])</f>
        <v/>
      </c>
      <c r="L212" t="n">
        <v>18</v>
      </c>
      <c r="P2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2">
        <f>_xlfn.XLOOKUP(tbl_Sourcing[[#This Row],[Product Id]], tbl_Product[Product Id], tbl_Product[Is Booster])</f>
        <v/>
      </c>
      <c r="R212">
        <f>_xlfn.XLOOKUP(tbl_Sourcing[[#This Row],[Product Id]], tbl_Product[Product Id], tbl_Product[Is Precon])</f>
        <v/>
      </c>
    </row>
    <row r="213">
      <c r="A213" t="n">
        <v>230</v>
      </c>
      <c r="B213" t="n">
        <v>121</v>
      </c>
      <c r="C213" t="inlineStr">
        <is>
          <t>Games Lore</t>
        </is>
      </c>
      <c r="D213" s="8" t="inlineStr">
        <is>
          <t>https://www.gameslore.com/mtg-modern-horizons-3-collector-s-booster-pack.html</t>
        </is>
      </c>
      <c r="E213" s="23" t="n">
        <v>35.99</v>
      </c>
      <c r="F213" s="23" t="inlineStr">
        <is>
          <t>TRUE</t>
        </is>
      </c>
      <c r="G213" s="24" t="n"/>
      <c r="H213" s="24" t="n"/>
      <c r="J213">
        <f>_xlfn.XLOOKUP(tbl_Sourcing[[#This Row],[Product Id]], tbl_Product[Product Id], tbl_Product[Name])</f>
        <v/>
      </c>
      <c r="M213" t="n">
        <v>18</v>
      </c>
      <c r="P2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3">
        <f>_xlfn.XLOOKUP(tbl_Sourcing[[#This Row],[Product Id]], tbl_Product[Product Id], tbl_Product[Is Booster])</f>
        <v/>
      </c>
      <c r="R213">
        <f>_xlfn.XLOOKUP(tbl_Sourcing[[#This Row],[Product Id]], tbl_Product[Product Id], tbl_Product[Is Precon])</f>
        <v/>
      </c>
    </row>
    <row r="214">
      <c r="A214" t="n">
        <v>349</v>
      </c>
      <c r="B214" t="n">
        <v>179</v>
      </c>
      <c r="C214" t="inlineStr">
        <is>
          <t>Magic Madhouse</t>
        </is>
      </c>
      <c r="D214" s="8" t="inlineStr">
        <is>
          <t>https://magicmadhouse.co.uk/magic-the-gathering-fallout-commander-deck-science-universes-beyond-fallout</t>
        </is>
      </c>
      <c r="E214" s="23" t="n">
        <v>56.95</v>
      </c>
      <c r="F214" s="23" t="inlineStr">
        <is>
          <t>TRUE</t>
        </is>
      </c>
      <c r="G214" s="24" t="n"/>
      <c r="H214" s="24" t="n"/>
      <c r="J214">
        <f>_xlfn.XLOOKUP(tbl_Sourcing[[#This Row],[Product Id]], tbl_Product[Product Id], tbl_Product[Name])</f>
        <v/>
      </c>
      <c r="N214" t="n">
        <v>18</v>
      </c>
      <c r="P2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4">
        <f>_xlfn.XLOOKUP(tbl_Sourcing[[#This Row],[Product Id]], tbl_Product[Product Id], tbl_Product[Is Booster])</f>
        <v/>
      </c>
      <c r="R214">
        <f>_xlfn.XLOOKUP(tbl_Sourcing[[#This Row],[Product Id]], tbl_Product[Product Id], tbl_Product[Is Precon])</f>
        <v/>
      </c>
    </row>
    <row r="215">
      <c r="A215" t="n">
        <v>433</v>
      </c>
      <c r="B215" t="n">
        <v>114</v>
      </c>
      <c r="C215" t="inlineStr">
        <is>
          <t>New Realities Gaming</t>
        </is>
      </c>
      <c r="D215" s="8" t="inlineStr">
        <is>
          <t>https://www.newrealitiesgaming.com/product/magic-the-gathering-lorwyn-eclipsed-collector-booster-box/WKWMT7GCPFL3NW66PTBCPSUZ?cp=true&amp;sa=false&amp;sbp=false&amp;q=false&amp;category_id=LFRBPSLQVSXEQAZ7GZ4Y7DIU</t>
        </is>
      </c>
      <c r="E215" s="24" t="n"/>
      <c r="F215" s="23" t="inlineStr">
        <is>
          <t>FALSE</t>
        </is>
      </c>
      <c r="G215" s="24" t="n"/>
      <c r="H215" s="24" t="n"/>
      <c r="J215">
        <f>_xlfn.XLOOKUP(tbl_Sourcing[[#This Row],[Product Id]], tbl_Product[Product Id], tbl_Product[Name])</f>
        <v/>
      </c>
      <c r="O215" t="n">
        <v>18</v>
      </c>
      <c r="P2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5">
        <f>_xlfn.XLOOKUP(tbl_Sourcing[[#This Row],[Product Id]], tbl_Product[Product Id], tbl_Product[Is Booster])</f>
        <v/>
      </c>
      <c r="R215">
        <f>_xlfn.XLOOKUP(tbl_Sourcing[[#This Row],[Product Id]], tbl_Product[Product Id], tbl_Product[Is Precon])</f>
        <v/>
      </c>
    </row>
    <row r="216">
      <c r="A216" t="n">
        <v>158</v>
      </c>
      <c r="B216" t="n">
        <v>7</v>
      </c>
      <c r="C216" t="inlineStr">
        <is>
          <t>Card Market</t>
        </is>
      </c>
      <c r="D216" s="8" t="inlineStr">
        <is>
          <t>https://www.cardmarket.com/en/Magic/Products/Boosters/Commander-Masters-Set-Booster?sellerCountry=13&amp;language=1</t>
        </is>
      </c>
      <c r="E216" s="23" t="n">
        <v>25.5044</v>
      </c>
      <c r="F216" s="23" t="inlineStr">
        <is>
          <t>TRUE</t>
        </is>
      </c>
      <c r="G216" s="24" t="n"/>
      <c r="H216" s="23" t="n">
        <v>15.228828</v>
      </c>
      <c r="J216">
        <f>_xlfn.XLOOKUP(tbl_Sourcing[[#This Row],[Product Id]], tbl_Product[Product Id], tbl_Product[Name])</f>
        <v/>
      </c>
      <c r="K216" t="n">
        <v>19</v>
      </c>
      <c r="P2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6">
        <f>_xlfn.XLOOKUP(tbl_Sourcing[[#This Row],[Product Id]], tbl_Product[Product Id], tbl_Product[Is Booster])</f>
        <v/>
      </c>
      <c r="R216">
        <f>_xlfn.XLOOKUP(tbl_Sourcing[[#This Row],[Product Id]], tbl_Product[Product Id], tbl_Product[Is Precon])</f>
        <v/>
      </c>
    </row>
    <row r="217">
      <c r="A217" t="n">
        <v>79</v>
      </c>
      <c r="B217" t="n">
        <v>78</v>
      </c>
      <c r="C217" t="inlineStr">
        <is>
          <t>Chaos Cards</t>
        </is>
      </c>
      <c r="D217" s="8" t="inlineStr">
        <is>
          <t>https://www.chaoscards.co.uk/prod/booster-boxes-magic/magic-the-gathering-universes-beyond-final-fantasy-play-booster-box-30-packs</t>
        </is>
      </c>
      <c r="E217" s="24" t="n"/>
      <c r="F217" s="23" t="inlineStr">
        <is>
          <t>FALSE</t>
        </is>
      </c>
      <c r="G217" s="24" t="n"/>
      <c r="H217" s="24" t="n"/>
      <c r="J217">
        <f>_xlfn.XLOOKUP(tbl_Sourcing[[#This Row],[Product Id]], tbl_Product[Product Id], tbl_Product[Name])</f>
        <v/>
      </c>
      <c r="L217" t="n">
        <v>19</v>
      </c>
      <c r="P2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7">
        <f>_xlfn.XLOOKUP(tbl_Sourcing[[#This Row],[Product Id]], tbl_Product[Product Id], tbl_Product[Is Booster])</f>
        <v/>
      </c>
      <c r="R217">
        <f>_xlfn.XLOOKUP(tbl_Sourcing[[#This Row],[Product Id]], tbl_Product[Product Id], tbl_Product[Is Precon])</f>
        <v/>
      </c>
    </row>
    <row r="218">
      <c r="A218" t="n">
        <v>228</v>
      </c>
      <c r="B218" t="n">
        <v>15</v>
      </c>
      <c r="C218" t="inlineStr">
        <is>
          <t>Games Lore</t>
        </is>
      </c>
      <c r="D218" s="8" t="inlineStr">
        <is>
          <t>https://www.gameslore.com/mtg-modern-horizons-3-play-booster-pack.html</t>
        </is>
      </c>
      <c r="E218" s="24" t="n"/>
      <c r="F218" s="23" t="inlineStr">
        <is>
          <t>FALSE</t>
        </is>
      </c>
      <c r="G218" s="24" t="n"/>
      <c r="H218" s="24" t="n"/>
      <c r="J218">
        <f>_xlfn.XLOOKUP(tbl_Sourcing[[#This Row],[Product Id]], tbl_Product[Product Id], tbl_Product[Name])</f>
        <v/>
      </c>
      <c r="M218" t="n">
        <v>19</v>
      </c>
      <c r="P2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8">
        <f>_xlfn.XLOOKUP(tbl_Sourcing[[#This Row],[Product Id]], tbl_Product[Product Id], tbl_Product[Is Booster])</f>
        <v/>
      </c>
      <c r="R218">
        <f>_xlfn.XLOOKUP(tbl_Sourcing[[#This Row],[Product Id]], tbl_Product[Product Id], tbl_Product[Is Precon])</f>
        <v/>
      </c>
    </row>
    <row r="219">
      <c r="A219" t="n">
        <v>359</v>
      </c>
      <c r="B219" t="n">
        <v>178</v>
      </c>
      <c r="C219" t="inlineStr">
        <is>
          <t>Magic Madhouse</t>
        </is>
      </c>
      <c r="D219" s="8" t="inlineStr">
        <is>
          <t>https://magicmadhouse.co.uk/magic-the-gathering-fallout-commander-deck-scrappy-survivors-universes-beyond-fallout</t>
        </is>
      </c>
      <c r="E219" s="23" t="n">
        <v>71.95</v>
      </c>
      <c r="F219" s="23" t="inlineStr">
        <is>
          <t>TRUE</t>
        </is>
      </c>
      <c r="G219" s="24" t="n"/>
      <c r="H219" s="24" t="n"/>
      <c r="J219">
        <f>_xlfn.XLOOKUP(tbl_Sourcing[[#This Row],[Product Id]], tbl_Product[Product Id], tbl_Product[Name])</f>
        <v/>
      </c>
      <c r="N219" t="n">
        <v>19</v>
      </c>
      <c r="P2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9">
        <f>_xlfn.XLOOKUP(tbl_Sourcing[[#This Row],[Product Id]], tbl_Product[Product Id], tbl_Product[Is Booster])</f>
        <v/>
      </c>
      <c r="R219">
        <f>_xlfn.XLOOKUP(tbl_Sourcing[[#This Row],[Product Id]], tbl_Product[Product Id], tbl_Product[Is Precon])</f>
        <v/>
      </c>
    </row>
    <row r="220">
      <c r="A220" t="n">
        <v>436</v>
      </c>
      <c r="B220" t="n">
        <v>118</v>
      </c>
      <c r="C220" t="inlineStr">
        <is>
          <t>New Realities Gaming</t>
        </is>
      </c>
      <c r="D220" s="8" t="inlineStr">
        <is>
          <t>https://www.newrealitiesgaming.com/product/magic-the-gathering-marvel-s-spider-man-collector-booster-box/2877?cp=true&amp;sa=false&amp;sbp=false&amp;q=false&amp;category_id=LFRBPSLQVSXEQAZ7GZ4Y7DIU</t>
        </is>
      </c>
      <c r="E220" s="23" t="n"/>
      <c r="F220" s="23" t="inlineStr">
        <is>
          <t>FALSE</t>
        </is>
      </c>
      <c r="G220" s="24" t="n"/>
      <c r="H220" s="24" t="n"/>
      <c r="J220">
        <f>_xlfn.XLOOKUP(tbl_Sourcing[[#This Row],[Product Id]], tbl_Product[Product Id], tbl_Product[Name])</f>
        <v/>
      </c>
      <c r="O220" t="n">
        <v>19</v>
      </c>
      <c r="P2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0">
        <f>_xlfn.XLOOKUP(tbl_Sourcing[[#This Row],[Product Id]], tbl_Product[Product Id], tbl_Product[Is Booster])</f>
        <v/>
      </c>
      <c r="R220">
        <f>_xlfn.XLOOKUP(tbl_Sourcing[[#This Row],[Product Id]], tbl_Product[Product Id], tbl_Product[Is Precon])</f>
        <v/>
      </c>
    </row>
    <row r="221">
      <c r="A221" t="n">
        <v>16</v>
      </c>
      <c r="B221" t="n">
        <v>52</v>
      </c>
      <c r="C221" t="inlineStr">
        <is>
          <t>Card Market</t>
        </is>
      </c>
      <c r="D221" s="8" t="inlineStr">
        <is>
          <t>https://www.cardmarket.com/en/Magic/Products/Booster-Boxes/Commander-Masters-Set-Booster-Box?sellerCountry=13&amp;language=1</t>
        </is>
      </c>
      <c r="E221" s="23" t="n">
        <v>380.5019</v>
      </c>
      <c r="F221" s="23" t="inlineStr">
        <is>
          <t>TRUE</t>
        </is>
      </c>
      <c r="G221" s="24" t="n"/>
      <c r="H221" s="24" t="n"/>
      <c r="J221">
        <f>_xlfn.XLOOKUP(tbl_Sourcing[[#This Row],[Product Id]], tbl_Product[Product Id], tbl_Product[Name])</f>
        <v/>
      </c>
      <c r="K221" t="n">
        <v>20</v>
      </c>
      <c r="P2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1">
        <f>_xlfn.XLOOKUP(tbl_Sourcing[[#This Row],[Product Id]], tbl_Product[Product Id], tbl_Product[Is Booster])</f>
        <v/>
      </c>
      <c r="R221">
        <f>_xlfn.XLOOKUP(tbl_Sourcing[[#This Row],[Product Id]], tbl_Product[Product Id], tbl_Product[Is Precon])</f>
        <v/>
      </c>
    </row>
    <row r="222">
      <c r="A222" t="n">
        <v>95</v>
      </c>
      <c r="B222" t="n">
        <v>102</v>
      </c>
      <c r="C222" t="inlineStr">
        <is>
          <t>Chaos Cards</t>
        </is>
      </c>
      <c r="D222" s="8" t="inlineStr">
        <is>
          <t>https://www.chaoscards.co.uk/prod/booster-boxes-magic/magic-the-gathering-foundations-collector-booster-box-12-packs</t>
        </is>
      </c>
      <c r="E222" s="24" t="n"/>
      <c r="F222" s="23" t="inlineStr">
        <is>
          <t>FALSE</t>
        </is>
      </c>
      <c r="G222" s="24" t="n"/>
      <c r="H222" s="24" t="n"/>
      <c r="J222">
        <f>_xlfn.XLOOKUP(tbl_Sourcing[[#This Row],[Product Id]], tbl_Product[Product Id], tbl_Product[Name])</f>
        <v/>
      </c>
      <c r="L222" t="n">
        <v>20</v>
      </c>
      <c r="P2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2">
        <f>_xlfn.XLOOKUP(tbl_Sourcing[[#This Row],[Product Id]], tbl_Product[Product Id], tbl_Product[Is Booster])</f>
        <v/>
      </c>
      <c r="R222">
        <f>_xlfn.XLOOKUP(tbl_Sourcing[[#This Row],[Product Id]], tbl_Product[Product Id], tbl_Product[Is Precon])</f>
        <v/>
      </c>
    </row>
    <row r="223">
      <c r="A223" t="n">
        <v>229</v>
      </c>
      <c r="B223" t="n">
        <v>60</v>
      </c>
      <c r="C223" t="inlineStr">
        <is>
          <t>Games Lore</t>
        </is>
      </c>
      <c r="D223" s="8" t="inlineStr">
        <is>
          <t>https://www.gameslore.com/mtg-modern-horizons-3-play-booster-display.html</t>
        </is>
      </c>
      <c r="E223" s="24" t="n"/>
      <c r="F223" s="23" t="inlineStr">
        <is>
          <t>FALSE</t>
        </is>
      </c>
      <c r="G223" s="24" t="n"/>
      <c r="H223" s="24" t="n"/>
      <c r="J223">
        <f>_xlfn.XLOOKUP(tbl_Sourcing[[#This Row],[Product Id]], tbl_Product[Product Id], tbl_Product[Name])</f>
        <v/>
      </c>
      <c r="M223" t="n">
        <v>20</v>
      </c>
      <c r="P2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3">
        <f>_xlfn.XLOOKUP(tbl_Sourcing[[#This Row],[Product Id]], tbl_Product[Product Id], tbl_Product[Is Booster])</f>
        <v/>
      </c>
      <c r="R223">
        <f>_xlfn.XLOOKUP(tbl_Sourcing[[#This Row],[Product Id]], tbl_Product[Product Id], tbl_Product[Is Precon])</f>
        <v/>
      </c>
    </row>
    <row r="224">
      <c r="A224" t="n">
        <v>368</v>
      </c>
      <c r="B224" t="n">
        <v>153</v>
      </c>
      <c r="C224" t="inlineStr">
        <is>
          <t>Magic Madhouse</t>
        </is>
      </c>
      <c r="D224" s="8" t="inlineStr">
        <is>
          <t>https://magicmadhouse.co.uk/magic-the-gathering-final-fantasy-commander-deck-counter-blitz-final-fantasy</t>
        </is>
      </c>
      <c r="E224" s="23" t="n">
        <v>65.95</v>
      </c>
      <c r="F224" s="23" t="inlineStr">
        <is>
          <t>TRUE</t>
        </is>
      </c>
      <c r="G224" s="24" t="n"/>
      <c r="H224" s="24" t="n"/>
      <c r="J224">
        <f>_xlfn.XLOOKUP(tbl_Sourcing[[#This Row],[Product Id]], tbl_Product[Product Id], tbl_Product[Name])</f>
        <v/>
      </c>
      <c r="N224" t="n">
        <v>20</v>
      </c>
      <c r="P2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4">
        <f>_xlfn.XLOOKUP(tbl_Sourcing[[#This Row],[Product Id]], tbl_Product[Product Id], tbl_Product[Is Booster])</f>
        <v/>
      </c>
      <c r="R224">
        <f>_xlfn.XLOOKUP(tbl_Sourcing[[#This Row],[Product Id]], tbl_Product[Product Id], tbl_Product[Is Precon])</f>
        <v/>
      </c>
    </row>
    <row r="225">
      <c r="A225" t="n">
        <v>437</v>
      </c>
      <c r="B225" t="n">
        <v>64</v>
      </c>
      <c r="C225" t="inlineStr">
        <is>
          <t>New Realities Gaming</t>
        </is>
      </c>
      <c r="D225" s="8" t="inlineStr">
        <is>
          <t>https://www.newrealitiesgaming.com/product/magic-the-gathering-marvel-s-spider-man-play-booster-box/2881?cp=true&amp;sa=false&amp;sbp=false&amp;q=false&amp;category_id=LFRBPSLQVSXEQAZ7GZ4Y7DIU</t>
        </is>
      </c>
      <c r="E225" s="23" t="n"/>
      <c r="F225" s="23" t="inlineStr">
        <is>
          <t>FALSE</t>
        </is>
      </c>
      <c r="G225" s="24" t="n"/>
      <c r="H225" s="24" t="n"/>
      <c r="J225">
        <f>_xlfn.XLOOKUP(tbl_Sourcing[[#This Row],[Product Id]], tbl_Product[Product Id], tbl_Product[Name])</f>
        <v/>
      </c>
      <c r="O225" t="n">
        <v>20</v>
      </c>
      <c r="P2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5">
        <f>_xlfn.XLOOKUP(tbl_Sourcing[[#This Row],[Product Id]], tbl_Product[Product Id], tbl_Product[Is Booster])</f>
        <v/>
      </c>
      <c r="R225">
        <f>_xlfn.XLOOKUP(tbl_Sourcing[[#This Row],[Product Id]], tbl_Product[Product Id], tbl_Product[Is Precon])</f>
        <v/>
      </c>
    </row>
    <row r="226">
      <c r="A226" t="n">
        <v>168</v>
      </c>
      <c r="B226" t="n">
        <v>17</v>
      </c>
      <c r="C226" t="inlineStr">
        <is>
          <t>Card Market</t>
        </is>
      </c>
      <c r="D226" s="8" t="inlineStr">
        <is>
          <t>https://www.cardmarket.com/en/Magic/Products/Boosters/Dominaria-Booster?sellerCountry=13&amp;language=1</t>
        </is>
      </c>
      <c r="E226" s="23" t="n">
        <v>6.1238</v>
      </c>
      <c r="F226" s="23" t="inlineStr">
        <is>
          <t>TRUE</t>
        </is>
      </c>
      <c r="G226" s="24" t="n"/>
      <c r="H226" s="23" t="n">
        <v>3.587706</v>
      </c>
      <c r="J226">
        <f>_xlfn.XLOOKUP(tbl_Sourcing[[#This Row],[Product Id]], tbl_Product[Product Id], tbl_Product[Name])</f>
        <v/>
      </c>
      <c r="K226" t="n">
        <v>21</v>
      </c>
      <c r="P2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6">
        <f>_xlfn.XLOOKUP(tbl_Sourcing[[#This Row],[Product Id]], tbl_Product[Product Id], tbl_Product[Is Booster])</f>
        <v/>
      </c>
      <c r="R226">
        <f>_xlfn.XLOOKUP(tbl_Sourcing[[#This Row],[Product Id]], tbl_Product[Product Id], tbl_Product[Is Precon])</f>
        <v/>
      </c>
    </row>
    <row r="227">
      <c r="A227" t="n">
        <v>37</v>
      </c>
      <c r="B227" t="n">
        <v>61</v>
      </c>
      <c r="C227" t="inlineStr">
        <is>
          <t>Chaos Cards</t>
        </is>
      </c>
      <c r="D227" s="8" t="inlineStr">
        <is>
          <t>https://www.chaoscards.co.uk/prod/booster-boxes-magic/magic-the-gathering-foundations-play-booster-box-36-packs</t>
        </is>
      </c>
      <c r="E227" s="24" t="n"/>
      <c r="F227" s="23" t="inlineStr">
        <is>
          <t>FALSE</t>
        </is>
      </c>
      <c r="G227" s="24" t="n"/>
      <c r="H227" s="24" t="n"/>
      <c r="J227">
        <f>_xlfn.XLOOKUP(tbl_Sourcing[[#This Row],[Product Id]], tbl_Product[Product Id], tbl_Product[Name])</f>
        <v/>
      </c>
      <c r="L227" t="n">
        <v>21</v>
      </c>
      <c r="P2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7">
        <f>_xlfn.XLOOKUP(tbl_Sourcing[[#This Row],[Product Id]], tbl_Product[Product Id], tbl_Product[Is Booster])</f>
        <v/>
      </c>
      <c r="R227">
        <f>_xlfn.XLOOKUP(tbl_Sourcing[[#This Row],[Product Id]], tbl_Product[Product Id], tbl_Product[Is Precon])</f>
        <v/>
      </c>
    </row>
    <row r="228">
      <c r="A228" t="n">
        <v>237</v>
      </c>
      <c r="B228" t="n">
        <v>123</v>
      </c>
      <c r="C228" t="inlineStr">
        <is>
          <t>Games Lore</t>
        </is>
      </c>
      <c r="D228" s="8" t="inlineStr">
        <is>
          <t>https://www.gameslore.com/mtg-murders-at-karlov-manor-collector-booster-pack.html</t>
        </is>
      </c>
      <c r="E228" s="23" t="n">
        <v>23.49</v>
      </c>
      <c r="F228" s="23" t="inlineStr">
        <is>
          <t>TRUE</t>
        </is>
      </c>
      <c r="G228" s="24" t="n"/>
      <c r="H228" s="24" t="n"/>
      <c r="J228">
        <f>_xlfn.XLOOKUP(tbl_Sourcing[[#This Row],[Product Id]], tbl_Product[Product Id], tbl_Product[Name])</f>
        <v/>
      </c>
      <c r="M228" t="n">
        <v>21</v>
      </c>
      <c r="P2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8">
        <f>_xlfn.XLOOKUP(tbl_Sourcing[[#This Row],[Product Id]], tbl_Product[Product Id], tbl_Product[Is Booster])</f>
        <v/>
      </c>
      <c r="R228">
        <f>_xlfn.XLOOKUP(tbl_Sourcing[[#This Row],[Product Id]], tbl_Product[Product Id], tbl_Product[Is Precon])</f>
        <v/>
      </c>
    </row>
    <row r="229">
      <c r="A229" t="n">
        <v>361</v>
      </c>
      <c r="B229" t="n">
        <v>152</v>
      </c>
      <c r="C229" t="inlineStr">
        <is>
          <t>Magic Madhouse</t>
        </is>
      </c>
      <c r="D229" s="8" t="inlineStr">
        <is>
          <t>https://magicmadhouse.co.uk/magic-the-gathering-final-fantasy-commander-deck-limit-break-final-fantasy</t>
        </is>
      </c>
      <c r="E229" s="23" t="n">
        <v>77.95</v>
      </c>
      <c r="F229" s="23" t="inlineStr">
        <is>
          <t>TRUE</t>
        </is>
      </c>
      <c r="G229" s="24" t="n"/>
      <c r="H229" s="24" t="n"/>
      <c r="J229">
        <f>_xlfn.XLOOKUP(tbl_Sourcing[[#This Row],[Product Id]], tbl_Product[Product Id], tbl_Product[Name])</f>
        <v/>
      </c>
      <c r="N229" t="n">
        <v>21</v>
      </c>
      <c r="P2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9">
        <f>_xlfn.XLOOKUP(tbl_Sourcing[[#This Row],[Product Id]], tbl_Product[Product Id], tbl_Product[Is Booster])</f>
        <v/>
      </c>
      <c r="R229">
        <f>_xlfn.XLOOKUP(tbl_Sourcing[[#This Row],[Product Id]], tbl_Product[Product Id], tbl_Product[Is Precon])</f>
        <v/>
      </c>
    </row>
    <row r="230">
      <c r="A230" t="n">
        <v>438</v>
      </c>
      <c r="B230" t="n">
        <v>120</v>
      </c>
      <c r="C230" t="inlineStr">
        <is>
          <t>New Realities Gaming</t>
        </is>
      </c>
      <c r="D230" s="8" t="inlineStr">
        <is>
          <t>https://www.newrealitiesgaming.com/product/magic-the-gathering-modern-horizons-2-collector-booster-box/3089?cp=true&amp;sa=false&amp;sbp=false&amp;q=false&amp;category_id=LFRBPSLQVSXEQAZ7GZ4Y7DIU</t>
        </is>
      </c>
      <c r="E230" s="24" t="n"/>
      <c r="F230" s="23" t="inlineStr">
        <is>
          <t>FALSE</t>
        </is>
      </c>
      <c r="G230" s="24" t="n"/>
      <c r="H230" s="24" t="n"/>
      <c r="J230">
        <f>_xlfn.XLOOKUP(tbl_Sourcing[[#This Row],[Product Id]], tbl_Product[Product Id], tbl_Product[Name])</f>
        <v/>
      </c>
      <c r="O230" t="n">
        <v>21</v>
      </c>
      <c r="P2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0">
        <f>_xlfn.XLOOKUP(tbl_Sourcing[[#This Row],[Product Id]], tbl_Product[Product Id], tbl_Product[Is Booster])</f>
        <v/>
      </c>
      <c r="R230">
        <f>_xlfn.XLOOKUP(tbl_Sourcing[[#This Row],[Product Id]], tbl_Product[Product Id], tbl_Product[Is Precon])</f>
        <v/>
      </c>
    </row>
    <row r="231">
      <c r="A231" t="n">
        <v>195</v>
      </c>
      <c r="B231" t="n">
        <v>93</v>
      </c>
      <c r="C231" t="inlineStr">
        <is>
          <t>Card Market</t>
        </is>
      </c>
      <c r="D231" s="8" t="inlineStr">
        <is>
          <t>https://www.cardmarket.com/en/Magic/Products/Boosters/Dominaria-United-Collector-Booster?sellerCountry=13&amp;language=1</t>
        </is>
      </c>
      <c r="E231" s="23" t="n">
        <v>32.36</v>
      </c>
      <c r="F231" s="23" t="inlineStr">
        <is>
          <t>TRUE</t>
        </is>
      </c>
      <c r="G231" s="24" t="n"/>
      <c r="H231" s="23" t="n">
        <v>21.1932</v>
      </c>
      <c r="J231">
        <f>_xlfn.XLOOKUP(tbl_Sourcing[[#This Row],[Product Id]], tbl_Product[Product Id], tbl_Product[Name])</f>
        <v/>
      </c>
      <c r="K231" t="n">
        <v>22</v>
      </c>
      <c r="P2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1">
        <f>_xlfn.XLOOKUP(tbl_Sourcing[[#This Row],[Product Id]], tbl_Product[Product Id], tbl_Product[Is Booster])</f>
        <v/>
      </c>
      <c r="R231">
        <f>_xlfn.XLOOKUP(tbl_Sourcing[[#This Row],[Product Id]], tbl_Product[Product Id], tbl_Product[Is Precon])</f>
        <v/>
      </c>
    </row>
    <row r="232">
      <c r="A232" t="n">
        <v>97</v>
      </c>
      <c r="B232" t="n">
        <v>106</v>
      </c>
      <c r="C232" t="inlineStr">
        <is>
          <t>Chaos Cards</t>
        </is>
      </c>
      <c r="D232" s="8" t="inlineStr">
        <is>
          <t>https://www.chaoscards.co.uk/prod/booster-boxes-magic/magic-the-gathering-innistrad-remastered-collector-booster-box-12-packs</t>
        </is>
      </c>
      <c r="E232" s="24" t="n"/>
      <c r="F232" s="23" t="inlineStr">
        <is>
          <t>FALSE</t>
        </is>
      </c>
      <c r="G232" s="24" t="n"/>
      <c r="H232" s="24" t="n"/>
      <c r="J232">
        <f>_xlfn.XLOOKUP(tbl_Sourcing[[#This Row],[Product Id]], tbl_Product[Product Id], tbl_Product[Name])</f>
        <v/>
      </c>
      <c r="L232" t="n">
        <v>22</v>
      </c>
      <c r="P2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2">
        <f>_xlfn.XLOOKUP(tbl_Sourcing[[#This Row],[Product Id]], tbl_Product[Product Id], tbl_Product[Is Booster])</f>
        <v/>
      </c>
      <c r="R232">
        <f>_xlfn.XLOOKUP(tbl_Sourcing[[#This Row],[Product Id]], tbl_Product[Product Id], tbl_Product[Is Precon])</f>
        <v/>
      </c>
    </row>
    <row r="233">
      <c r="A233" t="n">
        <v>238</v>
      </c>
      <c r="B233" t="n">
        <v>124</v>
      </c>
      <c r="C233" t="inlineStr">
        <is>
          <t>Games Lore</t>
        </is>
      </c>
      <c r="D233" s="8" t="inlineStr">
        <is>
          <t>https://www.gameslore.com/mtg-murders-at-karlov-manor-collector-booster-display.html</t>
        </is>
      </c>
      <c r="E233" s="23" t="n">
        <v>274.99</v>
      </c>
      <c r="F233" s="23" t="inlineStr">
        <is>
          <t>TRUE</t>
        </is>
      </c>
      <c r="G233" s="24" t="n"/>
      <c r="H233" s="24" t="n"/>
      <c r="J233">
        <f>_xlfn.XLOOKUP(tbl_Sourcing[[#This Row],[Product Id]], tbl_Product[Product Id], tbl_Product[Name])</f>
        <v/>
      </c>
      <c r="M233" t="n">
        <v>22</v>
      </c>
      <c r="P2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3">
        <f>_xlfn.XLOOKUP(tbl_Sourcing[[#This Row],[Product Id]], tbl_Product[Product Id], tbl_Product[Is Booster])</f>
        <v/>
      </c>
      <c r="R233">
        <f>_xlfn.XLOOKUP(tbl_Sourcing[[#This Row],[Product Id]], tbl_Product[Product Id], tbl_Product[Is Precon])</f>
        <v/>
      </c>
    </row>
    <row r="234">
      <c r="A234" t="n">
        <v>348</v>
      </c>
      <c r="B234" t="n">
        <v>151</v>
      </c>
      <c r="C234" t="inlineStr">
        <is>
          <t>Magic Madhouse</t>
        </is>
      </c>
      <c r="D234" s="8" t="inlineStr">
        <is>
          <t>https://magicmadhouse.co.uk/magic-the-gathering-final-fantasy-commander-deck-revival-trance-final-fantasy</t>
        </is>
      </c>
      <c r="E234" s="23" t="n">
        <v>48.95</v>
      </c>
      <c r="F234" s="23" t="inlineStr">
        <is>
          <t>TRUE</t>
        </is>
      </c>
      <c r="G234" s="24" t="n"/>
      <c r="H234" s="24" t="n"/>
      <c r="J234">
        <f>_xlfn.XLOOKUP(tbl_Sourcing[[#This Row],[Product Id]], tbl_Product[Product Id], tbl_Product[Name])</f>
        <v/>
      </c>
      <c r="N234" t="n">
        <v>22</v>
      </c>
      <c r="P2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4">
        <f>_xlfn.XLOOKUP(tbl_Sourcing[[#This Row],[Product Id]], tbl_Product[Product Id], tbl_Product[Is Booster])</f>
        <v/>
      </c>
      <c r="R234">
        <f>_xlfn.XLOOKUP(tbl_Sourcing[[#This Row],[Product Id]], tbl_Product[Product Id], tbl_Product[Is Precon])</f>
        <v/>
      </c>
    </row>
    <row r="235">
      <c r="A235" t="n">
        <v>439</v>
      </c>
      <c r="B235" t="n">
        <v>60</v>
      </c>
      <c r="C235" t="inlineStr">
        <is>
          <t>New Realities Gaming</t>
        </is>
      </c>
      <c r="D235" s="8" t="inlineStr">
        <is>
          <t>https://www.newrealitiesgaming.com/product/magic-the-gathering-modern-horizons-3-play-booster-box/758?cp=true&amp;sa=false&amp;sbp=false&amp;q=false&amp;category_id=LFRBPSLQVSXEQAZ7GZ4Y7DIU</t>
        </is>
      </c>
      <c r="E235" s="23" t="n"/>
      <c r="F235" s="23" t="inlineStr">
        <is>
          <t>FALSE</t>
        </is>
      </c>
      <c r="G235" s="24" t="n"/>
      <c r="H235" s="24" t="n"/>
      <c r="J235">
        <f>_xlfn.XLOOKUP(tbl_Sourcing[[#This Row],[Product Id]], tbl_Product[Product Id], tbl_Product[Name])</f>
        <v/>
      </c>
      <c r="O235" t="n">
        <v>22</v>
      </c>
      <c r="P2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5">
        <f>_xlfn.XLOOKUP(tbl_Sourcing[[#This Row],[Product Id]], tbl_Product[Product Id], tbl_Product[Is Booster])</f>
        <v/>
      </c>
      <c r="R235">
        <f>_xlfn.XLOOKUP(tbl_Sourcing[[#This Row],[Product Id]], tbl_Product[Product Id], tbl_Product[Is Precon])</f>
        <v/>
      </c>
    </row>
    <row r="236">
      <c r="A236" t="n">
        <v>124</v>
      </c>
      <c r="B236" t="n">
        <v>94</v>
      </c>
      <c r="C236" t="inlineStr">
        <is>
          <t>Card Market</t>
        </is>
      </c>
      <c r="D236" s="8" t="inlineStr">
        <is>
          <t>https://www.cardmarket.com/en/Magic/Products/Booster-Boxes/Dominaria-United-Collector-Booster-Box?sellerCountry=13&amp;language=1</t>
        </is>
      </c>
      <c r="E236" s="23" t="n">
        <v>241.4585</v>
      </c>
      <c r="F236" s="23" t="inlineStr">
        <is>
          <t>TRUE</t>
        </is>
      </c>
      <c r="G236" s="24" t="n"/>
      <c r="H236" s="24" t="n"/>
      <c r="J236">
        <f>_xlfn.XLOOKUP(tbl_Sourcing[[#This Row],[Product Id]], tbl_Product[Product Id], tbl_Product[Name])</f>
        <v/>
      </c>
      <c r="K236" t="n">
        <v>23</v>
      </c>
      <c r="P2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6">
        <f>_xlfn.XLOOKUP(tbl_Sourcing[[#This Row],[Product Id]], tbl_Product[Product Id], tbl_Product[Is Booster])</f>
        <v/>
      </c>
      <c r="R236">
        <f>_xlfn.XLOOKUP(tbl_Sourcing[[#This Row],[Product Id]], tbl_Product[Product Id], tbl_Product[Is Precon])</f>
        <v/>
      </c>
    </row>
    <row r="237">
      <c r="A237" t="n">
        <v>6</v>
      </c>
      <c r="B237" t="n">
        <v>48</v>
      </c>
      <c r="C237" t="inlineStr">
        <is>
          <t>Chaos Cards</t>
        </is>
      </c>
      <c r="D237" s="8" t="inlineStr">
        <is>
          <t>https://www.chaoscards.co.uk/prod/booster-boxes-magic/magic-the-gathering-innistrad-remastered-play-booster-box-36-packs</t>
        </is>
      </c>
      <c r="E237" s="24" t="n"/>
      <c r="F237" s="23" t="inlineStr">
        <is>
          <t>FALSE</t>
        </is>
      </c>
      <c r="G237" s="24" t="n"/>
      <c r="H237" s="24" t="n"/>
      <c r="J237">
        <f>_xlfn.XLOOKUP(tbl_Sourcing[[#This Row],[Product Id]], tbl_Product[Product Id], tbl_Product[Name])</f>
        <v/>
      </c>
      <c r="L237" t="n">
        <v>23</v>
      </c>
      <c r="P2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7">
        <f>_xlfn.XLOOKUP(tbl_Sourcing[[#This Row],[Product Id]], tbl_Product[Product Id], tbl_Product[Is Booster])</f>
        <v/>
      </c>
      <c r="R237">
        <f>_xlfn.XLOOKUP(tbl_Sourcing[[#This Row],[Product Id]], tbl_Product[Product Id], tbl_Product[Is Precon])</f>
        <v/>
      </c>
    </row>
    <row r="238">
      <c r="A238" t="n">
        <v>235</v>
      </c>
      <c r="B238" t="n">
        <v>35</v>
      </c>
      <c r="C238" t="inlineStr">
        <is>
          <t>Games Lore</t>
        </is>
      </c>
      <c r="D238" s="8" t="inlineStr">
        <is>
          <t>https://www.gameslore.com/mtg-murders-at-karlov-manor-play-booster-pack.html</t>
        </is>
      </c>
      <c r="E238" s="23" t="n">
        <v>4.49</v>
      </c>
      <c r="F238" s="23" t="inlineStr">
        <is>
          <t>TRUE</t>
        </is>
      </c>
      <c r="G238" s="24" t="n"/>
      <c r="H238" s="24" t="n"/>
      <c r="J238">
        <f>_xlfn.XLOOKUP(tbl_Sourcing[[#This Row],[Product Id]], tbl_Product[Product Id], tbl_Product[Name])</f>
        <v/>
      </c>
      <c r="M238" t="n">
        <v>23</v>
      </c>
      <c r="P2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8">
        <f>_xlfn.XLOOKUP(tbl_Sourcing[[#This Row],[Product Id]], tbl_Product[Product Id], tbl_Product[Is Booster])</f>
        <v/>
      </c>
      <c r="R238">
        <f>_xlfn.XLOOKUP(tbl_Sourcing[[#This Row],[Product Id]], tbl_Product[Product Id], tbl_Product[Is Precon])</f>
        <v/>
      </c>
    </row>
    <row r="239">
      <c r="A239" t="n">
        <v>369</v>
      </c>
      <c r="B239" t="n">
        <v>154</v>
      </c>
      <c r="C239" t="inlineStr">
        <is>
          <t>Magic Madhouse</t>
        </is>
      </c>
      <c r="D239" s="8" t="inlineStr">
        <is>
          <t>https://magicmadhouse.co.uk/magic-the-gathering-final-fantasy-commander-deck-scions-spellcraft-final-fantasy</t>
        </is>
      </c>
      <c r="E239" s="23" t="n">
        <v>67.95</v>
      </c>
      <c r="F239" s="23" t="inlineStr">
        <is>
          <t>TRUE</t>
        </is>
      </c>
      <c r="G239" s="24" t="n"/>
      <c r="H239" s="24" t="n"/>
      <c r="J239">
        <f>_xlfn.XLOOKUP(tbl_Sourcing[[#This Row],[Product Id]], tbl_Product[Product Id], tbl_Product[Name])</f>
        <v/>
      </c>
      <c r="N239" t="n">
        <v>23</v>
      </c>
      <c r="P2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9">
        <f>_xlfn.XLOOKUP(tbl_Sourcing[[#This Row],[Product Id]], tbl_Product[Product Id], tbl_Product[Is Booster])</f>
        <v/>
      </c>
      <c r="R239">
        <f>_xlfn.XLOOKUP(tbl_Sourcing[[#This Row],[Product Id]], tbl_Product[Product Id], tbl_Product[Is Precon])</f>
        <v/>
      </c>
    </row>
    <row r="240">
      <c r="A240" t="n">
        <v>441</v>
      </c>
      <c r="B240" t="n">
        <v>124</v>
      </c>
      <c r="C240" t="inlineStr">
        <is>
          <t>New Realities Gaming</t>
        </is>
      </c>
      <c r="D240" s="8" t="inlineStr">
        <is>
          <t>https://www.newrealitiesgaming.com/product/magic-the-gathering-murders-at-karlov-manor-collector-booster-box/617?cp=true&amp;sa=false&amp;sbp=false&amp;q=false&amp;category_id=LFRBPSLQVSXEQAZ7GZ4Y7DIU</t>
        </is>
      </c>
      <c r="E240" s="23" t="n"/>
      <c r="F240" s="23" t="inlineStr">
        <is>
          <t>FALSE</t>
        </is>
      </c>
      <c r="G240" s="24" t="n"/>
      <c r="H240" s="24" t="n"/>
      <c r="J240">
        <f>_xlfn.XLOOKUP(tbl_Sourcing[[#This Row],[Product Id]], tbl_Product[Product Id], tbl_Product[Name])</f>
        <v/>
      </c>
      <c r="O240" t="n">
        <v>23</v>
      </c>
      <c r="P2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0">
        <f>_xlfn.XLOOKUP(tbl_Sourcing[[#This Row],[Product Id]], tbl_Product[Product Id], tbl_Product[Is Booster])</f>
        <v/>
      </c>
      <c r="R240">
        <f>_xlfn.XLOOKUP(tbl_Sourcing[[#This Row],[Product Id]], tbl_Product[Product Id], tbl_Product[Is Precon])</f>
        <v/>
      </c>
    </row>
    <row r="241">
      <c r="A241" t="n">
        <v>182</v>
      </c>
      <c r="B241" t="n">
        <v>31</v>
      </c>
      <c r="C241" t="inlineStr">
        <is>
          <t>Card Market</t>
        </is>
      </c>
      <c r="D241" s="8" t="inlineStr">
        <is>
          <t>https://www.cardmarket.com/en/Magic/Products/Boosters/Dominaria-United-Set-Booster?sellerCountry=13&amp;language=1</t>
        </is>
      </c>
      <c r="E241" s="23" t="n">
        <v>6.0716</v>
      </c>
      <c r="F241" s="23" t="inlineStr">
        <is>
          <t>TRUE</t>
        </is>
      </c>
      <c r="G241" s="24" t="n"/>
      <c r="H241" s="23" t="n">
        <v>3.542292</v>
      </c>
      <c r="J241">
        <f>_xlfn.XLOOKUP(tbl_Sourcing[[#This Row],[Product Id]], tbl_Product[Product Id], tbl_Product[Name])</f>
        <v/>
      </c>
      <c r="K241" t="n">
        <v>24</v>
      </c>
      <c r="P2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1">
        <f>_xlfn.XLOOKUP(tbl_Sourcing[[#This Row],[Product Id]], tbl_Product[Product Id], tbl_Product[Is Booster])</f>
        <v/>
      </c>
      <c r="R241">
        <f>_xlfn.XLOOKUP(tbl_Sourcing[[#This Row],[Product Id]], tbl_Product[Product Id], tbl_Product[Is Precon])</f>
        <v/>
      </c>
    </row>
    <row r="242">
      <c r="A242" t="n">
        <v>98</v>
      </c>
      <c r="B242" t="n">
        <v>108</v>
      </c>
      <c r="C242" t="inlineStr">
        <is>
          <t>Chaos Cards</t>
        </is>
      </c>
      <c r="D242" s="8" t="inlineStr">
        <is>
          <t>https://www.chaoscards.co.uk/prod/booster-boxes-magic/magic-the-gathering-innistrad-crimson-vow-collector-booster-box-12-packs</t>
        </is>
      </c>
      <c r="E242" s="23" t="n">
        <v>192.95</v>
      </c>
      <c r="F242" s="23" t="inlineStr">
        <is>
          <t>TRUE</t>
        </is>
      </c>
      <c r="G242" s="24" t="n"/>
      <c r="H242" s="24" t="n"/>
      <c r="J242">
        <f>_xlfn.XLOOKUP(tbl_Sourcing[[#This Row],[Product Id]], tbl_Product[Product Id], tbl_Product[Name])</f>
        <v/>
      </c>
      <c r="L242" t="n">
        <v>24</v>
      </c>
      <c r="P2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2">
        <f>_xlfn.XLOOKUP(tbl_Sourcing[[#This Row],[Product Id]], tbl_Product[Product Id], tbl_Product[Is Booster])</f>
        <v/>
      </c>
      <c r="R242">
        <f>_xlfn.XLOOKUP(tbl_Sourcing[[#This Row],[Product Id]], tbl_Product[Product Id], tbl_Product[Is Precon])</f>
        <v/>
      </c>
    </row>
    <row r="243">
      <c r="A243" t="n">
        <v>236</v>
      </c>
      <c r="B243" t="n">
        <v>80</v>
      </c>
      <c r="C243" t="inlineStr">
        <is>
          <t>Games Lore</t>
        </is>
      </c>
      <c r="D243" s="8" t="inlineStr">
        <is>
          <t>https://www.gameslore.com/mtg-murders-at-karlov-manor-play-booster-display.html</t>
        </is>
      </c>
      <c r="E243" s="23" t="n">
        <v>157.99</v>
      </c>
      <c r="F243" s="23" t="inlineStr">
        <is>
          <t>TRUE</t>
        </is>
      </c>
      <c r="G243" s="24" t="n"/>
      <c r="H243" s="24" t="n"/>
      <c r="J243">
        <f>_xlfn.XLOOKUP(tbl_Sourcing[[#This Row],[Product Id]], tbl_Product[Product Id], tbl_Product[Name])</f>
        <v/>
      </c>
      <c r="M243" t="n">
        <v>24</v>
      </c>
      <c r="P2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3">
        <f>_xlfn.XLOOKUP(tbl_Sourcing[[#This Row],[Product Id]], tbl_Product[Product Id], tbl_Product[Is Booster])</f>
        <v/>
      </c>
      <c r="R243">
        <f>_xlfn.XLOOKUP(tbl_Sourcing[[#This Row],[Product Id]], tbl_Product[Product Id], tbl_Product[Is Precon])</f>
        <v/>
      </c>
    </row>
    <row r="244">
      <c r="A244" t="n">
        <v>357</v>
      </c>
      <c r="B244" t="n">
        <v>233</v>
      </c>
      <c r="C244" t="inlineStr">
        <is>
          <t>Magic Madhouse</t>
        </is>
      </c>
      <c r="D244" s="8" t="inlineStr">
        <is>
          <t>https://magicmadhouse.co.uk/magic-the-gathering-kamigawa-neon-dynasty-commander-deck-buckle-up-kamigawa-neon-dynasty</t>
        </is>
      </c>
      <c r="E244" s="23" t="n">
        <v>79.95</v>
      </c>
      <c r="F244" s="23" t="inlineStr">
        <is>
          <t>TRUE</t>
        </is>
      </c>
      <c r="G244" s="24" t="n"/>
      <c r="H244" s="24" t="n"/>
      <c r="J244">
        <f>_xlfn.XLOOKUP(tbl_Sourcing[[#This Row],[Product Id]], tbl_Product[Product Id], tbl_Product[Name])</f>
        <v/>
      </c>
      <c r="N244" t="n">
        <v>24</v>
      </c>
      <c r="P2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4">
        <f>_xlfn.XLOOKUP(tbl_Sourcing[[#This Row],[Product Id]], tbl_Product[Product Id], tbl_Product[Is Booster])</f>
        <v/>
      </c>
      <c r="R244">
        <f>_xlfn.XLOOKUP(tbl_Sourcing[[#This Row],[Product Id]], tbl_Product[Product Id], tbl_Product[Is Precon])</f>
        <v/>
      </c>
    </row>
    <row r="245">
      <c r="A245" t="n">
        <v>440</v>
      </c>
      <c r="B245" t="n">
        <v>80</v>
      </c>
      <c r="C245" t="inlineStr">
        <is>
          <t>New Realities Gaming</t>
        </is>
      </c>
      <c r="D245" s="8" t="inlineStr">
        <is>
          <t>https://www.newrealitiesgaming.com/product/magic-the-gathering-muders-at-karlov-manor-play-booster-box/619?cp=true&amp;sa=false&amp;sbp=false&amp;q=false&amp;category_id=LFRBPSLQVSXEQAZ7GZ4Y7DIU</t>
        </is>
      </c>
      <c r="E245" s="23" t="n"/>
      <c r="F245" s="23" t="inlineStr">
        <is>
          <t>FALSE</t>
        </is>
      </c>
      <c r="G245" s="24" t="n"/>
      <c r="H245" s="24" t="n"/>
      <c r="J245">
        <f>_xlfn.XLOOKUP(tbl_Sourcing[[#This Row],[Product Id]], tbl_Product[Product Id], tbl_Product[Name])</f>
        <v/>
      </c>
      <c r="O245" t="n">
        <v>24</v>
      </c>
      <c r="P2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5">
        <f>_xlfn.XLOOKUP(tbl_Sourcing[[#This Row],[Product Id]], tbl_Product[Product Id], tbl_Product[Is Booster])</f>
        <v/>
      </c>
      <c r="R245">
        <f>_xlfn.XLOOKUP(tbl_Sourcing[[#This Row],[Product Id]], tbl_Product[Product Id], tbl_Product[Is Precon])</f>
        <v/>
      </c>
    </row>
    <row r="246">
      <c r="A246" t="n">
        <v>74</v>
      </c>
      <c r="B246" t="n">
        <v>76</v>
      </c>
      <c r="C246" t="inlineStr">
        <is>
          <t>Card Market</t>
        </is>
      </c>
      <c r="D246" s="8" t="inlineStr">
        <is>
          <t>https://www.cardmarket.com/en/Magic/Products/Booster-Boxes/Dominaria-United-Set-Booster-Box?sellerCountry=13&amp;language=1</t>
        </is>
      </c>
      <c r="E246" s="23" t="n">
        <v>146.15</v>
      </c>
      <c r="F246" s="23" t="inlineStr">
        <is>
          <t>TRUE</t>
        </is>
      </c>
      <c r="G246" s="24" t="n"/>
      <c r="H246" s="24" t="n"/>
      <c r="J246">
        <f>_xlfn.XLOOKUP(tbl_Sourcing[[#This Row],[Product Id]], tbl_Product[Product Id], tbl_Product[Name])</f>
        <v/>
      </c>
      <c r="K246" t="n">
        <v>25</v>
      </c>
      <c r="P2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6">
        <f>_xlfn.XLOOKUP(tbl_Sourcing[[#This Row],[Product Id]], tbl_Product[Product Id], tbl_Product[Is Booster])</f>
        <v/>
      </c>
      <c r="R246">
        <f>_xlfn.XLOOKUP(tbl_Sourcing[[#This Row],[Product Id]], tbl_Product[Product Id], tbl_Product[Is Precon])</f>
        <v/>
      </c>
    </row>
    <row r="247">
      <c r="A247" t="n">
        <v>30</v>
      </c>
      <c r="B247" t="n">
        <v>58</v>
      </c>
      <c r="C247" t="inlineStr">
        <is>
          <t>Chaos Cards</t>
        </is>
      </c>
      <c r="D247" s="8" t="inlineStr">
        <is>
          <t>https://www.chaoscards.co.uk/prod/booster-boxes-magic/magic-the-gathering-innistrad-crimson-vow-set-booster-box-30-packs</t>
        </is>
      </c>
      <c r="E247" s="24" t="n"/>
      <c r="F247" s="23" t="inlineStr">
        <is>
          <t>FALSE</t>
        </is>
      </c>
      <c r="G247" s="24" t="n"/>
      <c r="H247" s="24" t="n"/>
      <c r="J247">
        <f>_xlfn.XLOOKUP(tbl_Sourcing[[#This Row],[Product Id]], tbl_Product[Product Id], tbl_Product[Name])</f>
        <v/>
      </c>
      <c r="L247" t="n">
        <v>25</v>
      </c>
      <c r="P2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7">
        <f>_xlfn.XLOOKUP(tbl_Sourcing[[#This Row],[Product Id]], tbl_Product[Product Id], tbl_Product[Is Booster])</f>
        <v/>
      </c>
      <c r="R247">
        <f>_xlfn.XLOOKUP(tbl_Sourcing[[#This Row],[Product Id]], tbl_Product[Product Id], tbl_Product[Is Precon])</f>
        <v/>
      </c>
    </row>
    <row r="248">
      <c r="A248" t="n">
        <v>226</v>
      </c>
      <c r="B248" t="n">
        <v>11</v>
      </c>
      <c r="C248" t="inlineStr">
        <is>
          <t>Games Lore</t>
        </is>
      </c>
      <c r="D248" s="8" t="inlineStr">
        <is>
          <t>https://www.gameslore.com/mtg-outlaws-of-thunder-junction-play-booster-pack.html</t>
        </is>
      </c>
      <c r="E248" s="23" t="n">
        <v>4.25</v>
      </c>
      <c r="F248" s="23" t="inlineStr">
        <is>
          <t>TRUE</t>
        </is>
      </c>
      <c r="G248" s="24" t="n"/>
      <c r="H248" s="24" t="n"/>
      <c r="J248">
        <f>_xlfn.XLOOKUP(tbl_Sourcing[[#This Row],[Product Id]], tbl_Product[Product Id], tbl_Product[Name])</f>
        <v/>
      </c>
      <c r="M248" t="n">
        <v>25</v>
      </c>
      <c r="P2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8">
        <f>_xlfn.XLOOKUP(tbl_Sourcing[[#This Row],[Product Id]], tbl_Product[Product Id], tbl_Product[Is Booster])</f>
        <v/>
      </c>
      <c r="R248">
        <f>_xlfn.XLOOKUP(tbl_Sourcing[[#This Row],[Product Id]], tbl_Product[Product Id], tbl_Product[Is Precon])</f>
        <v/>
      </c>
    </row>
    <row r="249">
      <c r="A249" t="n">
        <v>344</v>
      </c>
      <c r="B249" t="n">
        <v>234</v>
      </c>
      <c r="C249" t="inlineStr">
        <is>
          <t>Magic Madhouse</t>
        </is>
      </c>
      <c r="D249" s="8" t="inlineStr">
        <is>
          <t>https://magicmadhouse.co.uk/magic-the-gathering-kamigawa-neon-dynasty-commander-deck-upgrades-unleashed-kamigawa-neon-dynasty</t>
        </is>
      </c>
      <c r="E249" s="23" t="n">
        <v>56.95</v>
      </c>
      <c r="F249" s="23" t="inlineStr">
        <is>
          <t>TRUE</t>
        </is>
      </c>
      <c r="G249" s="24" t="n"/>
      <c r="H249" s="24" t="n"/>
      <c r="J249">
        <f>_xlfn.XLOOKUP(tbl_Sourcing[[#This Row],[Product Id]], tbl_Product[Product Id], tbl_Product[Name])</f>
        <v/>
      </c>
      <c r="N249" t="n">
        <v>25</v>
      </c>
      <c r="P2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9">
        <f>_xlfn.XLOOKUP(tbl_Sourcing[[#This Row],[Product Id]], tbl_Product[Product Id], tbl_Product[Is Booster])</f>
        <v/>
      </c>
      <c r="R249">
        <f>_xlfn.XLOOKUP(tbl_Sourcing[[#This Row],[Product Id]], tbl_Product[Product Id], tbl_Product[Is Precon])</f>
        <v/>
      </c>
    </row>
    <row r="250">
      <c r="A250" t="n">
        <v>442</v>
      </c>
      <c r="B250" t="n">
        <v>126</v>
      </c>
      <c r="C250" t="inlineStr">
        <is>
          <t>New Realities Gaming</t>
        </is>
      </c>
      <c r="D250" s="8" t="inlineStr">
        <is>
          <t>https://www.newrealitiesgaming.com/product/magic-the-gathering-outlaws-of-thunder-junction-collector-booster-box/722?cp=true&amp;sa=false&amp;sbp=false&amp;q=false&amp;category_id=LFRBPSLQVSXEQAZ7GZ4Y7DIU</t>
        </is>
      </c>
      <c r="E250" s="23" t="n"/>
      <c r="F250" s="23" t="inlineStr">
        <is>
          <t>FALSE</t>
        </is>
      </c>
      <c r="G250" s="24" t="n"/>
      <c r="H250" s="24" t="n"/>
      <c r="J250">
        <f>_xlfn.XLOOKUP(tbl_Sourcing[[#This Row],[Product Id]], tbl_Product[Product Id], tbl_Product[Name])</f>
        <v/>
      </c>
      <c r="O250" t="n">
        <v>25</v>
      </c>
      <c r="P2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0">
        <f>_xlfn.XLOOKUP(tbl_Sourcing[[#This Row],[Product Id]], tbl_Product[Product Id], tbl_Product[Is Booster])</f>
        <v/>
      </c>
      <c r="R250">
        <f>_xlfn.XLOOKUP(tbl_Sourcing[[#This Row],[Product Id]], tbl_Product[Product Id], tbl_Product[Is Precon])</f>
        <v/>
      </c>
    </row>
    <row r="251">
      <c r="A251" t="n">
        <v>196</v>
      </c>
      <c r="B251" t="n">
        <v>95</v>
      </c>
      <c r="C251" t="inlineStr">
        <is>
          <t>Card Market</t>
        </is>
      </c>
      <c r="D251" s="8" t="inlineStr">
        <is>
          <t>https://www.cardmarket.com/en/Magic/Products/Boosters/Duskmourn-House-of-Horror-Collector-Booster?sellerCountry=13&amp;language=1</t>
        </is>
      </c>
      <c r="E251" s="23" t="n">
        <v>38.9024</v>
      </c>
      <c r="F251" s="23" t="inlineStr">
        <is>
          <t>TRUE</t>
        </is>
      </c>
      <c r="G251" s="24" t="n"/>
      <c r="H251" s="23" t="n">
        <v>26.885088</v>
      </c>
      <c r="J251">
        <f>_xlfn.XLOOKUP(tbl_Sourcing[[#This Row],[Product Id]], tbl_Product[Product Id], tbl_Product[Name])</f>
        <v/>
      </c>
      <c r="K251" t="n">
        <v>26</v>
      </c>
      <c r="P2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1">
        <f>_xlfn.XLOOKUP(tbl_Sourcing[[#This Row],[Product Id]], tbl_Product[Product Id], tbl_Product[Is Booster])</f>
        <v/>
      </c>
      <c r="R251">
        <f>_xlfn.XLOOKUP(tbl_Sourcing[[#This Row],[Product Id]], tbl_Product[Product Id], tbl_Product[Is Precon])</f>
        <v/>
      </c>
    </row>
    <row r="252">
      <c r="A252" t="n">
        <v>96</v>
      </c>
      <c r="B252" t="n">
        <v>104</v>
      </c>
      <c r="C252" t="inlineStr">
        <is>
          <t>Chaos Cards</t>
        </is>
      </c>
      <c r="D252" s="8" t="inlineStr">
        <is>
          <t>https://www.chaoscards.co.uk/prod/booster-boxes-magic/magic-the-gathering-innistrad-midnight-hunt-collector-booster-box-12-packs</t>
        </is>
      </c>
      <c r="E252" s="23" t="n">
        <v>204.95</v>
      </c>
      <c r="F252" s="23" t="inlineStr">
        <is>
          <t>TRUE</t>
        </is>
      </c>
      <c r="G252" s="24" t="n"/>
      <c r="H252" s="24" t="n"/>
      <c r="J252">
        <f>_xlfn.XLOOKUP(tbl_Sourcing[[#This Row],[Product Id]], tbl_Product[Product Id], tbl_Product[Name])</f>
        <v/>
      </c>
      <c r="L252" t="n">
        <v>26</v>
      </c>
      <c r="P2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2">
        <f>_xlfn.XLOOKUP(tbl_Sourcing[[#This Row],[Product Id]], tbl_Product[Product Id], tbl_Product[Is Booster])</f>
        <v/>
      </c>
      <c r="R252">
        <f>_xlfn.XLOOKUP(tbl_Sourcing[[#This Row],[Product Id]], tbl_Product[Product Id], tbl_Product[Is Precon])</f>
        <v/>
      </c>
    </row>
    <row r="253">
      <c r="A253" t="n">
        <v>227</v>
      </c>
      <c r="B253" t="n">
        <v>56</v>
      </c>
      <c r="C253" t="inlineStr">
        <is>
          <t>Games Lore</t>
        </is>
      </c>
      <c r="D253" s="8" t="inlineStr">
        <is>
          <t>https://www.gameslore.com/mtg-outlaws-of-thunder-junction-play-booster-display.html</t>
        </is>
      </c>
      <c r="E253" s="23" t="n">
        <v>149.99</v>
      </c>
      <c r="F253" s="23" t="inlineStr">
        <is>
          <t>TRUE</t>
        </is>
      </c>
      <c r="G253" s="24" t="n"/>
      <c r="H253" s="24" t="n"/>
      <c r="J253">
        <f>_xlfn.XLOOKUP(tbl_Sourcing[[#This Row],[Product Id]], tbl_Product[Product Id], tbl_Product[Name])</f>
        <v/>
      </c>
      <c r="M253" t="n">
        <v>26</v>
      </c>
      <c r="P2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3">
        <f>_xlfn.XLOOKUP(tbl_Sourcing[[#This Row],[Product Id]], tbl_Product[Product Id], tbl_Product[Is Booster])</f>
        <v/>
      </c>
      <c r="R253">
        <f>_xlfn.XLOOKUP(tbl_Sourcing[[#This Row],[Product Id]], tbl_Product[Product Id], tbl_Product[Is Precon])</f>
        <v/>
      </c>
    </row>
    <row r="254">
      <c r="A254" t="n">
        <v>370</v>
      </c>
      <c r="B254" t="n">
        <v>208</v>
      </c>
      <c r="C254" t="inlineStr">
        <is>
          <t>Magic Madhouse</t>
        </is>
      </c>
      <c r="D254" s="8" t="inlineStr">
        <is>
          <t>https://magicmadhouse.co.uk/magic-the-gathering-march-of-the-machine-commander-deck-tinker-time-march-of-the-machine</t>
        </is>
      </c>
      <c r="E254" s="23" t="n">
        <v>64.95</v>
      </c>
      <c r="F254" s="23" t="inlineStr">
        <is>
          <t>TRUE</t>
        </is>
      </c>
      <c r="G254" s="24" t="n"/>
      <c r="H254" s="24" t="n"/>
      <c r="J254">
        <f>_xlfn.XLOOKUP(tbl_Sourcing[[#This Row],[Product Id]], tbl_Product[Product Id], tbl_Product[Name])</f>
        <v/>
      </c>
      <c r="N254" t="n">
        <v>26</v>
      </c>
      <c r="P2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4">
        <f>_xlfn.XLOOKUP(tbl_Sourcing[[#This Row],[Product Id]], tbl_Product[Product Id], tbl_Product[Is Booster])</f>
        <v/>
      </c>
      <c r="R254">
        <f>_xlfn.XLOOKUP(tbl_Sourcing[[#This Row],[Product Id]], tbl_Product[Product Id], tbl_Product[Is Precon])</f>
        <v/>
      </c>
    </row>
    <row r="255">
      <c r="A255" t="n">
        <v>443</v>
      </c>
      <c r="B255" t="n">
        <v>56</v>
      </c>
      <c r="C255" t="inlineStr">
        <is>
          <t>New Realities Gaming</t>
        </is>
      </c>
      <c r="D255" s="8" t="inlineStr">
        <is>
          <t>https://www.newrealitiesgaming.com/product/magic-the-gathering-outlaws-of-thunder-junction-play-booster-box/724?cp=true&amp;sa=false&amp;sbp=false&amp;q=false&amp;category_id=LFRBPSLQVSXEQAZ7GZ4Y7DIU</t>
        </is>
      </c>
      <c r="E255" s="23" t="n"/>
      <c r="F255" s="23" t="inlineStr">
        <is>
          <t>FALSE</t>
        </is>
      </c>
      <c r="G255" s="24" t="n"/>
      <c r="H255" s="24" t="n"/>
      <c r="J255">
        <f>_xlfn.XLOOKUP(tbl_Sourcing[[#This Row],[Product Id]], tbl_Product[Product Id], tbl_Product[Name])</f>
        <v/>
      </c>
      <c r="O255" t="n">
        <v>26</v>
      </c>
      <c r="P2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5">
        <f>_xlfn.XLOOKUP(tbl_Sourcing[[#This Row],[Product Id]], tbl_Product[Product Id], tbl_Product[Is Booster])</f>
        <v/>
      </c>
      <c r="R255">
        <f>_xlfn.XLOOKUP(tbl_Sourcing[[#This Row],[Product Id]], tbl_Product[Product Id], tbl_Product[Is Precon])</f>
        <v/>
      </c>
    </row>
    <row r="256">
      <c r="A256" t="n">
        <v>125</v>
      </c>
      <c r="B256" t="n">
        <v>96</v>
      </c>
      <c r="C256" t="inlineStr">
        <is>
          <t>Card Market</t>
        </is>
      </c>
      <c r="D256" s="8" t="inlineStr">
        <is>
          <t>https://www.cardmarket.com/en/Magic/Products/Booster-Boxes/Duskmourn-House-of-Horror-Collector-Booster-Box?sellerCountry=13&amp;language=1</t>
        </is>
      </c>
      <c r="E256" s="23" t="n">
        <v>402.8</v>
      </c>
      <c r="F256" s="23" t="inlineStr">
        <is>
          <t>TRUE</t>
        </is>
      </c>
      <c r="G256" s="24" t="n"/>
      <c r="H256" s="24" t="n"/>
      <c r="J256">
        <f>_xlfn.XLOOKUP(tbl_Sourcing[[#This Row],[Product Id]], tbl_Product[Product Id], tbl_Product[Name])</f>
        <v/>
      </c>
      <c r="K256" t="n">
        <v>27</v>
      </c>
      <c r="P2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6">
        <f>_xlfn.XLOOKUP(tbl_Sourcing[[#This Row],[Product Id]], tbl_Product[Product Id], tbl_Product[Is Booster])</f>
        <v/>
      </c>
      <c r="R256">
        <f>_xlfn.XLOOKUP(tbl_Sourcing[[#This Row],[Product Id]], tbl_Product[Product Id], tbl_Product[Is Precon])</f>
        <v/>
      </c>
    </row>
    <row r="257">
      <c r="A257" t="n">
        <v>13</v>
      </c>
      <c r="B257" t="n">
        <v>50</v>
      </c>
      <c r="C257" t="inlineStr">
        <is>
          <t>Chaos Cards</t>
        </is>
      </c>
      <c r="D257" s="8" t="inlineStr">
        <is>
          <t>https://www.chaoscards.co.uk/prod/booster-boxes-magic/magic-the-gathering-innistrad-midnight-hunt-set-booster-box-30-packs</t>
        </is>
      </c>
      <c r="E257" s="24" t="n"/>
      <c r="F257" s="23" t="inlineStr">
        <is>
          <t>FALSE</t>
        </is>
      </c>
      <c r="G257" s="24" t="n"/>
      <c r="H257" s="24" t="n"/>
      <c r="J257">
        <f>_xlfn.XLOOKUP(tbl_Sourcing[[#This Row],[Product Id]], tbl_Product[Product Id], tbl_Product[Name])</f>
        <v/>
      </c>
      <c r="L257" t="n">
        <v>27</v>
      </c>
      <c r="P2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7">
        <f>_xlfn.XLOOKUP(tbl_Sourcing[[#This Row],[Product Id]], tbl_Product[Product Id], tbl_Product[Is Booster])</f>
        <v/>
      </c>
      <c r="R257">
        <f>_xlfn.XLOOKUP(tbl_Sourcing[[#This Row],[Product Id]], tbl_Product[Product Id], tbl_Product[Is Precon])</f>
        <v/>
      </c>
    </row>
    <row r="258">
      <c r="A258" t="n">
        <v>233</v>
      </c>
      <c r="B258" t="n">
        <v>23</v>
      </c>
      <c r="C258" t="inlineStr">
        <is>
          <t>Games Lore</t>
        </is>
      </c>
      <c r="D258" s="8" t="inlineStr">
        <is>
          <t>https://www.gameslore.com/mtg-ravnica-remastered-draft-booster-pack.html</t>
        </is>
      </c>
      <c r="E258" s="23" t="n">
        <v>5.99</v>
      </c>
      <c r="F258" s="23" t="inlineStr">
        <is>
          <t>TRUE</t>
        </is>
      </c>
      <c r="G258" s="24" t="n"/>
      <c r="H258" s="24" t="n"/>
      <c r="J258">
        <f>_xlfn.XLOOKUP(tbl_Sourcing[[#This Row],[Product Id]], tbl_Product[Product Id], tbl_Product[Name])</f>
        <v/>
      </c>
      <c r="M258" t="n">
        <v>27</v>
      </c>
      <c r="P2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8">
        <f>_xlfn.XLOOKUP(tbl_Sourcing[[#This Row],[Product Id]], tbl_Product[Product Id], tbl_Product[Is Booster])</f>
        <v/>
      </c>
      <c r="R258">
        <f>_xlfn.XLOOKUP(tbl_Sourcing[[#This Row],[Product Id]], tbl_Product[Product Id], tbl_Product[Is Precon])</f>
        <v/>
      </c>
    </row>
    <row r="259">
      <c r="A259" t="n">
        <v>351</v>
      </c>
      <c r="B259" t="n">
        <v>173</v>
      </c>
      <c r="C259" t="inlineStr">
        <is>
          <t>Magic Madhouse</t>
        </is>
      </c>
      <c r="D259" s="8" t="inlineStr">
        <is>
          <t>https://magicmadhouse.co.uk/magic-the-gathering-modern-horizons-3-commander-deck-creative-energy-modern-horizons-3</t>
        </is>
      </c>
      <c r="E259" s="23" t="n">
        <v>49.95</v>
      </c>
      <c r="F259" s="23" t="inlineStr">
        <is>
          <t>TRUE</t>
        </is>
      </c>
      <c r="G259" s="24" t="n"/>
      <c r="H259" s="24" t="n"/>
      <c r="J259">
        <f>_xlfn.XLOOKUP(tbl_Sourcing[[#This Row],[Product Id]], tbl_Product[Product Id], tbl_Product[Name])</f>
        <v/>
      </c>
      <c r="N259" t="n">
        <v>27</v>
      </c>
      <c r="P2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9">
        <f>_xlfn.XLOOKUP(tbl_Sourcing[[#This Row],[Product Id]], tbl_Product[Product Id], tbl_Product[Is Booster])</f>
        <v/>
      </c>
      <c r="R259">
        <f>_xlfn.XLOOKUP(tbl_Sourcing[[#This Row],[Product Id]], tbl_Product[Product Id], tbl_Product[Is Precon])</f>
        <v/>
      </c>
    </row>
    <row r="260">
      <c r="A260" t="n">
        <v>444</v>
      </c>
      <c r="B260" t="n">
        <v>68</v>
      </c>
      <c r="C260" t="inlineStr">
        <is>
          <t>New Realities Gaming</t>
        </is>
      </c>
      <c r="D260" s="8" t="inlineStr">
        <is>
          <t>https://www.newrealitiesgaming.com/product/magic-the-gathering-ravnica-remastered-draft-booster-box/600?cp=true&amp;sa=false&amp;sbp=false&amp;q=false&amp;category_id=LFRBPSLQVSXEQAZ7GZ4Y7DIU</t>
        </is>
      </c>
      <c r="E260" s="23" t="n"/>
      <c r="F260" s="23" t="inlineStr">
        <is>
          <t>FALSE</t>
        </is>
      </c>
      <c r="G260" s="24" t="n"/>
      <c r="H260" s="24" t="n"/>
      <c r="J260">
        <f>_xlfn.XLOOKUP(tbl_Sourcing[[#This Row],[Product Id]], tbl_Product[Product Id], tbl_Product[Name])</f>
        <v/>
      </c>
      <c r="O260" t="n">
        <v>27</v>
      </c>
      <c r="P2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0">
        <f>_xlfn.XLOOKUP(tbl_Sourcing[[#This Row],[Product Id]], tbl_Product[Product Id], tbl_Product[Is Booster])</f>
        <v/>
      </c>
      <c r="R260">
        <f>_xlfn.XLOOKUP(tbl_Sourcing[[#This Row],[Product Id]], tbl_Product[Product Id], tbl_Product[Is Precon])</f>
        <v/>
      </c>
    </row>
    <row r="261">
      <c r="A261" t="n">
        <v>177</v>
      </c>
      <c r="B261" t="n">
        <v>26</v>
      </c>
      <c r="C261" t="inlineStr">
        <is>
          <t>Card Market</t>
        </is>
      </c>
      <c r="D261" s="8" t="inlineStr">
        <is>
          <t>https://www.cardmarket.com/en/Magic/Products/Boosters/Duskmourn-House-of-Horror-Play-Booster?sellerCountry=13&amp;language=1</t>
        </is>
      </c>
      <c r="E261" s="23" t="n">
        <v>5.48</v>
      </c>
      <c r="F261" s="23" t="inlineStr">
        <is>
          <t>TRUE</t>
        </is>
      </c>
      <c r="G261" s="24" t="n"/>
      <c r="H261" s="23" t="n">
        <v>3.0276</v>
      </c>
      <c r="J261">
        <f>_xlfn.XLOOKUP(tbl_Sourcing[[#This Row],[Product Id]], tbl_Product[Product Id], tbl_Product[Name])</f>
        <v/>
      </c>
      <c r="K261" t="n">
        <v>28</v>
      </c>
      <c r="P2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1">
        <f>_xlfn.XLOOKUP(tbl_Sourcing[[#This Row],[Product Id]], tbl_Product[Product Id], tbl_Product[Is Booster])</f>
        <v/>
      </c>
      <c r="R261">
        <f>_xlfn.XLOOKUP(tbl_Sourcing[[#This Row],[Product Id]], tbl_Product[Product Id], tbl_Product[Is Precon])</f>
        <v/>
      </c>
    </row>
    <row r="262">
      <c r="A262" t="n">
        <v>99</v>
      </c>
      <c r="B262" t="n">
        <v>110</v>
      </c>
      <c r="C262" t="inlineStr">
        <is>
          <t>Chaos Cards</t>
        </is>
      </c>
      <c r="D262" s="8" t="inlineStr">
        <is>
          <t>https://www.chaoscards.co.uk/prod/booster-boxes-magic/magic-the-gathering-kaldheim-collectors-booster-box-12-packs</t>
        </is>
      </c>
      <c r="E262" s="24" t="n"/>
      <c r="F262" s="23" t="inlineStr">
        <is>
          <t>FALSE</t>
        </is>
      </c>
      <c r="G262" s="24" t="n"/>
      <c r="H262" s="24" t="n"/>
      <c r="J262">
        <f>_xlfn.XLOOKUP(tbl_Sourcing[[#This Row],[Product Id]], tbl_Product[Product Id], tbl_Product[Name])</f>
        <v/>
      </c>
      <c r="L262" t="n">
        <v>28</v>
      </c>
      <c r="P2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2">
        <f>_xlfn.XLOOKUP(tbl_Sourcing[[#This Row],[Product Id]], tbl_Product[Product Id], tbl_Product[Is Booster])</f>
        <v/>
      </c>
      <c r="R262">
        <f>_xlfn.XLOOKUP(tbl_Sourcing[[#This Row],[Product Id]], tbl_Product[Product Id], tbl_Product[Is Precon])</f>
        <v/>
      </c>
    </row>
    <row r="263">
      <c r="A263" t="n">
        <v>234</v>
      </c>
      <c r="B263" t="n">
        <v>68</v>
      </c>
      <c r="C263" t="inlineStr">
        <is>
          <t>Games Lore</t>
        </is>
      </c>
      <c r="D263" s="8" t="inlineStr">
        <is>
          <t>https://www.gameslore.com/mtg-ravnica-remastered-draft-booster-display.html</t>
        </is>
      </c>
      <c r="E263" s="23" t="n">
        <v>199.99</v>
      </c>
      <c r="F263" s="23" t="inlineStr">
        <is>
          <t>TRUE</t>
        </is>
      </c>
      <c r="G263" s="24" t="n"/>
      <c r="H263" s="24" t="n"/>
      <c r="J263">
        <f>_xlfn.XLOOKUP(tbl_Sourcing[[#This Row],[Product Id]], tbl_Product[Product Id], tbl_Product[Name])</f>
        <v/>
      </c>
      <c r="M263" t="n">
        <v>28</v>
      </c>
      <c r="P2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3">
        <f>_xlfn.XLOOKUP(tbl_Sourcing[[#This Row],[Product Id]], tbl_Product[Product Id], tbl_Product[Is Booster])</f>
        <v/>
      </c>
      <c r="R263">
        <f>_xlfn.XLOOKUP(tbl_Sourcing[[#This Row],[Product Id]], tbl_Product[Product Id], tbl_Product[Is Precon])</f>
        <v/>
      </c>
    </row>
    <row r="264">
      <c r="A264" t="n">
        <v>378</v>
      </c>
      <c r="B264" t="n">
        <v>170</v>
      </c>
      <c r="C264" t="inlineStr">
        <is>
          <t>Magic Madhouse</t>
        </is>
      </c>
      <c r="D264" s="8" t="inlineStr">
        <is>
          <t>https://magicmadhouse.co.uk/magic-the-gathering-modern-horizons-3-commander-deck-eldrazi-incursion-modern-horizons-3</t>
        </is>
      </c>
      <c r="E264" s="23" t="n">
        <v>124.95</v>
      </c>
      <c r="F264" s="23" t="inlineStr">
        <is>
          <t>TRUE</t>
        </is>
      </c>
      <c r="G264" s="24" t="n"/>
      <c r="H264" s="24" t="n"/>
      <c r="J264">
        <f>_xlfn.XLOOKUP(tbl_Sourcing[[#This Row],[Product Id]], tbl_Product[Product Id], tbl_Product[Name])</f>
        <v/>
      </c>
      <c r="N264" t="n">
        <v>28</v>
      </c>
      <c r="P2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4">
        <f>_xlfn.XLOOKUP(tbl_Sourcing[[#This Row],[Product Id]], tbl_Product[Product Id], tbl_Product[Is Booster])</f>
        <v/>
      </c>
      <c r="R264">
        <f>_xlfn.XLOOKUP(tbl_Sourcing[[#This Row],[Product Id]], tbl_Product[Product Id], tbl_Product[Is Precon])</f>
        <v/>
      </c>
    </row>
    <row r="265">
      <c r="A265" t="n">
        <v>445</v>
      </c>
      <c r="B265" t="n">
        <v>134</v>
      </c>
      <c r="C265" t="inlineStr">
        <is>
          <t>New Realities Gaming</t>
        </is>
      </c>
      <c r="D265" s="8" t="inlineStr">
        <is>
          <t>https://www.newrealitiesgaming.com/product/magic-the-gathering-strixhaven-collector-booster-box/3088?cp=true&amp;sa=false&amp;sbp=false&amp;q=false&amp;category_id=LFRBPSLQVSXEQAZ7GZ4Y7DIU</t>
        </is>
      </c>
      <c r="E265" s="24" t="n"/>
      <c r="F265" s="23" t="inlineStr">
        <is>
          <t>FALSE</t>
        </is>
      </c>
      <c r="G265" s="24" t="n"/>
      <c r="H265" s="24" t="n"/>
      <c r="J265">
        <f>_xlfn.XLOOKUP(tbl_Sourcing[[#This Row],[Product Id]], tbl_Product[Product Id], tbl_Product[Name])</f>
        <v/>
      </c>
      <c r="O265" t="n">
        <v>28</v>
      </c>
      <c r="P2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5">
        <f>_xlfn.XLOOKUP(tbl_Sourcing[[#This Row],[Product Id]], tbl_Product[Product Id], tbl_Product[Is Booster])</f>
        <v/>
      </c>
      <c r="R265">
        <f>_xlfn.XLOOKUP(tbl_Sourcing[[#This Row],[Product Id]], tbl_Product[Product Id], tbl_Product[Is Precon])</f>
        <v/>
      </c>
    </row>
    <row r="266">
      <c r="A266" t="n">
        <v>63</v>
      </c>
      <c r="B266" t="n">
        <v>71</v>
      </c>
      <c r="C266" t="inlineStr">
        <is>
          <t>Card Market</t>
        </is>
      </c>
      <c r="D266" s="8" t="inlineStr">
        <is>
          <t>https://www.cardmarket.com/en/Magic/Products/Booster-Boxes/Duskmourn-House-of-Horror-Play-Booster-Box?sellerCountry=13&amp;language=1</t>
        </is>
      </c>
      <c r="E266" s="23" t="n">
        <v>167.8565</v>
      </c>
      <c r="F266" s="23" t="inlineStr">
        <is>
          <t>TRUE</t>
        </is>
      </c>
      <c r="G266" s="24" t="n"/>
      <c r="H266" s="24" t="n"/>
      <c r="J266">
        <f>_xlfn.XLOOKUP(tbl_Sourcing[[#This Row],[Product Id]], tbl_Product[Product Id], tbl_Product[Name])</f>
        <v/>
      </c>
      <c r="K266" t="n">
        <v>29</v>
      </c>
      <c r="P2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6">
        <f>_xlfn.XLOOKUP(tbl_Sourcing[[#This Row],[Product Id]], tbl_Product[Product Id], tbl_Product[Is Booster])</f>
        <v/>
      </c>
      <c r="R266">
        <f>_xlfn.XLOOKUP(tbl_Sourcing[[#This Row],[Product Id]], tbl_Product[Product Id], tbl_Product[Is Precon])</f>
        <v/>
      </c>
    </row>
    <row r="267">
      <c r="A267" t="n">
        <v>224</v>
      </c>
      <c r="B267" t="n">
        <v>131</v>
      </c>
      <c r="C267" t="inlineStr">
        <is>
          <t>Games Lore</t>
        </is>
      </c>
      <c r="D267" s="8" t="inlineStr">
        <is>
          <t>https://www.gameslore.com/mtg-streets-of-new-capenna-collector-booster-pack.html</t>
        </is>
      </c>
      <c r="E267" s="23" t="n">
        <v>19.99</v>
      </c>
      <c r="F267" s="23" t="inlineStr">
        <is>
          <t>TRUE</t>
        </is>
      </c>
      <c r="G267" s="24" t="n"/>
      <c r="H267" s="24" t="n"/>
      <c r="J267">
        <f>_xlfn.XLOOKUP(tbl_Sourcing[[#This Row],[Product Id]], tbl_Product[Product Id], tbl_Product[Name])</f>
        <v/>
      </c>
      <c r="M267" t="n">
        <v>29</v>
      </c>
      <c r="P2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7">
        <f>_xlfn.XLOOKUP(tbl_Sourcing[[#This Row],[Product Id]], tbl_Product[Product Id], tbl_Product[Is Booster])</f>
        <v/>
      </c>
      <c r="R267">
        <f>_xlfn.XLOOKUP(tbl_Sourcing[[#This Row],[Product Id]], tbl_Product[Product Id], tbl_Product[Is Precon])</f>
        <v/>
      </c>
    </row>
    <row r="268">
      <c r="A268" t="n">
        <v>350</v>
      </c>
      <c r="B268" t="n">
        <v>171</v>
      </c>
      <c r="C268" t="inlineStr">
        <is>
          <t>Magic Madhouse</t>
        </is>
      </c>
      <c r="D268" s="8" t="inlineStr">
        <is>
          <t>https://magicmadhouse.co.uk/magic-the-gathering-modern-horizons-3-commander-deck-graveyard-overdrive-modern-horizons-3</t>
        </is>
      </c>
      <c r="E268" s="23" t="n">
        <v>49.95</v>
      </c>
      <c r="F268" s="23" t="inlineStr">
        <is>
          <t>TRUE</t>
        </is>
      </c>
      <c r="G268" s="24" t="n"/>
      <c r="H268" s="24" t="n"/>
      <c r="J268">
        <f>_xlfn.XLOOKUP(tbl_Sourcing[[#This Row],[Product Id]], tbl_Product[Product Id], tbl_Product[Name])</f>
        <v/>
      </c>
      <c r="N268" t="n">
        <v>29</v>
      </c>
      <c r="P2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8">
        <f>_xlfn.XLOOKUP(tbl_Sourcing[[#This Row],[Product Id]], tbl_Product[Product Id], tbl_Product[Is Booster])</f>
        <v/>
      </c>
      <c r="R268">
        <f>_xlfn.XLOOKUP(tbl_Sourcing[[#This Row],[Product Id]], tbl_Product[Product Id], tbl_Product[Is Precon])</f>
        <v/>
      </c>
    </row>
    <row r="269">
      <c r="A269" t="n">
        <v>446</v>
      </c>
      <c r="B269" t="n">
        <v>136</v>
      </c>
      <c r="C269" t="inlineStr">
        <is>
          <t>New Realities Gaming</t>
        </is>
      </c>
      <c r="D269" s="8" t="inlineStr">
        <is>
          <t>https://www.newrealitiesgaming.com/product/magic-the-gathering-tarkir-dragonstorm-collector-booster-box/2786?cp=true&amp;sa=false&amp;sbp=false&amp;q=false&amp;category_id=LFRBPSLQVSXEQAZ7GZ4Y7DIU</t>
        </is>
      </c>
      <c r="E269" s="24" t="n"/>
      <c r="F269" s="23" t="inlineStr">
        <is>
          <t>FALSE</t>
        </is>
      </c>
      <c r="G269" s="24" t="n"/>
      <c r="H269" s="24" t="n"/>
      <c r="J269">
        <f>_xlfn.XLOOKUP(tbl_Sourcing[[#This Row],[Product Id]], tbl_Product[Product Id], tbl_Product[Name])</f>
        <v/>
      </c>
      <c r="O269" t="n">
        <v>29</v>
      </c>
      <c r="P2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9">
        <f>_xlfn.XLOOKUP(tbl_Sourcing[[#This Row],[Product Id]], tbl_Product[Product Id], tbl_Product[Is Booster])</f>
        <v/>
      </c>
      <c r="R269">
        <f>_xlfn.XLOOKUP(tbl_Sourcing[[#This Row],[Product Id]], tbl_Product[Product Id], tbl_Product[Is Precon])</f>
        <v/>
      </c>
    </row>
    <row r="270">
      <c r="A270" t="n">
        <v>197</v>
      </c>
      <c r="B270" t="n">
        <v>97</v>
      </c>
      <c r="C270" t="inlineStr">
        <is>
          <t>Card Market</t>
        </is>
      </c>
      <c r="D270" s="8" t="inlineStr">
        <is>
          <t>https://www.cardmarket.com/en/Magic/Products/Boosters/Edge-of-Eternities-Collector-Booster?sellerCountry=13&amp;language=1</t>
        </is>
      </c>
      <c r="E270" s="23" t="n">
        <v>44.0006</v>
      </c>
      <c r="F270" s="23" t="inlineStr">
        <is>
          <t>TRUE</t>
        </is>
      </c>
      <c r="G270" s="24" t="n"/>
      <c r="H270" s="23" t="n">
        <v>31.320522</v>
      </c>
      <c r="J270">
        <f>_xlfn.XLOOKUP(tbl_Sourcing[[#This Row],[Product Id]], tbl_Product[Product Id], tbl_Product[Name])</f>
        <v/>
      </c>
      <c r="K270" t="n">
        <v>30</v>
      </c>
      <c r="P2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0">
        <f>_xlfn.XLOOKUP(tbl_Sourcing[[#This Row],[Product Id]], tbl_Product[Product Id], tbl_Product[Is Booster])</f>
        <v/>
      </c>
      <c r="R270">
        <f>_xlfn.XLOOKUP(tbl_Sourcing[[#This Row],[Product Id]], tbl_Product[Product Id], tbl_Product[Is Precon])</f>
        <v/>
      </c>
    </row>
    <row r="271">
      <c r="A271" t="n">
        <v>100</v>
      </c>
      <c r="B271" t="n">
        <v>112</v>
      </c>
      <c r="C271" t="inlineStr">
        <is>
          <t>Chaos Cards</t>
        </is>
      </c>
      <c r="D271" s="8" t="inlineStr">
        <is>
          <t>https://www.chaoscards.co.uk/prod/booster-boxes-magic/magic-the-gathering-kamigawa-neon-dynasty-collector-booster-box-12-packs</t>
        </is>
      </c>
      <c r="E271" s="24" t="n"/>
      <c r="F271" s="23" t="inlineStr">
        <is>
          <t>FALSE</t>
        </is>
      </c>
      <c r="G271" s="24" t="n"/>
      <c r="H271" s="24" t="n"/>
      <c r="J271">
        <f>_xlfn.XLOOKUP(tbl_Sourcing[[#This Row],[Product Id]], tbl_Product[Product Id], tbl_Product[Name])</f>
        <v/>
      </c>
      <c r="L271" t="n">
        <v>30</v>
      </c>
      <c r="P2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1">
        <f>_xlfn.XLOOKUP(tbl_Sourcing[[#This Row],[Product Id]], tbl_Product[Product Id], tbl_Product[Is Booster])</f>
        <v/>
      </c>
      <c r="R271">
        <f>_xlfn.XLOOKUP(tbl_Sourcing[[#This Row],[Product Id]], tbl_Product[Product Id], tbl_Product[Is Precon])</f>
        <v/>
      </c>
    </row>
    <row r="272">
      <c r="A272" t="n">
        <v>225</v>
      </c>
      <c r="B272" t="n">
        <v>132</v>
      </c>
      <c r="C272" t="inlineStr">
        <is>
          <t>Games Lore</t>
        </is>
      </c>
      <c r="D272" s="8" t="inlineStr">
        <is>
          <t>https://www.gameslore.com/mtg-streets-of-new-capenna-collector-booster-display.html</t>
        </is>
      </c>
      <c r="E272" s="23" t="n">
        <v>224.99</v>
      </c>
      <c r="F272" s="23" t="inlineStr">
        <is>
          <t>TRUE</t>
        </is>
      </c>
      <c r="G272" s="24" t="n"/>
      <c r="H272" s="24" t="n"/>
      <c r="J272">
        <f>_xlfn.XLOOKUP(tbl_Sourcing[[#This Row],[Product Id]], tbl_Product[Product Id], tbl_Product[Name])</f>
        <v/>
      </c>
      <c r="M272" t="n">
        <v>30</v>
      </c>
      <c r="P2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2">
        <f>_xlfn.XLOOKUP(tbl_Sourcing[[#This Row],[Product Id]], tbl_Product[Product Id], tbl_Product[Is Booster])</f>
        <v/>
      </c>
      <c r="R272">
        <f>_xlfn.XLOOKUP(tbl_Sourcing[[#This Row],[Product Id]], tbl_Product[Product Id], tbl_Product[Is Precon])</f>
        <v/>
      </c>
    </row>
    <row r="273">
      <c r="A273" t="n">
        <v>366</v>
      </c>
      <c r="B273" t="n">
        <v>172</v>
      </c>
      <c r="C273" t="inlineStr">
        <is>
          <t>Magic Madhouse</t>
        </is>
      </c>
      <c r="D273" s="8" t="inlineStr">
        <is>
          <t>https://magicmadhouse.co.uk/magic-the-gathering-modern-horizons-3-commander-deck-tricky-terrain-modern-horizons-3</t>
        </is>
      </c>
      <c r="E273" s="23" t="n">
        <v>69.95</v>
      </c>
      <c r="F273" s="23" t="inlineStr">
        <is>
          <t>TRUE</t>
        </is>
      </c>
      <c r="G273" s="24" t="n"/>
      <c r="H273" s="24" t="n"/>
      <c r="J273">
        <f>_xlfn.XLOOKUP(tbl_Sourcing[[#This Row],[Product Id]], tbl_Product[Product Id], tbl_Product[Name])</f>
        <v/>
      </c>
      <c r="N273" t="n">
        <v>30</v>
      </c>
      <c r="P2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3">
        <f>_xlfn.XLOOKUP(tbl_Sourcing[[#This Row],[Product Id]], tbl_Product[Product Id], tbl_Product[Is Booster])</f>
        <v/>
      </c>
      <c r="R273">
        <f>_xlfn.XLOOKUP(tbl_Sourcing[[#This Row],[Product Id]], tbl_Product[Product Id], tbl_Product[Is Precon])</f>
        <v/>
      </c>
    </row>
    <row r="274">
      <c r="A274" t="n">
        <v>432</v>
      </c>
      <c r="B274" t="n">
        <v>66</v>
      </c>
      <c r="C274" t="inlineStr">
        <is>
          <t>New Realities Gaming</t>
        </is>
      </c>
      <c r="D274" s="8" t="inlineStr">
        <is>
          <t>https://www.newrealitiesgaming.com/product/magic-the-gathering-lord-of-the-rings-set-booster-box/876?cp=true&amp;sa=false&amp;sbp=false&amp;q=false&amp;category_id=LFRBPSLQVSXEQAZ7GZ4Y7DIU</t>
        </is>
      </c>
      <c r="E274" s="24" t="n"/>
      <c r="F274" s="23" t="inlineStr">
        <is>
          <t>FALSE</t>
        </is>
      </c>
      <c r="G274" s="24" t="n"/>
      <c r="H274" s="24" t="n"/>
      <c r="J274">
        <f>_xlfn.XLOOKUP(tbl_Sourcing[[#This Row],[Product Id]], tbl_Product[Product Id], tbl_Product[Name])</f>
        <v/>
      </c>
      <c r="O274" t="n">
        <v>30</v>
      </c>
      <c r="P2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4">
        <f>_xlfn.XLOOKUP(tbl_Sourcing[[#This Row],[Product Id]], tbl_Product[Product Id], tbl_Product[Is Booster])</f>
        <v/>
      </c>
      <c r="R274">
        <f>_xlfn.XLOOKUP(tbl_Sourcing[[#This Row],[Product Id]], tbl_Product[Product Id], tbl_Product[Is Precon])</f>
        <v/>
      </c>
    </row>
    <row r="275">
      <c r="A275" t="n">
        <v>126</v>
      </c>
      <c r="B275" t="n">
        <v>98</v>
      </c>
      <c r="C275" t="inlineStr">
        <is>
          <t>Card Market</t>
        </is>
      </c>
      <c r="D275" s="8" t="inlineStr">
        <is>
          <t>https://www.cardmarket.com/en/Magic/Products/Booster-Boxes/Edge-of-Eternities-Collector-Booster-Box?sellerCountry=13&amp;language=1</t>
        </is>
      </c>
      <c r="E275" s="23" t="n">
        <v>482.4746</v>
      </c>
      <c r="F275" s="23" t="inlineStr">
        <is>
          <t>TRUE</t>
        </is>
      </c>
      <c r="G275" s="24" t="n"/>
      <c r="H275" s="24" t="n"/>
      <c r="J275">
        <f>_xlfn.XLOOKUP(tbl_Sourcing[[#This Row],[Product Id]], tbl_Product[Product Id], tbl_Product[Name])</f>
        <v/>
      </c>
      <c r="K275" t="n">
        <v>31</v>
      </c>
      <c r="P2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5">
        <f>_xlfn.XLOOKUP(tbl_Sourcing[[#This Row],[Product Id]], tbl_Product[Product Id], tbl_Product[Is Booster])</f>
        <v/>
      </c>
      <c r="R275">
        <f>_xlfn.XLOOKUP(tbl_Sourcing[[#This Row],[Product Id]], tbl_Product[Product Id], tbl_Product[Is Precon])</f>
        <v/>
      </c>
    </row>
    <row r="276">
      <c r="A276" t="n">
        <v>58</v>
      </c>
      <c r="B276" t="n">
        <v>69</v>
      </c>
      <c r="C276" t="inlineStr">
        <is>
          <t>Chaos Cards</t>
        </is>
      </c>
      <c r="D276" s="8" t="inlineStr">
        <is>
          <t>https://www.chaoscards.co.uk/prod/booster-boxes-magic/magic-the-gathering-kamigawa-neon-dynasty-set-booster-box-30-packs</t>
        </is>
      </c>
      <c r="E276" s="24" t="n"/>
      <c r="F276" s="23" t="inlineStr">
        <is>
          <t>FALSE</t>
        </is>
      </c>
      <c r="G276" s="24" t="n"/>
      <c r="H276" s="24" t="n"/>
      <c r="J276">
        <f>_xlfn.XLOOKUP(tbl_Sourcing[[#This Row],[Product Id]], tbl_Product[Product Id], tbl_Product[Name])</f>
        <v/>
      </c>
      <c r="L276" t="n">
        <v>31</v>
      </c>
      <c r="P2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6">
        <f>_xlfn.XLOOKUP(tbl_Sourcing[[#This Row],[Product Id]], tbl_Product[Product Id], tbl_Product[Is Booster])</f>
        <v/>
      </c>
      <c r="R276">
        <f>_xlfn.XLOOKUP(tbl_Sourcing[[#This Row],[Product Id]], tbl_Product[Product Id], tbl_Product[Is Precon])</f>
        <v/>
      </c>
    </row>
    <row r="277">
      <c r="A277" t="n">
        <v>223</v>
      </c>
      <c r="B277" t="n">
        <v>30</v>
      </c>
      <c r="C277" t="inlineStr">
        <is>
          <t>Games Lore</t>
        </is>
      </c>
      <c r="D277" s="8" t="inlineStr">
        <is>
          <t>https://www.gameslore.com/mtg-streets-of-new-capenna-set-booster-pack.html</t>
        </is>
      </c>
      <c r="E277" s="23" t="n">
        <v>3.99</v>
      </c>
      <c r="F277" s="23" t="inlineStr">
        <is>
          <t>TRUE</t>
        </is>
      </c>
      <c r="G277" s="24" t="n"/>
      <c r="H277" s="24" t="n"/>
      <c r="J277">
        <f>_xlfn.XLOOKUP(tbl_Sourcing[[#This Row],[Product Id]], tbl_Product[Product Id], tbl_Product[Name])</f>
        <v/>
      </c>
      <c r="M277" t="n">
        <v>31</v>
      </c>
      <c r="P2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7">
        <f>_xlfn.XLOOKUP(tbl_Sourcing[[#This Row],[Product Id]], tbl_Product[Product Id], tbl_Product[Is Booster])</f>
        <v/>
      </c>
      <c r="R277">
        <f>_xlfn.XLOOKUP(tbl_Sourcing[[#This Row],[Product Id]], tbl_Product[Product Id], tbl_Product[Is Precon])</f>
        <v/>
      </c>
    </row>
    <row r="278">
      <c r="A278" t="n">
        <v>371</v>
      </c>
      <c r="B278" t="n">
        <v>184</v>
      </c>
      <c r="C278" t="inlineStr">
        <is>
          <t>Magic Madhouse</t>
        </is>
      </c>
      <c r="D278" s="8" t="inlineStr">
        <is>
          <t>https://magicmadhouse.co.uk/magic-the-gathering-murders-at-karlov-manor-commander-deck-deadly-disguise-murders-at-karlov-manor</t>
        </is>
      </c>
      <c r="E278" s="23" t="n">
        <v>64.95</v>
      </c>
      <c r="F278" s="23" t="inlineStr">
        <is>
          <t>TRUE</t>
        </is>
      </c>
      <c r="G278" s="24" t="n"/>
      <c r="H278" s="24" t="n"/>
      <c r="J278">
        <f>_xlfn.XLOOKUP(tbl_Sourcing[[#This Row],[Product Id]], tbl_Product[Product Id], tbl_Product[Name])</f>
        <v/>
      </c>
      <c r="N278" t="n">
        <v>31</v>
      </c>
      <c r="P2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8">
        <f>_xlfn.XLOOKUP(tbl_Sourcing[[#This Row],[Product Id]], tbl_Product[Product Id], tbl_Product[Is Booster])</f>
        <v/>
      </c>
      <c r="R278">
        <f>_xlfn.XLOOKUP(tbl_Sourcing[[#This Row],[Product Id]], tbl_Product[Product Id], tbl_Product[Is Precon])</f>
        <v/>
      </c>
    </row>
    <row r="279">
      <c r="A279" t="n">
        <v>434</v>
      </c>
      <c r="B279" t="n">
        <v>47</v>
      </c>
      <c r="C279" t="inlineStr">
        <is>
          <t>New Realities Gaming</t>
        </is>
      </c>
      <c r="D279" s="8" t="inlineStr">
        <is>
          <t>https://www.newrealitiesgaming.com/product/magic-the-gathering-lost-caverns-of-ixalan-set-booster-box/1103?cp=true&amp;sa=false&amp;sbp=false&amp;q=false&amp;category_id=LFRBPSLQVSXEQAZ7GZ4Y7DIU</t>
        </is>
      </c>
      <c r="E279" s="24" t="n"/>
      <c r="F279" s="23" t="inlineStr">
        <is>
          <t>FALSE</t>
        </is>
      </c>
      <c r="G279" s="24" t="n"/>
      <c r="H279" s="24" t="n"/>
      <c r="J279">
        <f>_xlfn.XLOOKUP(tbl_Sourcing[[#This Row],[Product Id]], tbl_Product[Product Id], tbl_Product[Name])</f>
        <v/>
      </c>
      <c r="O279" t="n">
        <v>31</v>
      </c>
      <c r="P2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9">
        <f>_xlfn.XLOOKUP(tbl_Sourcing[[#This Row],[Product Id]], tbl_Product[Product Id], tbl_Product[Is Booster])</f>
        <v/>
      </c>
      <c r="R279">
        <f>_xlfn.XLOOKUP(tbl_Sourcing[[#This Row],[Product Id]], tbl_Product[Product Id], tbl_Product[Is Precon])</f>
        <v/>
      </c>
    </row>
    <row r="280">
      <c r="A280" t="n">
        <v>171</v>
      </c>
      <c r="B280" t="n">
        <v>20</v>
      </c>
      <c r="C280" t="inlineStr">
        <is>
          <t>Card Market</t>
        </is>
      </c>
      <c r="D280" s="8" t="inlineStr">
        <is>
          <t>https://www.cardmarket.com/en/Magic/Products/Boosters/Edge-of-Eternities-Play-Booster?sellerCountry=13&amp;language=1</t>
        </is>
      </c>
      <c r="E280" s="23" t="n">
        <v>7.1504</v>
      </c>
      <c r="F280" s="23" t="inlineStr">
        <is>
          <t>TRUE</t>
        </is>
      </c>
      <c r="G280" s="24" t="n"/>
      <c r="H280" s="23" t="n">
        <v>4.480848</v>
      </c>
      <c r="J280">
        <f>_xlfn.XLOOKUP(tbl_Sourcing[[#This Row],[Product Id]], tbl_Product[Product Id], tbl_Product[Name])</f>
        <v/>
      </c>
      <c r="K280" t="n">
        <v>32</v>
      </c>
      <c r="P2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0">
        <f>_xlfn.XLOOKUP(tbl_Sourcing[[#This Row],[Product Id]], tbl_Product[Product Id], tbl_Product[Is Booster])</f>
        <v/>
      </c>
      <c r="R280">
        <f>_xlfn.XLOOKUP(tbl_Sourcing[[#This Row],[Product Id]], tbl_Product[Product Id], tbl_Product[Is Precon])</f>
        <v/>
      </c>
    </row>
    <row r="281">
      <c r="A281" t="n">
        <v>101</v>
      </c>
      <c r="B281" t="n">
        <v>114</v>
      </c>
      <c r="C281" t="inlineStr">
        <is>
          <t>Chaos Cards</t>
        </is>
      </c>
      <c r="D281" s="8" t="inlineStr">
        <is>
          <t>https://www.chaoscards.co.uk/prod/booster-boxes-magic/magic-the-gathering-lorwyn-eclipsed-collector-booster-box-12-packs</t>
        </is>
      </c>
      <c r="E281" s="24" t="n"/>
      <c r="F281" s="23" t="inlineStr">
        <is>
          <t>FALSE</t>
        </is>
      </c>
      <c r="G281" s="24" t="n"/>
      <c r="H281" s="24" t="n"/>
      <c r="J281">
        <f>_xlfn.XLOOKUP(tbl_Sourcing[[#This Row],[Product Id]], tbl_Product[Product Id], tbl_Product[Name])</f>
        <v/>
      </c>
      <c r="L281" t="n">
        <v>32</v>
      </c>
      <c r="P2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1">
        <f>_xlfn.XLOOKUP(tbl_Sourcing[[#This Row],[Product Id]], tbl_Product[Product Id], tbl_Product[Is Booster])</f>
        <v/>
      </c>
      <c r="R281">
        <f>_xlfn.XLOOKUP(tbl_Sourcing[[#This Row],[Product Id]], tbl_Product[Product Id], tbl_Product[Is Precon])</f>
        <v/>
      </c>
    </row>
    <row r="282">
      <c r="A282" t="n">
        <v>256</v>
      </c>
      <c r="B282" t="n">
        <v>197</v>
      </c>
      <c r="C282" t="inlineStr">
        <is>
          <t>Games Lore</t>
        </is>
      </c>
      <c r="D282" s="8" t="inlineStr">
        <is>
          <t>https://www.gameslore.com/mtg-commander-masters-commander-planeswalker-party-deck.html</t>
        </is>
      </c>
      <c r="E282" s="23" t="n">
        <v>80.98999999999999</v>
      </c>
      <c r="F282" s="23" t="inlineStr">
        <is>
          <t>TRUE</t>
        </is>
      </c>
      <c r="G282" s="24" t="n"/>
      <c r="H282" s="24" t="n"/>
      <c r="J282">
        <f>_xlfn.XLOOKUP(tbl_Sourcing[[#This Row],[Product Id]], tbl_Product[Product Id], tbl_Product[Name])</f>
        <v/>
      </c>
      <c r="M282" t="n">
        <v>32</v>
      </c>
      <c r="P2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2">
        <f>_xlfn.XLOOKUP(tbl_Sourcing[[#This Row],[Product Id]], tbl_Product[Product Id], tbl_Product[Is Booster])</f>
        <v/>
      </c>
      <c r="R282">
        <f>_xlfn.XLOOKUP(tbl_Sourcing[[#This Row],[Product Id]], tbl_Product[Product Id], tbl_Product[Is Precon])</f>
        <v/>
      </c>
    </row>
    <row r="283">
      <c r="A283" t="n">
        <v>365</v>
      </c>
      <c r="B283" t="n">
        <v>175</v>
      </c>
      <c r="C283" t="inlineStr">
        <is>
          <t>Magic Madhouse</t>
        </is>
      </c>
      <c r="D283" s="8" t="inlineStr">
        <is>
          <t>https://magicmadhouse.co.uk/magic-the-gathering-outlaws-of-thunder-junction-commander-deck-desert-bloom-outlaws-of-thunder-junction</t>
        </is>
      </c>
      <c r="E283" s="23" t="n">
        <v>69.95</v>
      </c>
      <c r="F283" s="23" t="inlineStr">
        <is>
          <t>TRUE</t>
        </is>
      </c>
      <c r="G283" s="24" t="n"/>
      <c r="H283" s="24" t="n"/>
      <c r="J283">
        <f>_xlfn.XLOOKUP(tbl_Sourcing[[#This Row],[Product Id]], tbl_Product[Product Id], tbl_Product[Name])</f>
        <v/>
      </c>
      <c r="N283" t="n">
        <v>32</v>
      </c>
      <c r="P2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3">
        <f>_xlfn.XLOOKUP(tbl_Sourcing[[#This Row],[Product Id]], tbl_Product[Product Id], tbl_Product[Is Booster])</f>
        <v/>
      </c>
      <c r="R283">
        <f>_xlfn.XLOOKUP(tbl_Sourcing[[#This Row],[Product Id]], tbl_Product[Product Id], tbl_Product[Is Precon])</f>
        <v/>
      </c>
    </row>
    <row r="284">
      <c r="A284" t="n">
        <v>463</v>
      </c>
      <c r="B284" t="n">
        <v>190</v>
      </c>
      <c r="C284" t="inlineStr">
        <is>
          <t>New Realities Gaming</t>
        </is>
      </c>
      <c r="D284" s="8" t="inlineStr">
        <is>
          <t>https://www.newrealitiesgaming.com/product/magic-the-gathering-doctor-who-commander-deck-blast-from-the-past/2783?cp=true&amp;sa=false&amp;sbp=false&amp;q=false&amp;category_id=WURPHNIAJY3EMKY2GR74TAZH</t>
        </is>
      </c>
      <c r="E284" s="24" t="n"/>
      <c r="F284" s="23" t="inlineStr">
        <is>
          <t>FALSE</t>
        </is>
      </c>
      <c r="G284" s="24" t="n"/>
      <c r="H284" s="24" t="n"/>
      <c r="J284">
        <f>_xlfn.XLOOKUP(tbl_Sourcing[[#This Row],[Product Id]], tbl_Product[Product Id], tbl_Product[Name])</f>
        <v/>
      </c>
      <c r="O284" t="n">
        <v>32</v>
      </c>
      <c r="P2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4">
        <f>_xlfn.XLOOKUP(tbl_Sourcing[[#This Row],[Product Id]], tbl_Product[Product Id], tbl_Product[Is Booster])</f>
        <v/>
      </c>
      <c r="R284">
        <f>_xlfn.XLOOKUP(tbl_Sourcing[[#This Row],[Product Id]], tbl_Product[Product Id], tbl_Product[Is Precon])</f>
        <v/>
      </c>
    </row>
    <row r="285">
      <c r="A285" t="n">
        <v>48</v>
      </c>
      <c r="B285" t="n">
        <v>65</v>
      </c>
      <c r="C285" t="inlineStr">
        <is>
          <t>Card Market</t>
        </is>
      </c>
      <c r="D285" s="8" t="inlineStr">
        <is>
          <t>https://www.cardmarket.com/en/Magic/Products/Booster-Boxes/Edge-of-Eternities-Play-Booster-Box?sellerCountry=13&amp;language=1</t>
        </is>
      </c>
      <c r="E285" s="23" t="n">
        <v>184.8041</v>
      </c>
      <c r="F285" s="23" t="inlineStr">
        <is>
          <t>TRUE</t>
        </is>
      </c>
      <c r="G285" s="24" t="n"/>
      <c r="H285" s="24" t="n"/>
      <c r="J285">
        <f>_xlfn.XLOOKUP(tbl_Sourcing[[#This Row],[Product Id]], tbl_Product[Product Id], tbl_Product[Name])</f>
        <v/>
      </c>
      <c r="K285" t="n">
        <v>33</v>
      </c>
      <c r="P2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5">
        <f>_xlfn.XLOOKUP(tbl_Sourcing[[#This Row],[Product Id]], tbl_Product[Product Id], tbl_Product[Is Booster])</f>
        <v/>
      </c>
      <c r="R285">
        <f>_xlfn.XLOOKUP(tbl_Sourcing[[#This Row],[Product Id]], tbl_Product[Product Id], tbl_Product[Is Precon])</f>
        <v/>
      </c>
    </row>
    <row r="286">
      <c r="A286" t="n">
        <v>10</v>
      </c>
      <c r="B286" t="n">
        <v>49</v>
      </c>
      <c r="C286" t="inlineStr">
        <is>
          <t>Chaos Cards</t>
        </is>
      </c>
      <c r="D286" s="8" t="inlineStr">
        <is>
          <t>https://www.chaoscards.co.uk/prod/booster-boxes-magic/magic-the-gathering-lorwyn-eclipsed-play-booster-box-30-packs</t>
        </is>
      </c>
      <c r="E286" s="24" t="n"/>
      <c r="F286" s="23" t="inlineStr">
        <is>
          <t>FALSE</t>
        </is>
      </c>
      <c r="G286" s="24" t="n"/>
      <c r="H286" s="24" t="n"/>
      <c r="J286">
        <f>_xlfn.XLOOKUP(tbl_Sourcing[[#This Row],[Product Id]], tbl_Product[Product Id], tbl_Product[Name])</f>
        <v/>
      </c>
      <c r="L286" t="n">
        <v>33</v>
      </c>
      <c r="P2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6">
        <f>_xlfn.XLOOKUP(tbl_Sourcing[[#This Row],[Product Id]], tbl_Product[Product Id], tbl_Product[Is Booster])</f>
        <v/>
      </c>
      <c r="R286">
        <f>_xlfn.XLOOKUP(tbl_Sourcing[[#This Row],[Product Id]], tbl_Product[Product Id], tbl_Product[Is Precon])</f>
        <v/>
      </c>
    </row>
    <row r="287">
      <c r="A287" t="n">
        <v>255</v>
      </c>
      <c r="B287" t="n">
        <v>173</v>
      </c>
      <c r="C287" t="inlineStr">
        <is>
          <t>Games Lore</t>
        </is>
      </c>
      <c r="D287" s="8" t="inlineStr">
        <is>
          <t>https://www.gameslore.com/mtg-modern-horizons-3-creative-energy-commander-deck.html</t>
        </is>
      </c>
      <c r="E287" s="23" t="n">
        <v>58.99</v>
      </c>
      <c r="F287" s="23" t="inlineStr">
        <is>
          <t>TRUE</t>
        </is>
      </c>
      <c r="G287" s="24" t="n"/>
      <c r="H287" s="24" t="n"/>
      <c r="J287">
        <f>_xlfn.XLOOKUP(tbl_Sourcing[[#This Row],[Product Id]], tbl_Product[Product Id], tbl_Product[Name])</f>
        <v/>
      </c>
      <c r="M287" t="n">
        <v>33</v>
      </c>
      <c r="P2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7">
        <f>_xlfn.XLOOKUP(tbl_Sourcing[[#This Row],[Product Id]], tbl_Product[Product Id], tbl_Product[Is Booster])</f>
        <v/>
      </c>
      <c r="R287">
        <f>_xlfn.XLOOKUP(tbl_Sourcing[[#This Row],[Product Id]], tbl_Product[Product Id], tbl_Product[Is Precon])</f>
        <v/>
      </c>
    </row>
    <row r="288">
      <c r="A288" t="n">
        <v>377</v>
      </c>
      <c r="B288" t="n">
        <v>176</v>
      </c>
      <c r="C288" t="inlineStr">
        <is>
          <t>Magic Madhouse</t>
        </is>
      </c>
      <c r="D288" s="8" t="inlineStr">
        <is>
          <t>https://magicmadhouse.co.uk/magic-the-gathering-outlaws-of-thunder-junction-commander-deck-grand-larceny-outlaws-of-thunder-junction</t>
        </is>
      </c>
      <c r="E288" s="23" t="n">
        <v>134.95</v>
      </c>
      <c r="F288" s="23" t="inlineStr">
        <is>
          <t>TRUE</t>
        </is>
      </c>
      <c r="G288" s="24" t="n"/>
      <c r="H288" s="24" t="n"/>
      <c r="J288">
        <f>_xlfn.XLOOKUP(tbl_Sourcing[[#This Row],[Product Id]], tbl_Product[Product Id], tbl_Product[Name])</f>
        <v/>
      </c>
      <c r="N288" t="n">
        <v>33</v>
      </c>
      <c r="P2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8">
        <f>_xlfn.XLOOKUP(tbl_Sourcing[[#This Row],[Product Id]], tbl_Product[Product Id], tbl_Product[Is Booster])</f>
        <v/>
      </c>
      <c r="R288">
        <f>_xlfn.XLOOKUP(tbl_Sourcing[[#This Row],[Product Id]], tbl_Product[Product Id], tbl_Product[Is Precon])</f>
        <v/>
      </c>
    </row>
    <row r="289">
      <c r="A289" t="n">
        <v>465</v>
      </c>
      <c r="B289" t="n">
        <v>193</v>
      </c>
      <c r="C289" t="inlineStr">
        <is>
          <t>New Realities Gaming</t>
        </is>
      </c>
      <c r="D289" s="8" t="inlineStr">
        <is>
          <t>https://www.newrealitiesgaming.com/product/magic-the-gathering-doctor-who-commander-deck-masters-of-evil/2781?cp=true&amp;sa=false&amp;sbp=false&amp;q=false&amp;category_id=WURPHNIAJY3EMKY2GR74TAZH</t>
        </is>
      </c>
      <c r="E289" s="24" t="n"/>
      <c r="F289" s="23" t="inlineStr">
        <is>
          <t>FALSE</t>
        </is>
      </c>
      <c r="G289" s="24" t="n"/>
      <c r="H289" s="24" t="n"/>
      <c r="J289">
        <f>_xlfn.XLOOKUP(tbl_Sourcing[[#This Row],[Product Id]], tbl_Product[Product Id], tbl_Product[Name])</f>
        <v/>
      </c>
      <c r="O289" t="n">
        <v>33</v>
      </c>
      <c r="P2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9">
        <f>_xlfn.XLOOKUP(tbl_Sourcing[[#This Row],[Product Id]], tbl_Product[Product Id], tbl_Product[Is Booster])</f>
        <v/>
      </c>
      <c r="R289">
        <f>_xlfn.XLOOKUP(tbl_Sourcing[[#This Row],[Product Id]], tbl_Product[Product Id], tbl_Product[Is Precon])</f>
        <v/>
      </c>
    </row>
    <row r="290">
      <c r="A290" t="n">
        <v>198</v>
      </c>
      <c r="B290" t="n">
        <v>99</v>
      </c>
      <c r="C290" t="inlineStr">
        <is>
          <t>Card Market</t>
        </is>
      </c>
      <c r="D290" s="8" t="inlineStr">
        <is>
          <t>https://www.cardmarket.com/en/Magic/Products/Boosters/Magic-The-Gathering-FINAL-FANTASY-Collector-Booster?sellerCountry=13&amp;language=1</t>
        </is>
      </c>
      <c r="E290" s="23" t="n">
        <v>109.5665</v>
      </c>
      <c r="F290" s="23" t="inlineStr">
        <is>
          <t>TRUE</t>
        </is>
      </c>
      <c r="G290" s="24" t="n"/>
      <c r="H290" s="23" t="n">
        <v>77.922855</v>
      </c>
      <c r="J290">
        <f>_xlfn.XLOOKUP(tbl_Sourcing[[#This Row],[Product Id]], tbl_Product[Product Id], tbl_Product[Name])</f>
        <v/>
      </c>
      <c r="K290" t="n">
        <v>34</v>
      </c>
      <c r="P2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0">
        <f>_xlfn.XLOOKUP(tbl_Sourcing[[#This Row],[Product Id]], tbl_Product[Product Id], tbl_Product[Is Booster])</f>
        <v/>
      </c>
      <c r="R290">
        <f>_xlfn.XLOOKUP(tbl_Sourcing[[#This Row],[Product Id]], tbl_Product[Product Id], tbl_Product[Is Precon])</f>
        <v/>
      </c>
    </row>
    <row r="291">
      <c r="A291" t="n">
        <v>102</v>
      </c>
      <c r="B291" t="n">
        <v>116</v>
      </c>
      <c r="C291" t="inlineStr">
        <is>
          <t>Chaos Cards</t>
        </is>
      </c>
      <c r="D291" s="8" t="inlineStr">
        <is>
          <t>https://www.chaoscards.co.uk/prod/booster-boxes-magic/magic-the-gathering-march-of-the-machine-collector-booster-box-12-packs</t>
        </is>
      </c>
      <c r="E291" s="24" t="n"/>
      <c r="F291" s="23" t="inlineStr">
        <is>
          <t>FALSE</t>
        </is>
      </c>
      <c r="G291" s="24" t="n"/>
      <c r="H291" s="24" t="n"/>
      <c r="J291">
        <f>_xlfn.XLOOKUP(tbl_Sourcing[[#This Row],[Product Id]], tbl_Product[Product Id], tbl_Product[Name])</f>
        <v/>
      </c>
      <c r="L291" t="n">
        <v>34</v>
      </c>
      <c r="P2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1">
        <f>_xlfn.XLOOKUP(tbl_Sourcing[[#This Row],[Product Id]], tbl_Product[Product Id], tbl_Product[Is Booster])</f>
        <v/>
      </c>
      <c r="R291">
        <f>_xlfn.XLOOKUP(tbl_Sourcing[[#This Row],[Product Id]], tbl_Product[Product Id], tbl_Product[Is Precon])</f>
        <v/>
      </c>
    </row>
    <row r="292">
      <c r="A292" t="n">
        <v>254</v>
      </c>
      <c r="B292" t="n">
        <v>171</v>
      </c>
      <c r="C292" t="inlineStr">
        <is>
          <t>Games Lore</t>
        </is>
      </c>
      <c r="D292" s="8" t="inlineStr">
        <is>
          <t>https://www.gameslore.com/mtg-modern-horizons-3-graveyard-overdrive-commander-deck.html</t>
        </is>
      </c>
      <c r="E292" s="23" t="n">
        <v>58.99</v>
      </c>
      <c r="F292" s="23" t="inlineStr">
        <is>
          <t>TRUE</t>
        </is>
      </c>
      <c r="G292" s="24" t="n"/>
      <c r="H292" s="24" t="n"/>
      <c r="J292">
        <f>_xlfn.XLOOKUP(tbl_Sourcing[[#This Row],[Product Id]], tbl_Product[Product Id], tbl_Product[Name])</f>
        <v/>
      </c>
      <c r="M292" t="n">
        <v>34</v>
      </c>
      <c r="P2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2">
        <f>_xlfn.XLOOKUP(tbl_Sourcing[[#This Row],[Product Id]], tbl_Product[Product Id], tbl_Product[Is Booster])</f>
        <v/>
      </c>
      <c r="R292">
        <f>_xlfn.XLOOKUP(tbl_Sourcing[[#This Row],[Product Id]], tbl_Product[Product Id], tbl_Product[Is Precon])</f>
        <v/>
      </c>
    </row>
    <row r="293">
      <c r="A293" t="n">
        <v>384</v>
      </c>
      <c r="B293" t="n">
        <v>177</v>
      </c>
      <c r="C293" t="inlineStr">
        <is>
          <t>Magic Madhouse</t>
        </is>
      </c>
      <c r="D293" s="8" t="inlineStr">
        <is>
          <t>https://magicmadhouse.co.uk/magic-the-gathering-outlaws-of-thunder-junction-commander-deck-most-wanted-outlaws-of-thunder-junction</t>
        </is>
      </c>
      <c r="E293" s="23" t="n">
        <v>99.95</v>
      </c>
      <c r="F293" s="23" t="inlineStr">
        <is>
          <t>TRUE</t>
        </is>
      </c>
      <c r="G293" s="24" t="n"/>
      <c r="H293" s="24" t="n"/>
      <c r="J293">
        <f>_xlfn.XLOOKUP(tbl_Sourcing[[#This Row],[Product Id]], tbl_Product[Product Id], tbl_Product[Name])</f>
        <v/>
      </c>
      <c r="N293" t="n">
        <v>34</v>
      </c>
      <c r="P2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3">
        <f>_xlfn.XLOOKUP(tbl_Sourcing[[#This Row],[Product Id]], tbl_Product[Product Id], tbl_Product[Is Booster])</f>
        <v/>
      </c>
      <c r="R293">
        <f>_xlfn.XLOOKUP(tbl_Sourcing[[#This Row],[Product Id]], tbl_Product[Product Id], tbl_Product[Is Precon])</f>
        <v/>
      </c>
    </row>
    <row r="294">
      <c r="A294" t="n">
        <v>464</v>
      </c>
      <c r="B294" t="n">
        <v>191</v>
      </c>
      <c r="C294" t="inlineStr">
        <is>
          <t>New Realities Gaming</t>
        </is>
      </c>
      <c r="D294" s="8" t="inlineStr">
        <is>
          <t>https://www.newrealitiesgaming.com/product/magic-the-gathering-doctor-who-commander-deck-timey-wimey/2782?cp=true&amp;sa=false&amp;sbp=false&amp;q=false&amp;category_id=WURPHNIAJY3EMKY2GR74TAZH</t>
        </is>
      </c>
      <c r="E294" s="24" t="n"/>
      <c r="F294" s="23" t="inlineStr">
        <is>
          <t>FALSE</t>
        </is>
      </c>
      <c r="G294" s="24" t="n"/>
      <c r="H294" s="24" t="n"/>
      <c r="J294">
        <f>_xlfn.XLOOKUP(tbl_Sourcing[[#This Row],[Product Id]], tbl_Product[Product Id], tbl_Product[Name])</f>
        <v/>
      </c>
      <c r="O294" t="n">
        <v>34</v>
      </c>
      <c r="P2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4">
        <f>_xlfn.XLOOKUP(tbl_Sourcing[[#This Row],[Product Id]], tbl_Product[Product Id], tbl_Product[Is Booster])</f>
        <v/>
      </c>
      <c r="R294">
        <f>_xlfn.XLOOKUP(tbl_Sourcing[[#This Row],[Product Id]], tbl_Product[Product Id], tbl_Product[Is Precon])</f>
        <v/>
      </c>
    </row>
    <row r="295">
      <c r="A295" t="n">
        <v>127</v>
      </c>
      <c r="B295" t="n">
        <v>100</v>
      </c>
      <c r="C295" t="inlineStr">
        <is>
          <t>Card Market</t>
        </is>
      </c>
      <c r="D295" s="8" t="inlineStr">
        <is>
          <t>https://www.cardmarket.com/en/Magic/Products/Booster-Boxes/Magic-The-Gathering-FINAL-FANTASY-Collector-Booster-Box?sellerCountry=13&amp;language=1</t>
        </is>
      </c>
      <c r="E295" s="23" t="n">
        <v>836.0599999999999</v>
      </c>
      <c r="F295" s="23" t="inlineStr">
        <is>
          <t>TRUE</t>
        </is>
      </c>
      <c r="G295" s="24" t="n"/>
      <c r="H295" s="24" t="n"/>
      <c r="J295">
        <f>_xlfn.XLOOKUP(tbl_Sourcing[[#This Row],[Product Id]], tbl_Product[Product Id], tbl_Product[Name])</f>
        <v/>
      </c>
      <c r="K295" t="n">
        <v>35</v>
      </c>
      <c r="P2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5">
        <f>_xlfn.XLOOKUP(tbl_Sourcing[[#This Row],[Product Id]], tbl_Product[Product Id], tbl_Product[Is Booster])</f>
        <v/>
      </c>
      <c r="R295">
        <f>_xlfn.XLOOKUP(tbl_Sourcing[[#This Row],[Product Id]], tbl_Product[Product Id], tbl_Product[Is Precon])</f>
        <v/>
      </c>
    </row>
    <row r="296">
      <c r="A296" t="n">
        <v>32</v>
      </c>
      <c r="B296" t="n">
        <v>59</v>
      </c>
      <c r="C296" t="inlineStr">
        <is>
          <t>Chaos Cards</t>
        </is>
      </c>
      <c r="D296" s="8" t="inlineStr">
        <is>
          <t>https://www.chaoscards.co.uk/prod/booster-boxes-magic/magic-the-gathering-march-of-the-machine-set-booster-box-30-packs</t>
        </is>
      </c>
      <c r="E296" s="24" t="n"/>
      <c r="F296" s="23" t="inlineStr">
        <is>
          <t>FALSE</t>
        </is>
      </c>
      <c r="G296" s="24" t="n"/>
      <c r="H296" s="24" t="n"/>
      <c r="J296">
        <f>_xlfn.XLOOKUP(tbl_Sourcing[[#This Row],[Product Id]], tbl_Product[Product Id], tbl_Product[Name])</f>
        <v/>
      </c>
      <c r="L296" t="n">
        <v>35</v>
      </c>
      <c r="P2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6">
        <f>_xlfn.XLOOKUP(tbl_Sourcing[[#This Row],[Product Id]], tbl_Product[Product Id], tbl_Product[Is Booster])</f>
        <v/>
      </c>
      <c r="R296">
        <f>_xlfn.XLOOKUP(tbl_Sourcing[[#This Row],[Product Id]], tbl_Product[Product Id], tbl_Product[Is Precon])</f>
        <v/>
      </c>
    </row>
    <row r="297">
      <c r="A297" t="n">
        <v>376</v>
      </c>
      <c r="B297" t="n">
        <v>209</v>
      </c>
      <c r="C297" t="inlineStr">
        <is>
          <t>Magic Madhouse</t>
        </is>
      </c>
      <c r="D297" s="8" t="inlineStr">
        <is>
          <t>https://magicmadhouse.co.uk/magic-the-gathering-phyrexia-all-will-be-one-commander-deck-corrupting-influence-phyrexia-all-will-be-one</t>
        </is>
      </c>
      <c r="E297" s="23" t="n">
        <v>189.95</v>
      </c>
      <c r="F297" s="23" t="inlineStr">
        <is>
          <t>TRUE</t>
        </is>
      </c>
      <c r="G297" s="24" t="n"/>
      <c r="H297" s="24" t="n"/>
      <c r="J297">
        <f>_xlfn.XLOOKUP(tbl_Sourcing[[#This Row],[Product Id]], tbl_Product[Product Id], tbl_Product[Name])</f>
        <v/>
      </c>
      <c r="N297" t="n">
        <v>35</v>
      </c>
      <c r="P2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7">
        <f>_xlfn.XLOOKUP(tbl_Sourcing[[#This Row],[Product Id]], tbl_Product[Product Id], tbl_Product[Is Booster])</f>
        <v/>
      </c>
      <c r="R297">
        <f>_xlfn.XLOOKUP(tbl_Sourcing[[#This Row],[Product Id]], tbl_Product[Product Id], tbl_Product[Is Precon])</f>
        <v/>
      </c>
    </row>
    <row r="298">
      <c r="A298" t="n">
        <v>457</v>
      </c>
      <c r="B298" t="n">
        <v>150</v>
      </c>
      <c r="C298" t="inlineStr">
        <is>
          <t>New Realities Gaming</t>
        </is>
      </c>
      <c r="D298" s="8" t="inlineStr">
        <is>
          <t>https://www.newrealitiesgaming.com/product/magic-the-gathering-edge-of-eternities-commander-deck-counter-intelligence/2867?cp=true&amp;sa=false&amp;sbp=false&amp;q=false&amp;category_id=WURPHNIAJY3EMKY2GR74TAZH</t>
        </is>
      </c>
      <c r="E298" s="23" t="n"/>
      <c r="F298" s="23" t="inlineStr">
        <is>
          <t>FALSE</t>
        </is>
      </c>
      <c r="G298" s="24" t="n"/>
      <c r="H298" s="24" t="n"/>
      <c r="J298">
        <f>_xlfn.XLOOKUP(tbl_Sourcing[[#This Row],[Product Id]], tbl_Product[Product Id], tbl_Product[Name])</f>
        <v/>
      </c>
      <c r="O298" t="n">
        <v>35</v>
      </c>
      <c r="P2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8">
        <f>_xlfn.XLOOKUP(tbl_Sourcing[[#This Row],[Product Id]], tbl_Product[Product Id], tbl_Product[Is Booster])</f>
        <v/>
      </c>
      <c r="R298">
        <f>_xlfn.XLOOKUP(tbl_Sourcing[[#This Row],[Product Id]], tbl_Product[Product Id], tbl_Product[Is Precon])</f>
        <v/>
      </c>
    </row>
    <row r="299">
      <c r="A299" t="n">
        <v>184</v>
      </c>
      <c r="B299" t="n">
        <v>33</v>
      </c>
      <c r="C299" t="inlineStr">
        <is>
          <t>Card Market</t>
        </is>
      </c>
      <c r="D299" s="8" t="inlineStr">
        <is>
          <t>https://www.cardmarket.com/en/Magic/Products/Boosters/Magic-The-Gathering-FINAL-FANTASY-Play-Booster?sellerCountry=13&amp;language=1</t>
        </is>
      </c>
      <c r="E299" s="23" t="n">
        <v>6.3848</v>
      </c>
      <c r="F299" s="23" t="inlineStr">
        <is>
          <t>TRUE</t>
        </is>
      </c>
      <c r="G299" s="24" t="n"/>
      <c r="H299" s="23" t="n">
        <v>3.814776</v>
      </c>
      <c r="J299">
        <f>_xlfn.XLOOKUP(tbl_Sourcing[[#This Row],[Product Id]], tbl_Product[Product Id], tbl_Product[Name])</f>
        <v/>
      </c>
      <c r="K299" t="n">
        <v>36</v>
      </c>
      <c r="P2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9">
        <f>_xlfn.XLOOKUP(tbl_Sourcing[[#This Row],[Product Id]], tbl_Product[Product Id], tbl_Product[Is Booster])</f>
        <v/>
      </c>
      <c r="R299">
        <f>_xlfn.XLOOKUP(tbl_Sourcing[[#This Row],[Product Id]], tbl_Product[Product Id], tbl_Product[Is Precon])</f>
        <v/>
      </c>
    </row>
    <row r="300">
      <c r="A300" t="n">
        <v>103</v>
      </c>
      <c r="B300" t="n">
        <v>118</v>
      </c>
      <c r="C300" t="inlineStr">
        <is>
          <t>Chaos Cards</t>
        </is>
      </c>
      <c r="D300" s="8" t="inlineStr">
        <is>
          <t>https://www.chaoscards.co.uk/prod/booster-boxes-magic/magic-the-gathering-marvels-spider-man-collector-booster-box-12-packs</t>
        </is>
      </c>
      <c r="E300" s="24" t="n"/>
      <c r="F300" s="23" t="inlineStr">
        <is>
          <t>FALSE</t>
        </is>
      </c>
      <c r="G300" s="24" t="n"/>
      <c r="H300" s="24" t="n"/>
      <c r="J300">
        <f>_xlfn.XLOOKUP(tbl_Sourcing[[#This Row],[Product Id]], tbl_Product[Product Id], tbl_Product[Name])</f>
        <v/>
      </c>
      <c r="L300" t="n">
        <v>36</v>
      </c>
      <c r="P3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0">
        <f>_xlfn.XLOOKUP(tbl_Sourcing[[#This Row],[Product Id]], tbl_Product[Product Id], tbl_Product[Is Booster])</f>
        <v/>
      </c>
      <c r="R300">
        <f>_xlfn.XLOOKUP(tbl_Sourcing[[#This Row],[Product Id]], tbl_Product[Product Id], tbl_Product[Is Precon])</f>
        <v/>
      </c>
    </row>
    <row r="301">
      <c r="A301" t="n">
        <v>367</v>
      </c>
      <c r="B301" t="n">
        <v>232</v>
      </c>
      <c r="C301" t="inlineStr">
        <is>
          <t>Magic Madhouse</t>
        </is>
      </c>
      <c r="D301" s="8" t="inlineStr">
        <is>
          <t>https://magicmadhouse.co.uk/magic-the-gathering-streets-of-new-capenna-commander-deck-bedecked-brokers-streets-of-new-capenna</t>
        </is>
      </c>
      <c r="E301" s="23" t="n">
        <v>67.95</v>
      </c>
      <c r="F301" s="23" t="inlineStr">
        <is>
          <t>TRUE</t>
        </is>
      </c>
      <c r="G301" s="24" t="n"/>
      <c r="H301" s="24" t="n"/>
      <c r="J301">
        <f>_xlfn.XLOOKUP(tbl_Sourcing[[#This Row],[Product Id]], tbl_Product[Product Id], tbl_Product[Name])</f>
        <v/>
      </c>
      <c r="N301" t="n">
        <v>36</v>
      </c>
      <c r="P3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1">
        <f>_xlfn.XLOOKUP(tbl_Sourcing[[#This Row],[Product Id]], tbl_Product[Product Id], tbl_Product[Is Booster])</f>
        <v/>
      </c>
      <c r="R301">
        <f>_xlfn.XLOOKUP(tbl_Sourcing[[#This Row],[Product Id]], tbl_Product[Product Id], tbl_Product[Is Precon])</f>
        <v/>
      </c>
    </row>
    <row r="302">
      <c r="A302" t="n">
        <v>456</v>
      </c>
      <c r="B302" t="n">
        <v>149</v>
      </c>
      <c r="C302" t="inlineStr">
        <is>
          <t>New Realities Gaming</t>
        </is>
      </c>
      <c r="D302" s="8" t="inlineStr">
        <is>
          <t>https://www.newrealitiesgaming.com/product/magic-the-gathering-edge-of-eternities-commander-deck-world-shaper/2875?cp=true&amp;sa=false&amp;sbp=false&amp;q=false&amp;category_id=WURPHNIAJY3EMKY2GR74TAZH</t>
        </is>
      </c>
      <c r="E302" s="23" t="n"/>
      <c r="F302" s="23" t="inlineStr">
        <is>
          <t>FALSE</t>
        </is>
      </c>
      <c r="G302" s="24" t="n"/>
      <c r="H302" s="24" t="n"/>
      <c r="J302">
        <f>_xlfn.XLOOKUP(tbl_Sourcing[[#This Row],[Product Id]], tbl_Product[Product Id], tbl_Product[Name])</f>
        <v/>
      </c>
      <c r="O302" t="n">
        <v>36</v>
      </c>
      <c r="P3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2">
        <f>_xlfn.XLOOKUP(tbl_Sourcing[[#This Row],[Product Id]], tbl_Product[Product Id], tbl_Product[Is Booster])</f>
        <v/>
      </c>
      <c r="R302">
        <f>_xlfn.XLOOKUP(tbl_Sourcing[[#This Row],[Product Id]], tbl_Product[Product Id], tbl_Product[Is Precon])</f>
        <v/>
      </c>
    </row>
    <row r="303">
      <c r="A303" t="n">
        <v>78</v>
      </c>
      <c r="B303" t="n">
        <v>78</v>
      </c>
      <c r="C303" t="inlineStr">
        <is>
          <t>Card Market</t>
        </is>
      </c>
      <c r="D303" s="8" t="inlineStr">
        <is>
          <t>https://www.cardmarket.com/en/Magic/Products/Booster-Boxes/Magic-The-Gathering-FINAL-FANTASY-Play-Booster-Box?sellerCountry=13&amp;language=1</t>
        </is>
      </c>
      <c r="E303" s="23" t="n">
        <v>203.5265</v>
      </c>
      <c r="F303" s="23" t="inlineStr">
        <is>
          <t>TRUE</t>
        </is>
      </c>
      <c r="G303" s="24" t="n"/>
      <c r="H303" s="24" t="n"/>
      <c r="J303">
        <f>_xlfn.XLOOKUP(tbl_Sourcing[[#This Row],[Product Id]], tbl_Product[Product Id], tbl_Product[Name])</f>
        <v/>
      </c>
      <c r="K303" t="n">
        <v>37</v>
      </c>
      <c r="P3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3">
        <f>_xlfn.XLOOKUP(tbl_Sourcing[[#This Row],[Product Id]], tbl_Product[Product Id], tbl_Product[Is Booster])</f>
        <v/>
      </c>
      <c r="R303">
        <f>_xlfn.XLOOKUP(tbl_Sourcing[[#This Row],[Product Id]], tbl_Product[Product Id], tbl_Product[Is Precon])</f>
        <v/>
      </c>
    </row>
    <row r="304">
      <c r="A304" t="n">
        <v>45</v>
      </c>
      <c r="B304" t="n">
        <v>64</v>
      </c>
      <c r="C304" t="inlineStr">
        <is>
          <t>Chaos Cards</t>
        </is>
      </c>
      <c r="D304" s="8" t="inlineStr">
        <is>
          <t>https://www.chaoscards.co.uk/prod/booster-boxes-magic/magic-the-gathering-marvels-spider-man-play-booster-box-30-packs</t>
        </is>
      </c>
      <c r="E304" s="23" t="n">
        <v>149.95</v>
      </c>
      <c r="F304" s="23" t="inlineStr">
        <is>
          <t>TRUE</t>
        </is>
      </c>
      <c r="G304" s="24" t="n"/>
      <c r="H304" s="24" t="n"/>
      <c r="J304">
        <f>_xlfn.XLOOKUP(tbl_Sourcing[[#This Row],[Product Id]], tbl_Product[Product Id], tbl_Product[Name])</f>
        <v/>
      </c>
      <c r="L304" t="n">
        <v>37</v>
      </c>
      <c r="P3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4">
        <f>_xlfn.XLOOKUP(tbl_Sourcing[[#This Row],[Product Id]], tbl_Product[Product Id], tbl_Product[Is Booster])</f>
        <v/>
      </c>
      <c r="R304">
        <f>_xlfn.XLOOKUP(tbl_Sourcing[[#This Row],[Product Id]], tbl_Product[Product Id], tbl_Product[Is Precon])</f>
        <v/>
      </c>
    </row>
    <row r="305">
      <c r="A305" t="n">
        <v>362</v>
      </c>
      <c r="B305" t="n">
        <v>155</v>
      </c>
      <c r="C305" t="inlineStr">
        <is>
          <t>Magic Madhouse</t>
        </is>
      </c>
      <c r="D305" s="8" t="inlineStr">
        <is>
          <t>https://magicmadhouse.co.uk/magic-the-gathering-tarkir-dragonstorm-commander-deck-abzan-armor-tarkir-dragonstorm</t>
        </is>
      </c>
      <c r="E305" s="23" t="n">
        <v>71.95</v>
      </c>
      <c r="F305" s="23" t="inlineStr">
        <is>
          <t>TRUE</t>
        </is>
      </c>
      <c r="G305" s="24" t="n"/>
      <c r="H305" s="24" t="n"/>
      <c r="J305">
        <f>_xlfn.XLOOKUP(tbl_Sourcing[[#This Row],[Product Id]], tbl_Product[Product Id], tbl_Product[Name])</f>
        <v/>
      </c>
      <c r="N305" t="n">
        <v>37</v>
      </c>
      <c r="P3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5">
        <f>_xlfn.XLOOKUP(tbl_Sourcing[[#This Row],[Product Id]], tbl_Product[Product Id], tbl_Product[Is Booster])</f>
        <v/>
      </c>
      <c r="R305">
        <f>_xlfn.XLOOKUP(tbl_Sourcing[[#This Row],[Product Id]], tbl_Product[Product Id], tbl_Product[Is Precon])</f>
        <v/>
      </c>
    </row>
    <row r="306">
      <c r="A306" t="n">
        <v>467</v>
      </c>
      <c r="B306" t="n">
        <v>153</v>
      </c>
      <c r="C306" t="inlineStr">
        <is>
          <t>New Realities Gaming</t>
        </is>
      </c>
      <c r="D306" s="8" t="inlineStr">
        <is>
          <t>https://www.newrealitiesgaming.com/product/magic-the-gathering-final-fantasy-commander-deck-counter-blitz/2772?cp=true&amp;sa=false&amp;sbp=false&amp;q=false&amp;category_id=WURPHNIAJY3EMKY2GR74TAZH</t>
        </is>
      </c>
      <c r="E306" s="23" t="n"/>
      <c r="F306" s="23" t="inlineStr">
        <is>
          <t>FALSE</t>
        </is>
      </c>
      <c r="G306" s="24" t="n"/>
      <c r="H306" s="24" t="n"/>
      <c r="J306">
        <f>_xlfn.XLOOKUP(tbl_Sourcing[[#This Row],[Product Id]], tbl_Product[Product Id], tbl_Product[Name])</f>
        <v/>
      </c>
      <c r="O306" t="n">
        <v>37</v>
      </c>
      <c r="P3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6">
        <f>_xlfn.XLOOKUP(tbl_Sourcing[[#This Row],[Product Id]], tbl_Product[Product Id], tbl_Product[Is Booster])</f>
        <v/>
      </c>
      <c r="R306">
        <f>_xlfn.XLOOKUP(tbl_Sourcing[[#This Row],[Product Id]], tbl_Product[Product Id], tbl_Product[Is Precon])</f>
        <v/>
      </c>
    </row>
    <row r="307">
      <c r="A307" t="n">
        <v>199</v>
      </c>
      <c r="B307" t="n">
        <v>101</v>
      </c>
      <c r="C307" t="inlineStr">
        <is>
          <t>Card Market</t>
        </is>
      </c>
      <c r="D307" s="8" t="inlineStr">
        <is>
          <t>https://www.cardmarket.com/en/Magic/Products/Boosters/Magic-The-Gathering-Foundations-Collector-Booster?sellerCountry=13&amp;language=1</t>
        </is>
      </c>
      <c r="E307" s="23" t="n">
        <v>58.4774</v>
      </c>
      <c r="F307" s="23" t="inlineStr">
        <is>
          <t>TRUE</t>
        </is>
      </c>
      <c r="G307" s="24" t="n"/>
      <c r="H307" s="23" t="n">
        <v>43.91533800000001</v>
      </c>
      <c r="J307">
        <f>_xlfn.XLOOKUP(tbl_Sourcing[[#This Row],[Product Id]], tbl_Product[Product Id], tbl_Product[Name])</f>
        <v/>
      </c>
      <c r="K307" t="n">
        <v>38</v>
      </c>
      <c r="P3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7">
        <f>_xlfn.XLOOKUP(tbl_Sourcing[[#This Row],[Product Id]], tbl_Product[Product Id], tbl_Product[Is Booster])</f>
        <v/>
      </c>
      <c r="R307">
        <f>_xlfn.XLOOKUP(tbl_Sourcing[[#This Row],[Product Id]], tbl_Product[Product Id], tbl_Product[Is Precon])</f>
        <v/>
      </c>
    </row>
    <row r="308">
      <c r="A308" t="n">
        <v>104</v>
      </c>
      <c r="B308" t="n">
        <v>120</v>
      </c>
      <c r="C308" t="inlineStr">
        <is>
          <t>Chaos Cards</t>
        </is>
      </c>
      <c r="D308" s="8" t="inlineStr">
        <is>
          <t>https://www.chaoscards.co.uk/prod/booster-boxes-magic/magic-the-gathering-collector-booster-box-modern-horizons-2</t>
        </is>
      </c>
      <c r="E308" s="24" t="n"/>
      <c r="F308" s="23" t="inlineStr">
        <is>
          <t>FALSE</t>
        </is>
      </c>
      <c r="G308" s="24" t="n"/>
      <c r="H308" s="24" t="n"/>
      <c r="J308">
        <f>_xlfn.XLOOKUP(tbl_Sourcing[[#This Row],[Product Id]], tbl_Product[Product Id], tbl_Product[Name])</f>
        <v/>
      </c>
      <c r="L308" t="n">
        <v>38</v>
      </c>
      <c r="P3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8">
        <f>_xlfn.XLOOKUP(tbl_Sourcing[[#This Row],[Product Id]], tbl_Product[Product Id], tbl_Product[Is Booster])</f>
        <v/>
      </c>
      <c r="R308">
        <f>_xlfn.XLOOKUP(tbl_Sourcing[[#This Row],[Product Id]], tbl_Product[Product Id], tbl_Product[Is Precon])</f>
        <v/>
      </c>
    </row>
    <row r="309">
      <c r="A309" t="n">
        <v>347</v>
      </c>
      <c r="B309" t="n">
        <v>157</v>
      </c>
      <c r="C309" t="inlineStr">
        <is>
          <t>Magic Madhouse</t>
        </is>
      </c>
      <c r="D309" s="8" t="inlineStr">
        <is>
          <t>https://magicmadhouse.co.uk/magic-the-gathering-tarkir-dragonstorm-commander-deck-jeskai-striker-tarkir-dragonstorm</t>
        </is>
      </c>
      <c r="E309" s="23" t="n">
        <v>49.95</v>
      </c>
      <c r="F309" s="23" t="inlineStr">
        <is>
          <t>TRUE</t>
        </is>
      </c>
      <c r="G309" s="24" t="n"/>
      <c r="H309" s="24" t="n"/>
      <c r="J309">
        <f>_xlfn.XLOOKUP(tbl_Sourcing[[#This Row],[Product Id]], tbl_Product[Product Id], tbl_Product[Name])</f>
        <v/>
      </c>
      <c r="N309" t="n">
        <v>38</v>
      </c>
      <c r="P3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9">
        <f>_xlfn.XLOOKUP(tbl_Sourcing[[#This Row],[Product Id]], tbl_Product[Product Id], tbl_Product[Is Booster])</f>
        <v/>
      </c>
      <c r="R309">
        <f>_xlfn.XLOOKUP(tbl_Sourcing[[#This Row],[Product Id]], tbl_Product[Product Id], tbl_Product[Is Precon])</f>
        <v/>
      </c>
    </row>
    <row r="310">
      <c r="A310" t="n">
        <v>469</v>
      </c>
      <c r="B310" t="n">
        <v>152</v>
      </c>
      <c r="C310" t="inlineStr">
        <is>
          <t>New Realities Gaming</t>
        </is>
      </c>
      <c r="D310" s="8" t="inlineStr">
        <is>
          <t>https://www.newrealitiesgaming.com/product/magic-the-gathering-final-fantasy-commander-deck-limit-break/2769?cp=true&amp;sa=false&amp;sbp=false&amp;q=false&amp;category_id=WURPHNIAJY3EMKY2GR74TAZH</t>
        </is>
      </c>
      <c r="E310" s="23" t="n"/>
      <c r="F310" s="23" t="inlineStr">
        <is>
          <t>FALSE</t>
        </is>
      </c>
      <c r="G310" s="24" t="n"/>
      <c r="H310" s="24" t="n"/>
      <c r="J310">
        <f>_xlfn.XLOOKUP(tbl_Sourcing[[#This Row],[Product Id]], tbl_Product[Product Id], tbl_Product[Name])</f>
        <v/>
      </c>
      <c r="O310" t="n">
        <v>38</v>
      </c>
      <c r="P3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0">
        <f>_xlfn.XLOOKUP(tbl_Sourcing[[#This Row],[Product Id]], tbl_Product[Product Id], tbl_Product[Is Booster])</f>
        <v/>
      </c>
      <c r="R310">
        <f>_xlfn.XLOOKUP(tbl_Sourcing[[#This Row],[Product Id]], tbl_Product[Product Id], tbl_Product[Is Precon])</f>
        <v/>
      </c>
    </row>
    <row r="311">
      <c r="A311" t="n">
        <v>128</v>
      </c>
      <c r="B311" t="n">
        <v>102</v>
      </c>
      <c r="C311" t="inlineStr">
        <is>
          <t>Card Market</t>
        </is>
      </c>
      <c r="D311" s="8" t="inlineStr">
        <is>
          <t>https://www.cardmarket.com/en/Magic/Products/Booster-Boxes/Magic-The-Gathering-Foundations-Collector-Booster-Box?sellerCountry=13&amp;language=1</t>
        </is>
      </c>
      <c r="E311" s="24" t="n"/>
      <c r="F311" s="23" t="inlineStr">
        <is>
          <t>FALSE</t>
        </is>
      </c>
      <c r="G311" s="24" t="n"/>
      <c r="H311" s="24" t="n"/>
      <c r="J311">
        <f>_xlfn.XLOOKUP(tbl_Sourcing[[#This Row],[Product Id]], tbl_Product[Product Id], tbl_Product[Name])</f>
        <v/>
      </c>
      <c r="K311" t="n">
        <v>39</v>
      </c>
      <c r="P3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1">
        <f>_xlfn.XLOOKUP(tbl_Sourcing[[#This Row],[Product Id]], tbl_Product[Product Id], tbl_Product[Is Booster])</f>
        <v/>
      </c>
      <c r="R311">
        <f>_xlfn.XLOOKUP(tbl_Sourcing[[#This Row],[Product Id]], tbl_Product[Product Id], tbl_Product[Is Precon])</f>
        <v/>
      </c>
    </row>
    <row r="312">
      <c r="A312" t="n">
        <v>2</v>
      </c>
      <c r="B312" t="n">
        <v>46</v>
      </c>
      <c r="C312" t="inlineStr">
        <is>
          <t>Chaos Cards</t>
        </is>
      </c>
      <c r="D312" s="8" t="inlineStr">
        <is>
          <t>https://www.chaoscards.co.uk/prod/booster-boxes-magic/magic-the-gathering-set-booster-box-modern-horizons-2</t>
        </is>
      </c>
      <c r="E312" s="24" t="n"/>
      <c r="F312" s="23" t="inlineStr">
        <is>
          <t>FALSE</t>
        </is>
      </c>
      <c r="G312" s="24" t="n"/>
      <c r="H312" s="24" t="n"/>
      <c r="J312">
        <f>_xlfn.XLOOKUP(tbl_Sourcing[[#This Row],[Product Id]], tbl_Product[Product Id], tbl_Product[Name])</f>
        <v/>
      </c>
      <c r="L312" t="n">
        <v>39</v>
      </c>
      <c r="P3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2">
        <f>_xlfn.XLOOKUP(tbl_Sourcing[[#This Row],[Product Id]], tbl_Product[Product Id], tbl_Product[Is Booster])</f>
        <v/>
      </c>
      <c r="R312">
        <f>_xlfn.XLOOKUP(tbl_Sourcing[[#This Row],[Product Id]], tbl_Product[Product Id], tbl_Product[Is Precon])</f>
        <v/>
      </c>
    </row>
    <row r="313">
      <c r="A313" t="n">
        <v>363</v>
      </c>
      <c r="B313" t="n">
        <v>159</v>
      </c>
      <c r="C313" t="inlineStr">
        <is>
          <t>Magic Madhouse</t>
        </is>
      </c>
      <c r="D313" s="8" t="inlineStr">
        <is>
          <t>https://magicmadhouse.co.uk/magic-the-gathering-tarkir-dragonstorm-commander-deck-sultai-arisen-tarkir-dragonstorm</t>
        </is>
      </c>
      <c r="E313" s="23" t="n">
        <v>69.95</v>
      </c>
      <c r="F313" s="23" t="inlineStr">
        <is>
          <t>TRUE</t>
        </is>
      </c>
      <c r="G313" s="24" t="n"/>
      <c r="H313" s="24" t="n"/>
      <c r="J313">
        <f>_xlfn.XLOOKUP(tbl_Sourcing[[#This Row],[Product Id]], tbl_Product[Product Id], tbl_Product[Name])</f>
        <v/>
      </c>
      <c r="N313" t="n">
        <v>39</v>
      </c>
      <c r="P3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3">
        <f>_xlfn.XLOOKUP(tbl_Sourcing[[#This Row],[Product Id]], tbl_Product[Product Id], tbl_Product[Is Booster])</f>
        <v/>
      </c>
      <c r="R313">
        <f>_xlfn.XLOOKUP(tbl_Sourcing[[#This Row],[Product Id]], tbl_Product[Product Id], tbl_Product[Is Precon])</f>
        <v/>
      </c>
    </row>
    <row r="314">
      <c r="A314" t="n">
        <v>466</v>
      </c>
      <c r="B314" t="n">
        <v>151</v>
      </c>
      <c r="C314" t="inlineStr">
        <is>
          <t>New Realities Gaming</t>
        </is>
      </c>
      <c r="D314" s="8" t="inlineStr">
        <is>
          <t>https://www.newrealitiesgaming.com/product/magic-the-gathering-final-fantasy-commander-deck-revival-trance/2770?cp=true&amp;sa=false&amp;sbp=false&amp;q=false&amp;category_id=WURPHNIAJY3EMKY2GR74TAZH</t>
        </is>
      </c>
      <c r="E314" s="23" t="n"/>
      <c r="F314" s="23" t="inlineStr">
        <is>
          <t>FALSE</t>
        </is>
      </c>
      <c r="G314" s="24" t="n"/>
      <c r="H314" s="24" t="n"/>
      <c r="J314">
        <f>_xlfn.XLOOKUP(tbl_Sourcing[[#This Row],[Product Id]], tbl_Product[Product Id], tbl_Product[Name])</f>
        <v/>
      </c>
      <c r="O314" t="n">
        <v>39</v>
      </c>
      <c r="P3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4">
        <f>_xlfn.XLOOKUP(tbl_Sourcing[[#This Row],[Product Id]], tbl_Product[Product Id], tbl_Product[Is Booster])</f>
        <v/>
      </c>
      <c r="R314">
        <f>_xlfn.XLOOKUP(tbl_Sourcing[[#This Row],[Product Id]], tbl_Product[Product Id], tbl_Product[Is Precon])</f>
        <v/>
      </c>
    </row>
    <row r="315">
      <c r="A315" t="n">
        <v>167</v>
      </c>
      <c r="B315" t="n">
        <v>16</v>
      </c>
      <c r="C315" t="inlineStr">
        <is>
          <t>Card Market</t>
        </is>
      </c>
      <c r="D315" s="8" t="inlineStr">
        <is>
          <t>https://www.cardmarket.com/en/Magic/Products/Boosters/Magic-The-Gathering-Foundations-Play-Booster?sellerCountry=13&amp;language=1</t>
        </is>
      </c>
      <c r="E315" s="23" t="n">
        <v>6.3848</v>
      </c>
      <c r="F315" s="23" t="inlineStr">
        <is>
          <t>TRUE</t>
        </is>
      </c>
      <c r="G315" s="24" t="n"/>
      <c r="H315" s="23" t="n">
        <v>3.814776</v>
      </c>
      <c r="J315">
        <f>_xlfn.XLOOKUP(tbl_Sourcing[[#This Row],[Product Id]], tbl_Product[Product Id], tbl_Product[Name])</f>
        <v/>
      </c>
      <c r="K315" t="n">
        <v>40</v>
      </c>
      <c r="P3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5">
        <f>_xlfn.XLOOKUP(tbl_Sourcing[[#This Row],[Product Id]], tbl_Product[Product Id], tbl_Product[Is Booster])</f>
        <v/>
      </c>
      <c r="R315">
        <f>_xlfn.XLOOKUP(tbl_Sourcing[[#This Row],[Product Id]], tbl_Product[Product Id], tbl_Product[Is Precon])</f>
        <v/>
      </c>
    </row>
    <row r="316">
      <c r="A316" t="n">
        <v>105</v>
      </c>
      <c r="B316" t="n">
        <v>122</v>
      </c>
      <c r="C316" t="inlineStr">
        <is>
          <t>Chaos Cards</t>
        </is>
      </c>
      <c r="D316" s="8" t="inlineStr">
        <is>
          <t>https://www.chaoscards.co.uk/prod/booster-boxes-magic/magic-the-gathering-modern-horizons-3-collector-booster-box-12-packs</t>
        </is>
      </c>
      <c r="E316" s="24" t="n"/>
      <c r="F316" s="23" t="inlineStr">
        <is>
          <t>FALSE</t>
        </is>
      </c>
      <c r="G316" s="24" t="n"/>
      <c r="H316" s="24" t="n"/>
      <c r="J316">
        <f>_xlfn.XLOOKUP(tbl_Sourcing[[#This Row],[Product Id]], tbl_Product[Product Id], tbl_Product[Name])</f>
        <v/>
      </c>
      <c r="L316" t="n">
        <v>40</v>
      </c>
      <c r="P3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6">
        <f>_xlfn.XLOOKUP(tbl_Sourcing[[#This Row],[Product Id]], tbl_Product[Product Id], tbl_Product[Is Booster])</f>
        <v/>
      </c>
      <c r="R316">
        <f>_xlfn.XLOOKUP(tbl_Sourcing[[#This Row],[Product Id]], tbl_Product[Product Id], tbl_Product[Is Precon])</f>
        <v/>
      </c>
    </row>
    <row r="317">
      <c r="A317" t="n">
        <v>360</v>
      </c>
      <c r="B317" t="n">
        <v>158</v>
      </c>
      <c r="C317" t="inlineStr">
        <is>
          <t>Magic Madhouse</t>
        </is>
      </c>
      <c r="D317" s="8" t="inlineStr">
        <is>
          <t>https://magicmadhouse.co.uk/magic-the-gathering-tarkir-dragonstorm-commander-deck-temur-roar-tarkir-dragonstorm</t>
        </is>
      </c>
      <c r="E317" s="23" t="n">
        <v>74.95</v>
      </c>
      <c r="F317" s="23" t="inlineStr">
        <is>
          <t>TRUE</t>
        </is>
      </c>
      <c r="G317" s="24" t="n"/>
      <c r="H317" s="24" t="n"/>
      <c r="J317">
        <f>_xlfn.XLOOKUP(tbl_Sourcing[[#This Row],[Product Id]], tbl_Product[Product Id], tbl_Product[Name])</f>
        <v/>
      </c>
      <c r="N317" t="n">
        <v>40</v>
      </c>
      <c r="P3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7">
        <f>_xlfn.XLOOKUP(tbl_Sourcing[[#This Row],[Product Id]], tbl_Product[Product Id], tbl_Product[Is Booster])</f>
        <v/>
      </c>
      <c r="R317">
        <f>_xlfn.XLOOKUP(tbl_Sourcing[[#This Row],[Product Id]], tbl_Product[Product Id], tbl_Product[Is Precon])</f>
        <v/>
      </c>
    </row>
    <row r="318">
      <c r="A318" t="n">
        <v>468</v>
      </c>
      <c r="B318" t="n">
        <v>154</v>
      </c>
      <c r="C318" t="inlineStr">
        <is>
          <t>New Realities Gaming</t>
        </is>
      </c>
      <c r="D318" s="8" t="inlineStr">
        <is>
          <t>https://www.newrealitiesgaming.com/product/magic-the-gathering-final-fantasy-commander-deck-scions-spellcraft/2771?cp=true&amp;sa=false&amp;sbp=false&amp;q=false&amp;category_id=WURPHNIAJY3EMKY2GR74TAZH</t>
        </is>
      </c>
      <c r="E318" s="23" t="n"/>
      <c r="F318" s="23" t="inlineStr">
        <is>
          <t>FALSE</t>
        </is>
      </c>
      <c r="G318" s="24" t="n"/>
      <c r="H318" s="24" t="n"/>
      <c r="J318">
        <f>_xlfn.XLOOKUP(tbl_Sourcing[[#This Row],[Product Id]], tbl_Product[Product Id], tbl_Product[Name])</f>
        <v/>
      </c>
      <c r="O318" t="n">
        <v>40</v>
      </c>
      <c r="P3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8">
        <f>_xlfn.XLOOKUP(tbl_Sourcing[[#This Row],[Product Id]], tbl_Product[Product Id], tbl_Product[Is Booster])</f>
        <v/>
      </c>
      <c r="R318">
        <f>_xlfn.XLOOKUP(tbl_Sourcing[[#This Row],[Product Id]], tbl_Product[Product Id], tbl_Product[Is Precon])</f>
        <v/>
      </c>
    </row>
    <row r="319">
      <c r="A319" t="n">
        <v>36</v>
      </c>
      <c r="B319" t="n">
        <v>61</v>
      </c>
      <c r="C319" t="inlineStr">
        <is>
          <t>Card Market</t>
        </is>
      </c>
      <c r="D319" s="8" t="inlineStr">
        <is>
          <t>https://www.cardmarket.com/en/Magic/Products/Booster-Boxes/Magic-The-Gathering-Foundations-Play-Booster-Box?sellerCountry=13&amp;language=1</t>
        </is>
      </c>
      <c r="E319" s="23" t="n">
        <v>184.7954</v>
      </c>
      <c r="F319" s="23" t="inlineStr">
        <is>
          <t>TRUE</t>
        </is>
      </c>
      <c r="G319" s="24" t="n"/>
      <c r="H319" s="24" t="n"/>
      <c r="J319">
        <f>_xlfn.XLOOKUP(tbl_Sourcing[[#This Row],[Product Id]], tbl_Product[Product Id], tbl_Product[Name])</f>
        <v/>
      </c>
      <c r="K319" t="n">
        <v>41</v>
      </c>
      <c r="P3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9">
        <f>_xlfn.XLOOKUP(tbl_Sourcing[[#This Row],[Product Id]], tbl_Product[Product Id], tbl_Product[Is Booster])</f>
        <v/>
      </c>
      <c r="R319">
        <f>_xlfn.XLOOKUP(tbl_Sourcing[[#This Row],[Product Id]], tbl_Product[Product Id], tbl_Product[Is Precon])</f>
        <v/>
      </c>
    </row>
    <row r="320">
      <c r="A320" t="n">
        <v>34</v>
      </c>
      <c r="B320" t="n">
        <v>60</v>
      </c>
      <c r="C320" t="inlineStr">
        <is>
          <t>Chaos Cards</t>
        </is>
      </c>
      <c r="D320" s="8" t="inlineStr">
        <is>
          <t>https://www.chaoscards.co.uk/prod/booster-boxes-magic/magic-the-gathering-modern-horizons-3-play-booster-box-36-packs</t>
        </is>
      </c>
      <c r="E320" s="24" t="n"/>
      <c r="F320" s="23" t="inlineStr">
        <is>
          <t>FALSE</t>
        </is>
      </c>
      <c r="G320" s="24" t="n"/>
      <c r="H320" s="24" t="n"/>
      <c r="J320">
        <f>_xlfn.XLOOKUP(tbl_Sourcing[[#This Row],[Product Id]], tbl_Product[Product Id], tbl_Product[Name])</f>
        <v/>
      </c>
      <c r="L320" t="n">
        <v>41</v>
      </c>
      <c r="P3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0">
        <f>_xlfn.XLOOKUP(tbl_Sourcing[[#This Row],[Product Id]], tbl_Product[Product Id], tbl_Product[Is Booster])</f>
        <v/>
      </c>
      <c r="R320">
        <f>_xlfn.XLOOKUP(tbl_Sourcing[[#This Row],[Product Id]], tbl_Product[Product Id], tbl_Product[Is Precon])</f>
        <v/>
      </c>
    </row>
    <row r="321">
      <c r="A321" t="n">
        <v>372</v>
      </c>
      <c r="B321" t="n">
        <v>217</v>
      </c>
      <c r="C321" t="inlineStr">
        <is>
          <t>Magic Madhouse</t>
        </is>
      </c>
      <c r="D321" s="8" t="inlineStr">
        <is>
          <t>https://magicmadhouse.co.uk/magic-the-gathering-the-brothers-war-commander-deck-mishras-burnished-banner-the-brothers-war</t>
        </is>
      </c>
      <c r="E321" s="23" t="n">
        <v>63.95</v>
      </c>
      <c r="F321" s="23" t="inlineStr">
        <is>
          <t>TRUE</t>
        </is>
      </c>
      <c r="G321" s="24" t="n"/>
      <c r="H321" s="24" t="n"/>
      <c r="J321">
        <f>_xlfn.XLOOKUP(tbl_Sourcing[[#This Row],[Product Id]], tbl_Product[Product Id], tbl_Product[Name])</f>
        <v/>
      </c>
      <c r="N321" t="n">
        <v>41</v>
      </c>
      <c r="P3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1">
        <f>_xlfn.XLOOKUP(tbl_Sourcing[[#This Row],[Product Id]], tbl_Product[Product Id], tbl_Product[Is Booster])</f>
        <v/>
      </c>
      <c r="R321">
        <f>_xlfn.XLOOKUP(tbl_Sourcing[[#This Row],[Product Id]], tbl_Product[Product Id], tbl_Product[Is Precon])</f>
        <v/>
      </c>
    </row>
    <row r="322">
      <c r="A322" t="n">
        <v>455</v>
      </c>
      <c r="B322" t="n">
        <v>234</v>
      </c>
      <c r="C322" t="inlineStr">
        <is>
          <t>New Realities Gaming</t>
        </is>
      </c>
      <c r="D322" s="8" t="inlineStr">
        <is>
          <t>https://www.newrealitiesgaming.com/product/magic-the-gathering-kamigawa-neon-dynasty-commander-deck-upgrades-unleashed/U4B4C6PUYKO2IBALQO7RDQBV?cp=true&amp;sa=false&amp;sbp=false&amp;q=false&amp;category_id=WURPHNIAJY3EMKY2GR74TAZH</t>
        </is>
      </c>
      <c r="E322" s="24" t="n"/>
      <c r="F322" s="23" t="inlineStr">
        <is>
          <t>FALSE</t>
        </is>
      </c>
      <c r="G322" s="24" t="n"/>
      <c r="H322" s="24" t="n"/>
      <c r="J322">
        <f>_xlfn.XLOOKUP(tbl_Sourcing[[#This Row],[Product Id]], tbl_Product[Product Id], tbl_Product[Name])</f>
        <v/>
      </c>
      <c r="O322" t="n">
        <v>41</v>
      </c>
      <c r="P3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2">
        <f>_xlfn.XLOOKUP(tbl_Sourcing[[#This Row],[Product Id]], tbl_Product[Product Id], tbl_Product[Is Booster])</f>
        <v/>
      </c>
      <c r="R322">
        <f>_xlfn.XLOOKUP(tbl_Sourcing[[#This Row],[Product Id]], tbl_Product[Product Id], tbl_Product[Is Precon])</f>
        <v/>
      </c>
    </row>
    <row r="323">
      <c r="A323" t="n">
        <v>188</v>
      </c>
      <c r="B323" t="n">
        <v>44</v>
      </c>
      <c r="C323" t="inlineStr">
        <is>
          <t>Card Market</t>
        </is>
      </c>
      <c r="D323" s="8" t="inlineStr">
        <is>
          <t>https://www.cardmarket.com/en/Magic/Products/Boosters/Guilds-of-Ravnica-Booster?sellerCountry=13&amp;language=1</t>
        </is>
      </c>
      <c r="E323" s="23" t="n">
        <v>5.567</v>
      </c>
      <c r="F323" s="23" t="inlineStr">
        <is>
          <t>TRUE</t>
        </is>
      </c>
      <c r="G323" s="24" t="n"/>
      <c r="H323" s="23" t="n">
        <v>3.10329</v>
      </c>
      <c r="J323">
        <f>_xlfn.XLOOKUP(tbl_Sourcing[[#This Row],[Product Id]], tbl_Product[Product Id], tbl_Product[Name])</f>
        <v/>
      </c>
      <c r="K323" t="n">
        <v>42</v>
      </c>
      <c r="P3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3">
        <f>_xlfn.XLOOKUP(tbl_Sourcing[[#This Row],[Product Id]], tbl_Product[Product Id], tbl_Product[Is Booster])</f>
        <v/>
      </c>
      <c r="R323">
        <f>_xlfn.XLOOKUP(tbl_Sourcing[[#This Row],[Product Id]], tbl_Product[Product Id], tbl_Product[Is Precon])</f>
        <v/>
      </c>
    </row>
    <row r="324">
      <c r="A324" t="n">
        <v>106</v>
      </c>
      <c r="B324" t="n">
        <v>124</v>
      </c>
      <c r="C324" t="inlineStr">
        <is>
          <t>Chaos Cards</t>
        </is>
      </c>
      <c r="D324" s="8" t="inlineStr">
        <is>
          <t>https://www.chaoscards.co.uk/prod/booster-boxes-magic/magic-the-gathering-murders-at-karlov-manor-collector-booster-box-12-packs</t>
        </is>
      </c>
      <c r="E324" s="24" t="n"/>
      <c r="F324" s="23" t="inlineStr">
        <is>
          <t>FALSE</t>
        </is>
      </c>
      <c r="G324" s="24" t="n"/>
      <c r="H324" s="24" t="n"/>
      <c r="J324">
        <f>_xlfn.XLOOKUP(tbl_Sourcing[[#This Row],[Product Id]], tbl_Product[Product Id], tbl_Product[Name])</f>
        <v/>
      </c>
      <c r="L324" t="n">
        <v>42</v>
      </c>
      <c r="P3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4">
        <f>_xlfn.XLOOKUP(tbl_Sourcing[[#This Row],[Product Id]], tbl_Product[Product Id], tbl_Product[Is Booster])</f>
        <v/>
      </c>
      <c r="R324">
        <f>_xlfn.XLOOKUP(tbl_Sourcing[[#This Row],[Product Id]], tbl_Product[Product Id], tbl_Product[Is Precon])</f>
        <v/>
      </c>
    </row>
    <row r="325">
      <c r="A325" t="n">
        <v>382</v>
      </c>
      <c r="B325" t="n">
        <v>187</v>
      </c>
      <c r="C325" t="inlineStr">
        <is>
          <t>Magic Madhouse</t>
        </is>
      </c>
      <c r="D325" s="8" t="inlineStr">
        <is>
          <t>https://magicmadhouse.co.uk/magic-the-gathering-lost-caverns-of-ixalan-commander-deck-blood-rites-lost-caverns-of-ixalan</t>
        </is>
      </c>
      <c r="E325" s="23" t="n">
        <v>109.95</v>
      </c>
      <c r="F325" s="23" t="inlineStr">
        <is>
          <t>TRUE</t>
        </is>
      </c>
      <c r="G325" s="24" t="n"/>
      <c r="H325" s="24" t="n"/>
      <c r="J325">
        <f>_xlfn.XLOOKUP(tbl_Sourcing[[#This Row],[Product Id]], tbl_Product[Product Id], tbl_Product[Name])</f>
        <v/>
      </c>
      <c r="N325" t="n">
        <v>42</v>
      </c>
      <c r="P3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5">
        <f>_xlfn.XLOOKUP(tbl_Sourcing[[#This Row],[Product Id]], tbl_Product[Product Id], tbl_Product[Is Booster])</f>
        <v/>
      </c>
      <c r="R325">
        <f>_xlfn.XLOOKUP(tbl_Sourcing[[#This Row],[Product Id]], tbl_Product[Product Id], tbl_Product[Is Precon])</f>
        <v/>
      </c>
    </row>
    <row r="326">
      <c r="A326" t="n">
        <v>448</v>
      </c>
      <c r="B326" t="n">
        <v>236</v>
      </c>
      <c r="C326" t="inlineStr">
        <is>
          <t>New Realities Gaming</t>
        </is>
      </c>
      <c r="D326" s="8" t="inlineStr">
        <is>
          <t>https://www.newrealitiesgaming.com/product/magic-the-gathering-lorwyn-eclipsed-commander-deck-blight-curse/USAWW4XGZP64B5XJSENZVYLW?cp=true&amp;sa=false&amp;sbp=false&amp;q=false&amp;category_id=WURPHNIAJY3EMKY2GR74TAZH</t>
        </is>
      </c>
      <c r="E326" s="23" t="n"/>
      <c r="F326" s="23" t="inlineStr">
        <is>
          <t>FALSE</t>
        </is>
      </c>
      <c r="G326" s="24" t="n"/>
      <c r="H326" s="24" t="n"/>
      <c r="J326">
        <f>_xlfn.XLOOKUP(tbl_Sourcing[[#This Row],[Product Id]], tbl_Product[Product Id], tbl_Product[Name])</f>
        <v/>
      </c>
      <c r="O326" t="n">
        <v>42</v>
      </c>
      <c r="P3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6">
        <f>_xlfn.XLOOKUP(tbl_Sourcing[[#This Row],[Product Id]], tbl_Product[Product Id], tbl_Product[Is Booster])</f>
        <v/>
      </c>
      <c r="R326">
        <f>_xlfn.XLOOKUP(tbl_Sourcing[[#This Row],[Product Id]], tbl_Product[Product Id], tbl_Product[Is Precon])</f>
        <v/>
      </c>
    </row>
    <row r="327">
      <c r="A327" t="n">
        <v>201</v>
      </c>
      <c r="B327" t="n">
        <v>105</v>
      </c>
      <c r="C327" t="inlineStr">
        <is>
          <t>Card Market</t>
        </is>
      </c>
      <c r="D327" s="8" t="inlineStr">
        <is>
          <t>https://www.cardmarket.com/en/Magic/Products/Boosters/Innistrad-Remastered-Collector-Booster?sellerCountry=13&amp;language=1</t>
        </is>
      </c>
      <c r="E327" s="23" t="n">
        <v>38.9024</v>
      </c>
      <c r="F327" s="23" t="inlineStr">
        <is>
          <t>TRUE</t>
        </is>
      </c>
      <c r="G327" s="24" t="n"/>
      <c r="H327" s="23" t="n">
        <v>26.885088</v>
      </c>
      <c r="J327">
        <f>_xlfn.XLOOKUP(tbl_Sourcing[[#This Row],[Product Id]], tbl_Product[Product Id], tbl_Product[Name])</f>
        <v/>
      </c>
      <c r="K327" t="n">
        <v>43</v>
      </c>
      <c r="P3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7">
        <f>_xlfn.XLOOKUP(tbl_Sourcing[[#This Row],[Product Id]], tbl_Product[Product Id], tbl_Product[Is Booster])</f>
        <v/>
      </c>
      <c r="R327">
        <f>_xlfn.XLOOKUP(tbl_Sourcing[[#This Row],[Product Id]], tbl_Product[Product Id], tbl_Product[Is Precon])</f>
        <v/>
      </c>
    </row>
    <row r="328">
      <c r="A328" t="n">
        <v>386</v>
      </c>
      <c r="B328" t="n">
        <v>189</v>
      </c>
      <c r="C328" t="inlineStr">
        <is>
          <t>Magic Madhouse</t>
        </is>
      </c>
      <c r="D328" s="8" t="inlineStr">
        <is>
          <t>https://magicmadhouse.co.uk/magic-the-gathering-lost-caverns-of-ixalan-commander-deck-explorers-of-the-deep-lost-caverns-of-ixalan</t>
        </is>
      </c>
      <c r="E328" s="23" t="n">
        <v>89.95</v>
      </c>
      <c r="F328" s="23" t="inlineStr">
        <is>
          <t>TRUE</t>
        </is>
      </c>
      <c r="G328" s="24" t="n"/>
      <c r="H328" s="24" t="n"/>
      <c r="J328">
        <f>_xlfn.XLOOKUP(tbl_Sourcing[[#This Row],[Product Id]], tbl_Product[Product Id], tbl_Product[Name])</f>
        <v/>
      </c>
      <c r="N328" t="n">
        <v>43</v>
      </c>
      <c r="P3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8">
        <f>_xlfn.XLOOKUP(tbl_Sourcing[[#This Row],[Product Id]], tbl_Product[Product Id], tbl_Product[Is Booster])</f>
        <v/>
      </c>
      <c r="R328">
        <f>_xlfn.XLOOKUP(tbl_Sourcing[[#This Row],[Product Id]], tbl_Product[Product Id], tbl_Product[Is Precon])</f>
        <v/>
      </c>
    </row>
    <row r="329">
      <c r="A329" t="n">
        <v>449</v>
      </c>
      <c r="B329" t="n">
        <v>237</v>
      </c>
      <c r="C329" t="inlineStr">
        <is>
          <t>New Realities Gaming</t>
        </is>
      </c>
      <c r="D329" s="8" t="inlineStr">
        <is>
          <t>https://www.newrealitiesgaming.com/product/magic-the-gathering-lorwyn-eclipsed-commander-deck-dance-of-the-elements/UATPMW4ULPFLTZHRQGWSH43K?cp=true&amp;sa=false&amp;sbp=false&amp;q=false&amp;category_id=WURPHNIAJY3EMKY2GR74TAZH</t>
        </is>
      </c>
      <c r="E329" s="23" t="n"/>
      <c r="F329" s="23" t="inlineStr">
        <is>
          <t>FALSE</t>
        </is>
      </c>
      <c r="G329" s="24" t="n"/>
      <c r="H329" s="24" t="n"/>
      <c r="J329">
        <f>_xlfn.XLOOKUP(tbl_Sourcing[[#This Row],[Product Id]], tbl_Product[Product Id], tbl_Product[Name])</f>
        <v/>
      </c>
      <c r="O329" t="n">
        <v>43</v>
      </c>
      <c r="P3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9">
        <f>_xlfn.XLOOKUP(tbl_Sourcing[[#This Row],[Product Id]], tbl_Product[Product Id], tbl_Product[Is Booster])</f>
        <v/>
      </c>
      <c r="R329">
        <f>_xlfn.XLOOKUP(tbl_Sourcing[[#This Row],[Product Id]], tbl_Product[Product Id], tbl_Product[Is Precon])</f>
        <v/>
      </c>
    </row>
    <row r="330">
      <c r="A330" t="n">
        <v>130</v>
      </c>
      <c r="B330" t="n">
        <v>106</v>
      </c>
      <c r="C330" t="inlineStr">
        <is>
          <t>Card Market</t>
        </is>
      </c>
      <c r="D330" s="8" t="inlineStr">
        <is>
          <t>https://www.cardmarket.com/en/Magic/Products/Booster-Boxes/Innistrad-Remastered-Collector-Booster-Box?sellerCountry=13&amp;language=1</t>
        </is>
      </c>
      <c r="E330" s="23" t="n">
        <v>359.909</v>
      </c>
      <c r="F330" s="23" t="inlineStr">
        <is>
          <t>TRUE</t>
        </is>
      </c>
      <c r="G330" s="24" t="n"/>
      <c r="H330" s="24" t="n"/>
      <c r="J330">
        <f>_xlfn.XLOOKUP(tbl_Sourcing[[#This Row],[Product Id]], tbl_Product[Product Id], tbl_Product[Name])</f>
        <v/>
      </c>
      <c r="K330" t="n">
        <v>44</v>
      </c>
      <c r="P3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0">
        <f>_xlfn.XLOOKUP(tbl_Sourcing[[#This Row],[Product Id]], tbl_Product[Product Id], tbl_Product[Is Booster])</f>
        <v/>
      </c>
      <c r="R330">
        <f>_xlfn.XLOOKUP(tbl_Sourcing[[#This Row],[Product Id]], tbl_Product[Product Id], tbl_Product[Is Precon])</f>
        <v/>
      </c>
    </row>
    <row r="331">
      <c r="A331" t="n">
        <v>379</v>
      </c>
      <c r="B331" t="n">
        <v>186</v>
      </c>
      <c r="C331" t="inlineStr">
        <is>
          <t>Magic Madhouse</t>
        </is>
      </c>
      <c r="D331" s="8" t="inlineStr">
        <is>
          <t>https://magicmadhouse.co.uk/magic-the-gathering-lost-caverns-of-ixalan-commander-deck-veloci-ramp-tor-lost-caverns-of-ixalan</t>
        </is>
      </c>
      <c r="E331" s="23" t="n">
        <v>124.95</v>
      </c>
      <c r="F331" s="23" t="inlineStr">
        <is>
          <t>TRUE</t>
        </is>
      </c>
      <c r="G331" s="24" t="n"/>
      <c r="H331" s="24" t="n"/>
      <c r="J331">
        <f>_xlfn.XLOOKUP(tbl_Sourcing[[#This Row],[Product Id]], tbl_Product[Product Id], tbl_Product[Name])</f>
        <v/>
      </c>
      <c r="N331" t="n">
        <v>44</v>
      </c>
      <c r="P3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1">
        <f>_xlfn.XLOOKUP(tbl_Sourcing[[#This Row],[Product Id]], tbl_Product[Product Id], tbl_Product[Is Booster])</f>
        <v/>
      </c>
      <c r="R331">
        <f>_xlfn.XLOOKUP(tbl_Sourcing[[#This Row],[Product Id]], tbl_Product[Product Id], tbl_Product[Is Precon])</f>
        <v/>
      </c>
    </row>
    <row r="332">
      <c r="A332" t="n">
        <v>451</v>
      </c>
      <c r="B332" t="n">
        <v>232</v>
      </c>
      <c r="C332" t="inlineStr">
        <is>
          <t>New Realities Gaming</t>
        </is>
      </c>
      <c r="D332" s="8" t="inlineStr">
        <is>
          <t>https://www.newrealitiesgaming.com/product/magic-the-gathering-streets-of-new-capenna-commander-deck-bedecked-brokers/IATSIJD7U7KSMD6H7ZGK7QZH?cp=true&amp;sa=false&amp;sbp=false&amp;q=false&amp;category_id=WURPHNIAJY3EMKY2GR74TAZH</t>
        </is>
      </c>
      <c r="E332" s="23" t="n"/>
      <c r="F332" s="23" t="inlineStr">
        <is>
          <t>FALSE</t>
        </is>
      </c>
      <c r="G332" s="24" t="n"/>
      <c r="H332" s="24" t="n"/>
      <c r="J332">
        <f>_xlfn.XLOOKUP(tbl_Sourcing[[#This Row],[Product Id]], tbl_Product[Product Id], tbl_Product[Name])</f>
        <v/>
      </c>
      <c r="O332" t="n">
        <v>44</v>
      </c>
      <c r="P3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2">
        <f>_xlfn.XLOOKUP(tbl_Sourcing[[#This Row],[Product Id]], tbl_Product[Product Id], tbl_Product[Is Booster])</f>
        <v/>
      </c>
      <c r="R332">
        <f>_xlfn.XLOOKUP(tbl_Sourcing[[#This Row],[Product Id]], tbl_Product[Product Id], tbl_Product[Is Precon])</f>
        <v/>
      </c>
    </row>
    <row r="333">
      <c r="A333" t="n">
        <v>154</v>
      </c>
      <c r="B333" t="n">
        <v>3</v>
      </c>
      <c r="C333" t="inlineStr">
        <is>
          <t>Card Market</t>
        </is>
      </c>
      <c r="D333" s="8" t="inlineStr">
        <is>
          <t>https://www.cardmarket.com/en/Magic/Products/Boosters/Innistrad-Remastered-Play-Booster?sellerCountry=13&amp;language=1</t>
        </is>
      </c>
      <c r="E333" s="23" t="n">
        <v>6.9503</v>
      </c>
      <c r="F333" s="23" t="inlineStr">
        <is>
          <t>TRUE</t>
        </is>
      </c>
      <c r="G333" s="24" t="n"/>
      <c r="H333" s="23" t="n">
        <v>4.306761000000001</v>
      </c>
      <c r="J333">
        <f>_xlfn.XLOOKUP(tbl_Sourcing[[#This Row],[Product Id]], tbl_Product[Product Id], tbl_Product[Name])</f>
        <v/>
      </c>
      <c r="K333" t="n">
        <v>45</v>
      </c>
      <c r="P3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3">
        <f>_xlfn.XLOOKUP(tbl_Sourcing[[#This Row],[Product Id]], tbl_Product[Product Id], tbl_Product[Is Booster])</f>
        <v/>
      </c>
      <c r="R333">
        <f>_xlfn.XLOOKUP(tbl_Sourcing[[#This Row],[Product Id]], tbl_Product[Product Id], tbl_Product[Is Precon])</f>
        <v/>
      </c>
    </row>
    <row r="334">
      <c r="A334" t="n">
        <v>107</v>
      </c>
      <c r="B334" t="n">
        <v>126</v>
      </c>
      <c r="C334" t="inlineStr">
        <is>
          <t>Chaos Cards</t>
        </is>
      </c>
      <c r="D334" s="8" t="inlineStr">
        <is>
          <t>https://www.chaoscards.co.uk/prod/booster-boxes-magic/magic-the-gathering-outlaws-of-thunder-junction-collector-booster-box-12-packs</t>
        </is>
      </c>
      <c r="E334" s="24" t="n"/>
      <c r="F334" s="23" t="inlineStr">
        <is>
          <t>FALSE</t>
        </is>
      </c>
      <c r="G334" s="24" t="n"/>
      <c r="H334" s="24" t="n"/>
      <c r="J334">
        <f>_xlfn.XLOOKUP(tbl_Sourcing[[#This Row],[Product Id]], tbl_Product[Product Id], tbl_Product[Name])</f>
        <v/>
      </c>
      <c r="L334" t="n">
        <v>45</v>
      </c>
      <c r="P3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4">
        <f>_xlfn.XLOOKUP(tbl_Sourcing[[#This Row],[Product Id]], tbl_Product[Product Id], tbl_Product[Is Booster])</f>
        <v/>
      </c>
      <c r="R334">
        <f>_xlfn.XLOOKUP(tbl_Sourcing[[#This Row],[Product Id]], tbl_Product[Product Id], tbl_Product[Is Precon])</f>
        <v/>
      </c>
    </row>
    <row r="335">
      <c r="A335" t="n">
        <v>452</v>
      </c>
      <c r="B335" t="n">
        <v>231</v>
      </c>
      <c r="C335" t="inlineStr">
        <is>
          <t>New Realities Gaming</t>
        </is>
      </c>
      <c r="D335" s="8" t="inlineStr">
        <is>
          <t>https://www.newrealitiesgaming.com/product/mtg-c-streets-of-new-capenna-commander-deck-cabaretti-cacophony/K3QLOPYHL4KLR7WNK7MM5YQL?cp=true&amp;sa=false&amp;sbp=false&amp;q=false&amp;category_id=WURPHNIAJY3EMKY2GR74TAZH</t>
        </is>
      </c>
      <c r="E335" s="24" t="n"/>
      <c r="F335" s="23" t="inlineStr">
        <is>
          <t>FALSE</t>
        </is>
      </c>
      <c r="G335" s="24" t="n"/>
      <c r="H335" s="24" t="n"/>
      <c r="J335">
        <f>_xlfn.XLOOKUP(tbl_Sourcing[[#This Row],[Product Id]], tbl_Product[Product Id], tbl_Product[Name])</f>
        <v/>
      </c>
      <c r="O335" t="n">
        <v>45</v>
      </c>
      <c r="P3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5">
        <f>_xlfn.XLOOKUP(tbl_Sourcing[[#This Row],[Product Id]], tbl_Product[Product Id], tbl_Product[Is Booster])</f>
        <v/>
      </c>
      <c r="R335">
        <f>_xlfn.XLOOKUP(tbl_Sourcing[[#This Row],[Product Id]], tbl_Product[Product Id], tbl_Product[Is Precon])</f>
        <v/>
      </c>
    </row>
    <row r="336">
      <c r="A336" t="n">
        <v>5</v>
      </c>
      <c r="B336" t="n">
        <v>48</v>
      </c>
      <c r="C336" t="inlineStr">
        <is>
          <t>Card Market</t>
        </is>
      </c>
      <c r="D336" s="8" t="inlineStr">
        <is>
          <t>https://www.cardmarket.com/en/Magic/Products/Booster-Boxes/Innistrad-Remastered-Play-Booster-Box?sellerCountry=13&amp;language=1</t>
        </is>
      </c>
      <c r="E336" s="23" t="n">
        <v>205.4057</v>
      </c>
      <c r="F336" s="23" t="inlineStr">
        <is>
          <t>TRUE</t>
        </is>
      </c>
      <c r="G336" s="24" t="n"/>
      <c r="H336" s="24" t="n"/>
      <c r="J336">
        <f>_xlfn.XLOOKUP(tbl_Sourcing[[#This Row],[Product Id]], tbl_Product[Product Id], tbl_Product[Name])</f>
        <v/>
      </c>
      <c r="K336" t="n">
        <v>46</v>
      </c>
      <c r="P3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6">
        <f>_xlfn.XLOOKUP(tbl_Sourcing[[#This Row],[Product Id]], tbl_Product[Product Id], tbl_Product[Is Booster])</f>
        <v/>
      </c>
      <c r="R336">
        <f>_xlfn.XLOOKUP(tbl_Sourcing[[#This Row],[Product Id]], tbl_Product[Product Id], tbl_Product[Is Precon])</f>
        <v/>
      </c>
    </row>
    <row r="337">
      <c r="A337" t="n">
        <v>450</v>
      </c>
      <c r="B337" t="n">
        <v>229</v>
      </c>
      <c r="C337" t="inlineStr">
        <is>
          <t>New Realities Gaming</t>
        </is>
      </c>
      <c r="D337" s="8" t="inlineStr">
        <is>
          <t>https://www.newrealitiesgaming.com/product/magic-the-gathering-streets-of-new-capenna-commander-deck-maestros-massacre/Q2APUX4BP5DU2Q2BXIMCANW3?cp=true&amp;sa=false&amp;sbp=false&amp;q=false&amp;category_id=WURPHNIAJY3EMKY2GR74TAZH</t>
        </is>
      </c>
      <c r="E337" s="24" t="n"/>
      <c r="F337" s="23" t="inlineStr">
        <is>
          <t>FALSE</t>
        </is>
      </c>
      <c r="G337" s="24" t="n"/>
      <c r="H337" s="24" t="n"/>
      <c r="J337">
        <f>_xlfn.XLOOKUP(tbl_Sourcing[[#This Row],[Product Id]], tbl_Product[Product Id], tbl_Product[Name])</f>
        <v/>
      </c>
      <c r="O337" t="n">
        <v>46</v>
      </c>
      <c r="P3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7">
        <f>_xlfn.XLOOKUP(tbl_Sourcing[[#This Row],[Product Id]], tbl_Product[Product Id], tbl_Product[Is Booster])</f>
        <v/>
      </c>
      <c r="R337">
        <f>_xlfn.XLOOKUP(tbl_Sourcing[[#This Row],[Product Id]], tbl_Product[Product Id], tbl_Product[Is Precon])</f>
        <v/>
      </c>
    </row>
    <row r="338">
      <c r="A338" t="n">
        <v>202</v>
      </c>
      <c r="B338" t="n">
        <v>107</v>
      </c>
      <c r="C338" t="inlineStr">
        <is>
          <t>Card Market</t>
        </is>
      </c>
      <c r="D338" s="8" t="inlineStr">
        <is>
          <t>https://www.cardmarket.com/en/Magic/Products/Boosters/Innistrad-Crimson-Vow-Collector-Booster?sellerCountry=13&amp;language=1</t>
        </is>
      </c>
      <c r="E338" s="23" t="n">
        <v>23.0945</v>
      </c>
      <c r="F338" s="23" t="inlineStr">
        <is>
          <t>TRUE</t>
        </is>
      </c>
      <c r="G338" s="24" t="n"/>
      <c r="H338" s="23" t="n">
        <v>13.132215</v>
      </c>
      <c r="J338">
        <f>_xlfn.XLOOKUP(tbl_Sourcing[[#This Row],[Product Id]], tbl_Product[Product Id], tbl_Product[Name])</f>
        <v/>
      </c>
      <c r="K338" t="n">
        <v>47</v>
      </c>
      <c r="P3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8">
        <f>_xlfn.XLOOKUP(tbl_Sourcing[[#This Row],[Product Id]], tbl_Product[Product Id], tbl_Product[Is Booster])</f>
        <v/>
      </c>
      <c r="R338">
        <f>_xlfn.XLOOKUP(tbl_Sourcing[[#This Row],[Product Id]], tbl_Product[Product Id], tbl_Product[Is Precon])</f>
        <v/>
      </c>
    </row>
    <row r="339">
      <c r="A339" t="n">
        <v>108</v>
      </c>
      <c r="B339" t="n">
        <v>128</v>
      </c>
      <c r="C339" t="inlineStr">
        <is>
          <t>Chaos Cards</t>
        </is>
      </c>
      <c r="D339" s="8" t="inlineStr">
        <is>
          <t>https://www.chaoscards.co.uk/prod/booster-boxes-magic/magic-the-gathering-phyrexia-all-will-be-one-collector-booster-box-12-packs</t>
        </is>
      </c>
      <c r="E339" s="24" t="n"/>
      <c r="F339" s="23" t="inlineStr">
        <is>
          <t>FALSE</t>
        </is>
      </c>
      <c r="G339" s="24" t="n"/>
      <c r="H339" s="24" t="n"/>
      <c r="J339">
        <f>_xlfn.XLOOKUP(tbl_Sourcing[[#This Row],[Product Id]], tbl_Product[Product Id], tbl_Product[Name])</f>
        <v/>
      </c>
      <c r="L339" t="n">
        <v>47</v>
      </c>
      <c r="P3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9">
        <f>_xlfn.XLOOKUP(tbl_Sourcing[[#This Row],[Product Id]], tbl_Product[Product Id], tbl_Product[Is Booster])</f>
        <v/>
      </c>
      <c r="R339">
        <f>_xlfn.XLOOKUP(tbl_Sourcing[[#This Row],[Product Id]], tbl_Product[Product Id], tbl_Product[Is Precon])</f>
        <v/>
      </c>
    </row>
    <row r="340">
      <c r="A340" t="n">
        <v>453</v>
      </c>
      <c r="B340" t="n">
        <v>228</v>
      </c>
      <c r="C340" t="inlineStr">
        <is>
          <t>New Realities Gaming</t>
        </is>
      </c>
      <c r="D340" s="8" t="inlineStr">
        <is>
          <t>https://www.newrealitiesgaming.com/product/magic-the-gathering-streets-of-new-capenna-commander-deck-obscura-operation/U5233TTN3HULWDDIC5HUUEG7?cp=true&amp;sa=false&amp;sbp=false&amp;q=false&amp;category_id=WURPHNIAJY3EMKY2GR74TAZH</t>
        </is>
      </c>
      <c r="E340" s="24" t="n"/>
      <c r="F340" s="23" t="inlineStr">
        <is>
          <t>FALSE</t>
        </is>
      </c>
      <c r="G340" s="24" t="n"/>
      <c r="H340" s="24" t="n"/>
      <c r="J340">
        <f>_xlfn.XLOOKUP(tbl_Sourcing[[#This Row],[Product Id]], tbl_Product[Product Id], tbl_Product[Name])</f>
        <v/>
      </c>
      <c r="O340" t="n">
        <v>47</v>
      </c>
      <c r="P3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0">
        <f>_xlfn.XLOOKUP(tbl_Sourcing[[#This Row],[Product Id]], tbl_Product[Product Id], tbl_Product[Is Booster])</f>
        <v/>
      </c>
      <c r="R340">
        <f>_xlfn.XLOOKUP(tbl_Sourcing[[#This Row],[Product Id]], tbl_Product[Product Id], tbl_Product[Is Precon])</f>
        <v/>
      </c>
    </row>
    <row r="341">
      <c r="A341" t="n">
        <v>131</v>
      </c>
      <c r="B341" t="n">
        <v>108</v>
      </c>
      <c r="C341" t="inlineStr">
        <is>
          <t>Card Market</t>
        </is>
      </c>
      <c r="D341" s="8" t="inlineStr">
        <is>
          <t>https://www.cardmarket.com/en/Magic/Products/Booster-Boxes/Innistrad-Crimson-Vow-Collector-Booster-Box?sellerCountry=13&amp;language=1</t>
        </is>
      </c>
      <c r="E341" s="23" t="n">
        <v>169.3529</v>
      </c>
      <c r="F341" s="23" t="inlineStr">
        <is>
          <t>TRUE</t>
        </is>
      </c>
      <c r="G341" s="24" t="n"/>
      <c r="H341" s="24" t="n"/>
      <c r="J341">
        <f>_xlfn.XLOOKUP(tbl_Sourcing[[#This Row],[Product Id]], tbl_Product[Product Id], tbl_Product[Name])</f>
        <v/>
      </c>
      <c r="K341" t="n">
        <v>48</v>
      </c>
      <c r="P3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1">
        <f>_xlfn.XLOOKUP(tbl_Sourcing[[#This Row],[Product Id]], tbl_Product[Product Id], tbl_Product[Is Booster])</f>
        <v/>
      </c>
      <c r="R341">
        <f>_xlfn.XLOOKUP(tbl_Sourcing[[#This Row],[Product Id]], tbl_Product[Product Id], tbl_Product[Is Precon])</f>
        <v/>
      </c>
    </row>
    <row r="342">
      <c r="A342" t="n">
        <v>53</v>
      </c>
      <c r="B342" t="n">
        <v>67</v>
      </c>
      <c r="C342" t="inlineStr">
        <is>
          <t>Chaos Cards</t>
        </is>
      </c>
      <c r="D342" s="8" t="inlineStr">
        <is>
          <t>https://www.chaoscards.co.uk/prod/booster-boxes-magic/magic-the-gathering-phyrexia-all-will-be-one-set-booster-box-30-packs</t>
        </is>
      </c>
      <c r="E342" s="24" t="n"/>
      <c r="F342" s="23" t="inlineStr">
        <is>
          <t>FALSE</t>
        </is>
      </c>
      <c r="G342" s="24" t="n"/>
      <c r="H342" s="24" t="n"/>
      <c r="J342">
        <f>_xlfn.XLOOKUP(tbl_Sourcing[[#This Row],[Product Id]], tbl_Product[Product Id], tbl_Product[Name])</f>
        <v/>
      </c>
      <c r="L342" t="n">
        <v>48</v>
      </c>
      <c r="P3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2">
        <f>_xlfn.XLOOKUP(tbl_Sourcing[[#This Row],[Product Id]], tbl_Product[Product Id], tbl_Product[Is Booster])</f>
        <v/>
      </c>
      <c r="R342">
        <f>_xlfn.XLOOKUP(tbl_Sourcing[[#This Row],[Product Id]], tbl_Product[Product Id], tbl_Product[Is Precon])</f>
        <v/>
      </c>
    </row>
    <row r="343">
      <c r="A343" t="n">
        <v>454</v>
      </c>
      <c r="B343" t="n">
        <v>230</v>
      </c>
      <c r="C343" t="inlineStr">
        <is>
          <t>New Realities Gaming</t>
        </is>
      </c>
      <c r="D343" s="8" t="inlineStr">
        <is>
          <t>https://www.newrealitiesgaming.com/product/magic-the-gathering-streets-of-new-capenna-commander-deck-riveteer-s-rampage/EFVBQ5IIFDNY6FCO64V4KRH7?cp=true&amp;sa=false&amp;sbp=false&amp;q=false&amp;category_id=WURPHNIAJY3EMKY2GR74TAZH</t>
        </is>
      </c>
      <c r="E343" s="24" t="n"/>
      <c r="F343" s="23" t="inlineStr">
        <is>
          <t>FALSE</t>
        </is>
      </c>
      <c r="G343" s="24" t="n"/>
      <c r="H343" s="24" t="n"/>
      <c r="J343">
        <f>_xlfn.XLOOKUP(tbl_Sourcing[[#This Row],[Product Id]], tbl_Product[Product Id], tbl_Product[Name])</f>
        <v/>
      </c>
      <c r="O343" t="n">
        <v>48</v>
      </c>
      <c r="P3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3">
        <f>_xlfn.XLOOKUP(tbl_Sourcing[[#This Row],[Product Id]], tbl_Product[Product Id], tbl_Product[Is Booster])</f>
        <v/>
      </c>
      <c r="R343">
        <f>_xlfn.XLOOKUP(tbl_Sourcing[[#This Row],[Product Id]], tbl_Product[Product Id], tbl_Product[Is Precon])</f>
        <v/>
      </c>
    </row>
    <row r="344">
      <c r="A344" t="n">
        <v>164</v>
      </c>
      <c r="B344" t="n">
        <v>13</v>
      </c>
      <c r="C344" t="inlineStr">
        <is>
          <t>Card Market</t>
        </is>
      </c>
      <c r="D344" s="8" t="inlineStr">
        <is>
          <t>https://www.cardmarket.com/en/Magic/Products/Boosters/Innistrad-Crimson-Vow-Set-Booster?sellerCountry=13&amp;language=1</t>
        </is>
      </c>
      <c r="E344" s="23" t="n">
        <v>5.48</v>
      </c>
      <c r="F344" s="23" t="inlineStr">
        <is>
          <t>TRUE</t>
        </is>
      </c>
      <c r="G344" s="24" t="n"/>
      <c r="H344" s="23" t="n">
        <v>3.0276</v>
      </c>
      <c r="J344">
        <f>_xlfn.XLOOKUP(tbl_Sourcing[[#This Row],[Product Id]], tbl_Product[Product Id], tbl_Product[Name])</f>
        <v/>
      </c>
      <c r="K344" t="n">
        <v>49</v>
      </c>
      <c r="P3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4">
        <f>_xlfn.XLOOKUP(tbl_Sourcing[[#This Row],[Product Id]], tbl_Product[Product Id], tbl_Product[Is Booster])</f>
        <v/>
      </c>
      <c r="R344">
        <f>_xlfn.XLOOKUP(tbl_Sourcing[[#This Row],[Product Id]], tbl_Product[Product Id], tbl_Product[Is Precon])</f>
        <v/>
      </c>
    </row>
    <row r="345">
      <c r="A345" t="n">
        <v>109</v>
      </c>
      <c r="B345" t="n">
        <v>130</v>
      </c>
      <c r="C345" t="inlineStr">
        <is>
          <t>Chaos Cards</t>
        </is>
      </c>
      <c r="D345" s="8" t="inlineStr">
        <is>
          <t>https://www.chaoscards.co.uk/prod/booster-boxes-magic/magic-the-gathering-ravnica-remastered-collector-booster-box-12-packs</t>
        </is>
      </c>
      <c r="E345" s="24" t="n"/>
      <c r="F345" s="23" t="inlineStr">
        <is>
          <t>FALSE</t>
        </is>
      </c>
      <c r="G345" s="24" t="n"/>
      <c r="H345" s="24" t="n"/>
      <c r="J345">
        <f>_xlfn.XLOOKUP(tbl_Sourcing[[#This Row],[Product Id]], tbl_Product[Product Id], tbl_Product[Name])</f>
        <v/>
      </c>
      <c r="L345" t="n">
        <v>49</v>
      </c>
      <c r="P3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5">
        <f>_xlfn.XLOOKUP(tbl_Sourcing[[#This Row],[Product Id]], tbl_Product[Product Id], tbl_Product[Is Booster])</f>
        <v/>
      </c>
      <c r="R345">
        <f>_xlfn.XLOOKUP(tbl_Sourcing[[#This Row],[Product Id]], tbl_Product[Product Id], tbl_Product[Is Precon])</f>
        <v/>
      </c>
    </row>
    <row r="346">
      <c r="A346" t="n">
        <v>462</v>
      </c>
      <c r="B346" t="n">
        <v>155</v>
      </c>
      <c r="C346" t="inlineStr">
        <is>
          <t>New Realities Gaming</t>
        </is>
      </c>
      <c r="D346" s="8" t="inlineStr">
        <is>
          <t>https://www.newrealitiesgaming.com/product/magic-the-gathering-tarkir-dragonstorm-commander-deck-abzan-armor/2789?cp=true&amp;sa=false&amp;sbp=false&amp;q=false&amp;category_id=WURPHNIAJY3EMKY2GR74TAZH</t>
        </is>
      </c>
      <c r="E346" s="23" t="n"/>
      <c r="F346" s="23" t="inlineStr">
        <is>
          <t>FALSE</t>
        </is>
      </c>
      <c r="G346" s="24" t="n"/>
      <c r="H346" s="24" t="n"/>
      <c r="J346">
        <f>_xlfn.XLOOKUP(tbl_Sourcing[[#This Row],[Product Id]], tbl_Product[Product Id], tbl_Product[Name])</f>
        <v/>
      </c>
      <c r="O346" t="n">
        <v>49</v>
      </c>
      <c r="P3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6">
        <f>_xlfn.XLOOKUP(tbl_Sourcing[[#This Row],[Product Id]], tbl_Product[Product Id], tbl_Product[Is Booster])</f>
        <v/>
      </c>
      <c r="R346">
        <f>_xlfn.XLOOKUP(tbl_Sourcing[[#This Row],[Product Id]], tbl_Product[Product Id], tbl_Product[Is Precon])</f>
        <v/>
      </c>
    </row>
    <row r="347">
      <c r="A347" t="n">
        <v>29</v>
      </c>
      <c r="B347" t="n">
        <v>58</v>
      </c>
      <c r="C347" t="inlineStr">
        <is>
          <t>Card Market</t>
        </is>
      </c>
      <c r="D347" s="8" t="inlineStr">
        <is>
          <t>https://www.cardmarket.com/en/Magic/Products/Booster-Boxes/Innistrad-Crimson-Vow-Set-Booster-Box?sellerCountry=13&amp;language=1</t>
        </is>
      </c>
      <c r="E347" s="23" t="n">
        <v>157.7123</v>
      </c>
      <c r="F347" s="23" t="inlineStr">
        <is>
          <t>TRUE</t>
        </is>
      </c>
      <c r="G347" s="24" t="n"/>
      <c r="H347" s="24" t="n"/>
      <c r="J347">
        <f>_xlfn.XLOOKUP(tbl_Sourcing[[#This Row],[Product Id]], tbl_Product[Product Id], tbl_Product[Name])</f>
        <v/>
      </c>
      <c r="K347" t="n">
        <v>50</v>
      </c>
      <c r="P3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7">
        <f>_xlfn.XLOOKUP(tbl_Sourcing[[#This Row],[Product Id]], tbl_Product[Product Id], tbl_Product[Is Booster])</f>
        <v/>
      </c>
      <c r="R347">
        <f>_xlfn.XLOOKUP(tbl_Sourcing[[#This Row],[Product Id]], tbl_Product[Product Id], tbl_Product[Is Precon])</f>
        <v/>
      </c>
    </row>
    <row r="348">
      <c r="A348" t="n">
        <v>55</v>
      </c>
      <c r="B348" t="n">
        <v>68</v>
      </c>
      <c r="C348" t="inlineStr">
        <is>
          <t>Chaos Cards</t>
        </is>
      </c>
      <c r="D348" s="8" t="inlineStr">
        <is>
          <t>https://www.chaoscards.co.uk/prod/booster-boxes-magic/magic-the-gathering-ravnica-remastered-draft-booster-box-36-packs</t>
        </is>
      </c>
      <c r="E348" s="24" t="n"/>
      <c r="F348" s="23" t="inlineStr">
        <is>
          <t>FALSE</t>
        </is>
      </c>
      <c r="G348" s="24" t="n"/>
      <c r="H348" s="24" t="n"/>
      <c r="J348">
        <f>_xlfn.XLOOKUP(tbl_Sourcing[[#This Row],[Product Id]], tbl_Product[Product Id], tbl_Product[Name])</f>
        <v/>
      </c>
      <c r="L348" t="n">
        <v>50</v>
      </c>
      <c r="P3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8">
        <f>_xlfn.XLOOKUP(tbl_Sourcing[[#This Row],[Product Id]], tbl_Product[Product Id], tbl_Product[Is Booster])</f>
        <v/>
      </c>
      <c r="R348">
        <f>_xlfn.XLOOKUP(tbl_Sourcing[[#This Row],[Product Id]], tbl_Product[Product Id], tbl_Product[Is Precon])</f>
        <v/>
      </c>
    </row>
    <row r="349">
      <c r="A349" t="n">
        <v>461</v>
      </c>
      <c r="B349" t="n">
        <v>157</v>
      </c>
      <c r="C349" t="inlineStr">
        <is>
          <t>New Realities Gaming</t>
        </is>
      </c>
      <c r="D349" s="8" t="inlineStr">
        <is>
          <t>https://www.newrealitiesgaming.com/product/magic-the-gathering-tarkir-dragonstorm-commander-deck-jeskai-striker/2790?cp=true&amp;sa=false&amp;sbp=false&amp;q=false&amp;category_id=WURPHNIAJY3EMKY2GR74TAZH</t>
        </is>
      </c>
      <c r="E349" s="23" t="n"/>
      <c r="F349" s="23" t="inlineStr">
        <is>
          <t>FALSE</t>
        </is>
      </c>
      <c r="G349" s="24" t="n"/>
      <c r="H349" s="24" t="n"/>
      <c r="J349">
        <f>_xlfn.XLOOKUP(tbl_Sourcing[[#This Row],[Product Id]], tbl_Product[Product Id], tbl_Product[Name])</f>
        <v/>
      </c>
      <c r="O349" t="n">
        <v>50</v>
      </c>
      <c r="P3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9">
        <f>_xlfn.XLOOKUP(tbl_Sourcing[[#This Row],[Product Id]], tbl_Product[Product Id], tbl_Product[Is Booster])</f>
        <v/>
      </c>
      <c r="R349">
        <f>_xlfn.XLOOKUP(tbl_Sourcing[[#This Row],[Product Id]], tbl_Product[Product Id], tbl_Product[Is Precon])</f>
        <v/>
      </c>
    </row>
    <row r="350">
      <c r="A350" t="n">
        <v>200</v>
      </c>
      <c r="B350" t="n">
        <v>103</v>
      </c>
      <c r="C350" t="inlineStr">
        <is>
          <t>Card Market</t>
        </is>
      </c>
      <c r="D350" s="8" t="inlineStr">
        <is>
          <t>https://www.cardmarket.com/en/Magic/Products/Boosters/Innistrad-Midnight-Hunt-Collector-Booster?sellerCountry=13&amp;language=1</t>
        </is>
      </c>
      <c r="E350" s="23" t="n">
        <v>24.3647</v>
      </c>
      <c r="F350" s="23" t="inlineStr">
        <is>
          <t>TRUE</t>
        </is>
      </c>
      <c r="G350" s="24" t="n"/>
      <c r="H350" s="23" t="n">
        <v>14.237289</v>
      </c>
      <c r="J350">
        <f>_xlfn.XLOOKUP(tbl_Sourcing[[#This Row],[Product Id]], tbl_Product[Product Id], tbl_Product[Name])</f>
        <v/>
      </c>
      <c r="K350" t="n">
        <v>51</v>
      </c>
      <c r="P3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0">
        <f>_xlfn.XLOOKUP(tbl_Sourcing[[#This Row],[Product Id]], tbl_Product[Product Id], tbl_Product[Is Booster])</f>
        <v/>
      </c>
      <c r="R350">
        <f>_xlfn.XLOOKUP(tbl_Sourcing[[#This Row],[Product Id]], tbl_Product[Product Id], tbl_Product[Is Precon])</f>
        <v/>
      </c>
    </row>
    <row r="351">
      <c r="A351" t="n">
        <v>110</v>
      </c>
      <c r="B351" t="n">
        <v>132</v>
      </c>
      <c r="C351" t="inlineStr">
        <is>
          <t>Chaos Cards</t>
        </is>
      </c>
      <c r="D351" s="8" t="inlineStr">
        <is>
          <t>https://www.chaoscards.co.uk/prod/booster-boxes-magic/magic-the-gathering-streets-of-new-capenna-collector-booster-box-12-packs</t>
        </is>
      </c>
      <c r="E351" s="23" t="n">
        <v>207.95</v>
      </c>
      <c r="F351" s="23" t="inlineStr">
        <is>
          <t>TRUE</t>
        </is>
      </c>
      <c r="G351" s="24" t="n"/>
      <c r="H351" s="24" t="n"/>
      <c r="J351">
        <f>_xlfn.XLOOKUP(tbl_Sourcing[[#This Row],[Product Id]], tbl_Product[Product Id], tbl_Product[Name])</f>
        <v/>
      </c>
      <c r="L351" t="n">
        <v>51</v>
      </c>
      <c r="P3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1">
        <f>_xlfn.XLOOKUP(tbl_Sourcing[[#This Row],[Product Id]], tbl_Product[Product Id], tbl_Product[Is Booster])</f>
        <v/>
      </c>
      <c r="R351">
        <f>_xlfn.XLOOKUP(tbl_Sourcing[[#This Row],[Product Id]], tbl_Product[Product Id], tbl_Product[Is Precon])</f>
        <v/>
      </c>
    </row>
    <row r="352">
      <c r="A352" t="n">
        <v>459</v>
      </c>
      <c r="B352" t="n">
        <v>156</v>
      </c>
      <c r="C352" t="inlineStr">
        <is>
          <t>New Realities Gaming</t>
        </is>
      </c>
      <c r="D352" s="8" t="inlineStr">
        <is>
          <t>https://www.newrealitiesgaming.com/product/magic-the-gathering-tarkir-dragonstorm-commander-deck-mardu-surge/2792?cp=true&amp;sa=false&amp;sbp=false&amp;q=false&amp;category_id=WURPHNIAJY3EMKY2GR74TAZH</t>
        </is>
      </c>
      <c r="E352" s="23" t="n"/>
      <c r="F352" s="23" t="inlineStr">
        <is>
          <t>FALSE</t>
        </is>
      </c>
      <c r="G352" s="24" t="n"/>
      <c r="H352" s="24" t="n"/>
      <c r="J352">
        <f>_xlfn.XLOOKUP(tbl_Sourcing[[#This Row],[Product Id]], tbl_Product[Product Id], tbl_Product[Name])</f>
        <v/>
      </c>
      <c r="O352" t="n">
        <v>51</v>
      </c>
      <c r="P3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2">
        <f>_xlfn.XLOOKUP(tbl_Sourcing[[#This Row],[Product Id]], tbl_Product[Product Id], tbl_Product[Is Booster])</f>
        <v/>
      </c>
      <c r="R352">
        <f>_xlfn.XLOOKUP(tbl_Sourcing[[#This Row],[Product Id]], tbl_Product[Product Id], tbl_Product[Is Precon])</f>
        <v/>
      </c>
    </row>
    <row r="353">
      <c r="A353" t="n">
        <v>129</v>
      </c>
      <c r="B353" t="n">
        <v>104</v>
      </c>
      <c r="C353" t="inlineStr">
        <is>
          <t>Card Market</t>
        </is>
      </c>
      <c r="D353" s="8" t="inlineStr">
        <is>
          <t>https://www.cardmarket.com/en/Magic/Products/Booster-Boxes/Innistrad-Midnight-Hunt-Collector-Booster-Box?sellerCountry=13&amp;language=1</t>
        </is>
      </c>
      <c r="E353" s="23" t="n">
        <v>180.95</v>
      </c>
      <c r="F353" s="23" t="inlineStr">
        <is>
          <t>TRUE</t>
        </is>
      </c>
      <c r="G353" s="24" t="n"/>
      <c r="H353" s="24" t="n"/>
      <c r="J353">
        <f>_xlfn.XLOOKUP(tbl_Sourcing[[#This Row],[Product Id]], tbl_Product[Product Id], tbl_Product[Name])</f>
        <v/>
      </c>
      <c r="K353" t="n">
        <v>52</v>
      </c>
      <c r="P3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3">
        <f>_xlfn.XLOOKUP(tbl_Sourcing[[#This Row],[Product Id]], tbl_Product[Product Id], tbl_Product[Is Booster])</f>
        <v/>
      </c>
      <c r="R353">
        <f>_xlfn.XLOOKUP(tbl_Sourcing[[#This Row],[Product Id]], tbl_Product[Product Id], tbl_Product[Is Precon])</f>
        <v/>
      </c>
    </row>
    <row r="354">
      <c r="A354" t="n">
        <v>460</v>
      </c>
      <c r="B354" t="n">
        <v>159</v>
      </c>
      <c r="C354" t="inlineStr">
        <is>
          <t>New Realities Gaming</t>
        </is>
      </c>
      <c r="D354" s="8" t="inlineStr">
        <is>
          <t>https://www.newrealitiesgaming.com/product/magic-the-gathering-tarkir-dragonstorm-commander-deck-sultai-arisen/2791?cp=true&amp;sa=false&amp;sbp=false&amp;q=false&amp;category_id=WURPHNIAJY3EMKY2GR74TAZH</t>
        </is>
      </c>
      <c r="E354" s="24" t="n"/>
      <c r="F354" s="23" t="inlineStr">
        <is>
          <t>FALSE</t>
        </is>
      </c>
      <c r="G354" s="24" t="n"/>
      <c r="H354" s="24" t="n"/>
      <c r="J354">
        <f>_xlfn.XLOOKUP(tbl_Sourcing[[#This Row],[Product Id]], tbl_Product[Product Id], tbl_Product[Name])</f>
        <v/>
      </c>
      <c r="O354" t="n">
        <v>52</v>
      </c>
      <c r="P3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4">
        <f>_xlfn.XLOOKUP(tbl_Sourcing[[#This Row],[Product Id]], tbl_Product[Product Id], tbl_Product[Is Booster])</f>
        <v/>
      </c>
      <c r="R354">
        <f>_xlfn.XLOOKUP(tbl_Sourcing[[#This Row],[Product Id]], tbl_Product[Product Id], tbl_Product[Is Precon])</f>
        <v/>
      </c>
    </row>
    <row r="355">
      <c r="A355" t="n">
        <v>156</v>
      </c>
      <c r="B355" t="n">
        <v>5</v>
      </c>
      <c r="C355" t="inlineStr">
        <is>
          <t>Card Market</t>
        </is>
      </c>
      <c r="D355" s="8" t="inlineStr">
        <is>
          <t>https://www.cardmarket.com/en/Magic/Products/Boosters/Innistrad-Midnight-Hunt-Set-Booster?sellerCountry=13&amp;language=1</t>
        </is>
      </c>
      <c r="E355" s="23" t="n">
        <v>7.0373</v>
      </c>
      <c r="F355" s="23" t="inlineStr">
        <is>
          <t>TRUE</t>
        </is>
      </c>
      <c r="G355" s="24" t="n"/>
      <c r="H355" s="23" t="n">
        <v>4.382451</v>
      </c>
      <c r="J355">
        <f>_xlfn.XLOOKUP(tbl_Sourcing[[#This Row],[Product Id]], tbl_Product[Product Id], tbl_Product[Name])</f>
        <v/>
      </c>
      <c r="K355" t="n">
        <v>53</v>
      </c>
      <c r="P3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5">
        <f>_xlfn.XLOOKUP(tbl_Sourcing[[#This Row],[Product Id]], tbl_Product[Product Id], tbl_Product[Is Booster])</f>
        <v/>
      </c>
      <c r="R355">
        <f>_xlfn.XLOOKUP(tbl_Sourcing[[#This Row],[Product Id]], tbl_Product[Product Id], tbl_Product[Is Precon])</f>
        <v/>
      </c>
    </row>
    <row r="356">
      <c r="A356" t="n">
        <v>111</v>
      </c>
      <c r="B356" t="n">
        <v>134</v>
      </c>
      <c r="C356" t="inlineStr">
        <is>
          <t>Chaos Cards</t>
        </is>
      </c>
      <c r="D356" s="8" t="inlineStr">
        <is>
          <t>https://www.chaoscards.co.uk/prod/booster-boxes-magic/magic-the-gathering-strixhaven-school-of-mages-collector-booster-box-12-packs</t>
        </is>
      </c>
      <c r="E356" s="24" t="n"/>
      <c r="F356" s="23" t="inlineStr">
        <is>
          <t>FALSE</t>
        </is>
      </c>
      <c r="G356" s="24" t="n"/>
      <c r="H356" s="24" t="n"/>
      <c r="J356">
        <f>_xlfn.XLOOKUP(tbl_Sourcing[[#This Row],[Product Id]], tbl_Product[Product Id], tbl_Product[Name])</f>
        <v/>
      </c>
      <c r="L356" t="n">
        <v>53</v>
      </c>
      <c r="P3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6">
        <f>_xlfn.XLOOKUP(tbl_Sourcing[[#This Row],[Product Id]], tbl_Product[Product Id], tbl_Product[Is Booster])</f>
        <v/>
      </c>
      <c r="R356">
        <f>_xlfn.XLOOKUP(tbl_Sourcing[[#This Row],[Product Id]], tbl_Product[Product Id], tbl_Product[Is Precon])</f>
        <v/>
      </c>
    </row>
    <row r="357">
      <c r="A357" t="n">
        <v>458</v>
      </c>
      <c r="B357" t="n">
        <v>158</v>
      </c>
      <c r="C357" t="inlineStr">
        <is>
          <t>New Realities Gaming</t>
        </is>
      </c>
      <c r="D357" s="8" t="inlineStr">
        <is>
          <t>https://www.newrealitiesgaming.com/product/magic-the-gathering-tarkir-dragonstorm-commander-deck-temur-roar/2793?cp=true&amp;sa=false&amp;sbp=false&amp;q=false&amp;category_id=WURPHNIAJY3EMKY2GR74TAZH</t>
        </is>
      </c>
      <c r="E357" s="24" t="n"/>
      <c r="F357" s="23" t="inlineStr">
        <is>
          <t>FALSE</t>
        </is>
      </c>
      <c r="G357" s="24" t="n"/>
      <c r="H357" s="24" t="n"/>
      <c r="J357">
        <f>_xlfn.XLOOKUP(tbl_Sourcing[[#This Row],[Product Id]], tbl_Product[Product Id], tbl_Product[Name])</f>
        <v/>
      </c>
      <c r="O357" t="n">
        <v>53</v>
      </c>
      <c r="P3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7">
        <f>_xlfn.XLOOKUP(tbl_Sourcing[[#This Row],[Product Id]], tbl_Product[Product Id], tbl_Product[Is Booster])</f>
        <v/>
      </c>
      <c r="R357">
        <f>_xlfn.XLOOKUP(tbl_Sourcing[[#This Row],[Product Id]], tbl_Product[Product Id], tbl_Product[Is Precon])</f>
        <v/>
      </c>
    </row>
    <row r="358">
      <c r="A358" t="n">
        <v>12</v>
      </c>
      <c r="B358" t="n">
        <v>50</v>
      </c>
      <c r="C358" t="inlineStr">
        <is>
          <t>Card Market</t>
        </is>
      </c>
      <c r="D358" s="8" t="inlineStr">
        <is>
          <t>https://www.cardmarket.com/en/Magic/Products/Booster-Boxes/Innistrad-Midnight-Hunt-Set-Booster-Box?sellerCountry=13&amp;language=1</t>
        </is>
      </c>
      <c r="E358" s="23" t="n">
        <v>174.5033</v>
      </c>
      <c r="F358" s="23" t="inlineStr">
        <is>
          <t>TRUE</t>
        </is>
      </c>
      <c r="G358" s="24" t="n"/>
      <c r="H358" s="24" t="n"/>
      <c r="J358">
        <f>_xlfn.XLOOKUP(tbl_Sourcing[[#This Row],[Product Id]], tbl_Product[Product Id], tbl_Product[Name])</f>
        <v/>
      </c>
      <c r="K358" t="n">
        <v>54</v>
      </c>
      <c r="P3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8">
        <f>_xlfn.XLOOKUP(tbl_Sourcing[[#This Row],[Product Id]], tbl_Product[Product Id], tbl_Product[Is Booster])</f>
        <v/>
      </c>
      <c r="R358">
        <f>_xlfn.XLOOKUP(tbl_Sourcing[[#This Row],[Product Id]], tbl_Product[Product Id], tbl_Product[Is Precon])</f>
        <v/>
      </c>
    </row>
    <row r="359">
      <c r="A359" t="n">
        <v>203</v>
      </c>
      <c r="B359" t="n">
        <v>109</v>
      </c>
      <c r="C359" t="inlineStr">
        <is>
          <t>Card Market</t>
        </is>
      </c>
      <c r="D359" s="8" t="inlineStr">
        <is>
          <t>https://www.cardmarket.com/en/Magic/Products/Boosters/Kaldheim-Collector-Booster?sellerCountry=13&amp;language=1</t>
        </is>
      </c>
      <c r="E359" s="23" t="n">
        <v>30.6635</v>
      </c>
      <c r="F359" s="23" t="inlineStr">
        <is>
          <t>TRUE</t>
        </is>
      </c>
      <c r="G359" s="24" t="n"/>
      <c r="H359" s="23" t="n">
        <v>19.717245</v>
      </c>
      <c r="J359">
        <f>_xlfn.XLOOKUP(tbl_Sourcing[[#This Row],[Product Id]], tbl_Product[Product Id], tbl_Product[Name])</f>
        <v/>
      </c>
      <c r="K359" t="n">
        <v>55</v>
      </c>
      <c r="P3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9">
        <f>_xlfn.XLOOKUP(tbl_Sourcing[[#This Row],[Product Id]], tbl_Product[Product Id], tbl_Product[Is Booster])</f>
        <v/>
      </c>
      <c r="R359">
        <f>_xlfn.XLOOKUP(tbl_Sourcing[[#This Row],[Product Id]], tbl_Product[Product Id], tbl_Product[Is Precon])</f>
        <v/>
      </c>
    </row>
    <row r="360">
      <c r="A360" t="n">
        <v>112</v>
      </c>
      <c r="B360" t="n">
        <v>136</v>
      </c>
      <c r="C360" t="inlineStr">
        <is>
          <t>Chaos Cards</t>
        </is>
      </c>
      <c r="D360" s="8" t="inlineStr">
        <is>
          <t>https://www.chaoscards.co.uk/prod/booster-boxes-magic/magic-the-gathering-tarkir-dragonstorm-collector-booster-box-12-packs</t>
        </is>
      </c>
      <c r="E360" s="24" t="n"/>
      <c r="F360" s="23" t="inlineStr">
        <is>
          <t>FALSE</t>
        </is>
      </c>
      <c r="G360" s="24" t="n"/>
      <c r="H360" s="24" t="n"/>
      <c r="J360">
        <f>_xlfn.XLOOKUP(tbl_Sourcing[[#This Row],[Product Id]], tbl_Product[Product Id], tbl_Product[Name])</f>
        <v/>
      </c>
      <c r="L360" t="n">
        <v>55</v>
      </c>
      <c r="P3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0">
        <f>_xlfn.XLOOKUP(tbl_Sourcing[[#This Row],[Product Id]], tbl_Product[Product Id], tbl_Product[Is Booster])</f>
        <v/>
      </c>
      <c r="R360">
        <f>_xlfn.XLOOKUP(tbl_Sourcing[[#This Row],[Product Id]], tbl_Product[Product Id], tbl_Product[Is Precon])</f>
        <v/>
      </c>
    </row>
    <row r="361">
      <c r="A361" t="n">
        <v>132</v>
      </c>
      <c r="B361" t="n">
        <v>110</v>
      </c>
      <c r="C361" t="inlineStr">
        <is>
          <t>Card Market</t>
        </is>
      </c>
      <c r="D361" s="8" t="inlineStr">
        <is>
          <t>https://www.cardmarket.com/en/Magic/Products/Booster-Boxes/Kaldheim-Collector-Booster-Box?sellerCountry=13&amp;language=1</t>
        </is>
      </c>
      <c r="E361" s="23" t="n">
        <v>267.95</v>
      </c>
      <c r="F361" s="23" t="inlineStr">
        <is>
          <t>TRUE</t>
        </is>
      </c>
      <c r="G361" s="24" t="n"/>
      <c r="H361" s="24" t="n"/>
      <c r="J361">
        <f>_xlfn.XLOOKUP(tbl_Sourcing[[#This Row],[Product Id]], tbl_Product[Product Id], tbl_Product[Name])</f>
        <v/>
      </c>
      <c r="K361" t="n">
        <v>56</v>
      </c>
      <c r="P3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1">
        <f>_xlfn.XLOOKUP(tbl_Sourcing[[#This Row],[Product Id]], tbl_Product[Product Id], tbl_Product[Is Booster])</f>
        <v/>
      </c>
      <c r="R361">
        <f>_xlfn.XLOOKUP(tbl_Sourcing[[#This Row],[Product Id]], tbl_Product[Product Id], tbl_Product[Is Precon])</f>
        <v/>
      </c>
    </row>
    <row r="362">
      <c r="A362" t="n">
        <v>67</v>
      </c>
      <c r="B362" t="n">
        <v>42</v>
      </c>
      <c r="C362" t="inlineStr">
        <is>
          <t>Chaos Cards</t>
        </is>
      </c>
      <c r="D362" s="8" t="inlineStr">
        <is>
          <t>https://www.chaoscards.co.uk/prod/booster-boxes-magic/magic-the-gathering-tarkir-dragonstorm-play-booster-box-30-packs</t>
        </is>
      </c>
      <c r="E362" s="23" t="n">
        <v>119.95</v>
      </c>
      <c r="F362" s="23" t="inlineStr">
        <is>
          <t>TRUE</t>
        </is>
      </c>
      <c r="G362" s="24" t="n"/>
      <c r="H362" s="24" t="n"/>
      <c r="J362">
        <f>_xlfn.XLOOKUP(tbl_Sourcing[[#This Row],[Product Id]], tbl_Product[Product Id], tbl_Product[Name])</f>
        <v/>
      </c>
      <c r="L362" t="n">
        <v>56</v>
      </c>
      <c r="P3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2">
        <f>_xlfn.XLOOKUP(tbl_Sourcing[[#This Row],[Product Id]], tbl_Product[Product Id], tbl_Product[Is Booster])</f>
        <v/>
      </c>
      <c r="R362">
        <f>_xlfn.XLOOKUP(tbl_Sourcing[[#This Row],[Product Id]], tbl_Product[Product Id], tbl_Product[Is Precon])</f>
        <v/>
      </c>
    </row>
    <row r="363">
      <c r="A363" t="n">
        <v>157</v>
      </c>
      <c r="B363" t="n">
        <v>6</v>
      </c>
      <c r="C363" t="inlineStr">
        <is>
          <t>Card Market</t>
        </is>
      </c>
      <c r="D363" s="8" t="inlineStr">
        <is>
          <t>https://www.cardmarket.com/en/Magic/Products/Boosters/Kaldheim-Set-Booster?sellerCountry=13&amp;language=1</t>
        </is>
      </c>
      <c r="E363" s="23" t="n">
        <v>9.986599999999999</v>
      </c>
      <c r="F363" s="23" t="inlineStr">
        <is>
          <t>TRUE</t>
        </is>
      </c>
      <c r="G363" s="24" t="n"/>
      <c r="H363" s="23" t="n">
        <v>6.948342</v>
      </c>
      <c r="J363">
        <f>_xlfn.XLOOKUP(tbl_Sourcing[[#This Row],[Product Id]], tbl_Product[Product Id], tbl_Product[Name])</f>
        <v/>
      </c>
      <c r="K363" t="n">
        <v>57</v>
      </c>
      <c r="P3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3">
        <f>_xlfn.XLOOKUP(tbl_Sourcing[[#This Row],[Product Id]], tbl_Product[Product Id], tbl_Product[Is Booster])</f>
        <v/>
      </c>
      <c r="R363">
        <f>_xlfn.XLOOKUP(tbl_Sourcing[[#This Row],[Product Id]], tbl_Product[Product Id], tbl_Product[Is Precon])</f>
        <v/>
      </c>
    </row>
    <row r="364">
      <c r="A364" t="n">
        <v>113</v>
      </c>
      <c r="B364" t="n">
        <v>138</v>
      </c>
      <c r="C364" t="inlineStr">
        <is>
          <t>Chaos Cards</t>
        </is>
      </c>
      <c r="D364" s="8" t="inlineStr">
        <is>
          <t>https://www.chaoscards.co.uk/prod/booster-boxes-magic/magic-the-gathering-the-brothers-war-collector-booster-box-12-packs</t>
        </is>
      </c>
      <c r="E364" s="24" t="n"/>
      <c r="F364" s="23" t="inlineStr">
        <is>
          <t>FALSE</t>
        </is>
      </c>
      <c r="G364" s="24" t="n"/>
      <c r="H364" s="24" t="n"/>
      <c r="J364">
        <f>_xlfn.XLOOKUP(tbl_Sourcing[[#This Row],[Product Id]], tbl_Product[Product Id], tbl_Product[Name])</f>
        <v/>
      </c>
      <c r="L364" t="n">
        <v>57</v>
      </c>
      <c r="P3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4">
        <f>_xlfn.XLOOKUP(tbl_Sourcing[[#This Row],[Product Id]], tbl_Product[Product Id], tbl_Product[Is Booster])</f>
        <v/>
      </c>
      <c r="R364">
        <f>_xlfn.XLOOKUP(tbl_Sourcing[[#This Row],[Product Id]], tbl_Product[Product Id], tbl_Product[Is Precon])</f>
        <v/>
      </c>
    </row>
    <row r="365">
      <c r="A365" t="n">
        <v>14</v>
      </c>
      <c r="B365" t="n">
        <v>51</v>
      </c>
      <c r="C365" t="inlineStr">
        <is>
          <t>Card Market</t>
        </is>
      </c>
      <c r="D365" s="8" t="inlineStr">
        <is>
          <t>https://www.cardmarket.com/en/Magic/Products/Booster-Boxes/Kaldheim-Set-Booster-Box?sellerCountry=13&amp;language=1</t>
        </is>
      </c>
      <c r="E365" s="23" t="n">
        <v>195.1049</v>
      </c>
      <c r="F365" s="23" t="inlineStr">
        <is>
          <t>TRUE</t>
        </is>
      </c>
      <c r="G365" s="24" t="n"/>
      <c r="H365" s="24" t="n"/>
      <c r="J365">
        <f>_xlfn.XLOOKUP(tbl_Sourcing[[#This Row],[Product Id]], tbl_Product[Product Id], tbl_Product[Name])</f>
        <v/>
      </c>
      <c r="K365" t="n">
        <v>58</v>
      </c>
      <c r="P3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5">
        <f>_xlfn.XLOOKUP(tbl_Sourcing[[#This Row],[Product Id]], tbl_Product[Product Id], tbl_Product[Is Booster])</f>
        <v/>
      </c>
      <c r="R365">
        <f>_xlfn.XLOOKUP(tbl_Sourcing[[#This Row],[Product Id]], tbl_Product[Product Id], tbl_Product[Is Precon])</f>
        <v/>
      </c>
    </row>
    <row r="366">
      <c r="A366" t="n">
        <v>204</v>
      </c>
      <c r="B366" t="n">
        <v>111</v>
      </c>
      <c r="C366" t="inlineStr">
        <is>
          <t>Card Market</t>
        </is>
      </c>
      <c r="D366" s="8" t="inlineStr">
        <is>
          <t>https://www.cardmarket.com/en/Magic/Products/Boosters/Kamigawa-Neon-Dynasty-Collector-Booster?sellerCountry=13&amp;language=1</t>
        </is>
      </c>
      <c r="E366" s="23" t="n">
        <v>40.9643</v>
      </c>
      <c r="F366" s="23" t="inlineStr">
        <is>
          <t>TRUE</t>
        </is>
      </c>
      <c r="G366" s="24" t="n"/>
      <c r="H366" s="23" t="n">
        <v>28.678941</v>
      </c>
      <c r="J366">
        <f>_xlfn.XLOOKUP(tbl_Sourcing[[#This Row],[Product Id]], tbl_Product[Product Id], tbl_Product[Name])</f>
        <v/>
      </c>
      <c r="K366" t="n">
        <v>59</v>
      </c>
      <c r="P3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6">
        <f>_xlfn.XLOOKUP(tbl_Sourcing[[#This Row],[Product Id]], tbl_Product[Product Id], tbl_Product[Is Booster])</f>
        <v/>
      </c>
      <c r="R366">
        <f>_xlfn.XLOOKUP(tbl_Sourcing[[#This Row],[Product Id]], tbl_Product[Product Id], tbl_Product[Is Precon])</f>
        <v/>
      </c>
    </row>
    <row r="367">
      <c r="A367" t="n">
        <v>114</v>
      </c>
      <c r="B367" t="n">
        <v>140</v>
      </c>
      <c r="C367" t="inlineStr">
        <is>
          <t>Chaos Cards</t>
        </is>
      </c>
      <c r="D367" s="8" t="inlineStr">
        <is>
          <t>https://www.chaoscards.co.uk/prod/booster-boxes-magic/magic-the-gathering-lord-of-the-rings-tales-of-middle-earth-collector-booster-box-12-packs</t>
        </is>
      </c>
      <c r="E367" s="24" t="n"/>
      <c r="F367" s="23" t="inlineStr">
        <is>
          <t>FALSE</t>
        </is>
      </c>
      <c r="G367" s="24" t="n"/>
      <c r="H367" s="24" t="n"/>
      <c r="J367">
        <f>_xlfn.XLOOKUP(tbl_Sourcing[[#This Row],[Product Id]], tbl_Product[Product Id], tbl_Product[Name])</f>
        <v/>
      </c>
      <c r="L367" t="n">
        <v>59</v>
      </c>
      <c r="P3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7">
        <f>_xlfn.XLOOKUP(tbl_Sourcing[[#This Row],[Product Id]], tbl_Product[Product Id], tbl_Product[Is Booster])</f>
        <v/>
      </c>
      <c r="R367">
        <f>_xlfn.XLOOKUP(tbl_Sourcing[[#This Row],[Product Id]], tbl_Product[Product Id], tbl_Product[Is Precon])</f>
        <v/>
      </c>
    </row>
    <row r="368">
      <c r="A368" t="n">
        <v>133</v>
      </c>
      <c r="B368" t="n">
        <v>112</v>
      </c>
      <c r="C368" t="inlineStr">
        <is>
          <t>Card Market</t>
        </is>
      </c>
      <c r="D368" s="8" t="inlineStr">
        <is>
          <t>https://www.cardmarket.com/en/Magic/Products/Booster-Boxes/Kamigawa-Neon-Dynasty-Collector-Booster-Box?sellerCountry=13&amp;language=1</t>
        </is>
      </c>
      <c r="E368" s="23" t="n">
        <v>324.5</v>
      </c>
      <c r="F368" s="23" t="inlineStr">
        <is>
          <t>TRUE</t>
        </is>
      </c>
      <c r="G368" s="24" t="n"/>
      <c r="H368" s="24" t="n"/>
      <c r="J368">
        <f>_xlfn.XLOOKUP(tbl_Sourcing[[#This Row],[Product Id]], tbl_Product[Product Id], tbl_Product[Name])</f>
        <v/>
      </c>
      <c r="K368" t="n">
        <v>60</v>
      </c>
      <c r="P3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8">
        <f>_xlfn.XLOOKUP(tbl_Sourcing[[#This Row],[Product Id]], tbl_Product[Product Id], tbl_Product[Is Booster])</f>
        <v/>
      </c>
      <c r="R368">
        <f>_xlfn.XLOOKUP(tbl_Sourcing[[#This Row],[Product Id]], tbl_Product[Product Id], tbl_Product[Is Precon])</f>
        <v/>
      </c>
    </row>
    <row r="369">
      <c r="A369" t="n">
        <v>51</v>
      </c>
      <c r="B369" t="n">
        <v>66</v>
      </c>
      <c r="C369" t="inlineStr">
        <is>
          <t>Chaos Cards</t>
        </is>
      </c>
      <c r="D369" s="8" t="inlineStr">
        <is>
          <t>https://www.chaoscards.co.uk/prod/booster-boxes-magic/magic-the-gathering-lord-of-the-rings-tales-of-middle-earth-set-booster-box-30-packs</t>
        </is>
      </c>
      <c r="E369" s="24" t="n"/>
      <c r="F369" s="23" t="inlineStr">
        <is>
          <t>FALSE</t>
        </is>
      </c>
      <c r="G369" s="24" t="n"/>
      <c r="H369" s="24" t="n"/>
      <c r="J369">
        <f>_xlfn.XLOOKUP(tbl_Sourcing[[#This Row],[Product Id]], tbl_Product[Product Id], tbl_Product[Name])</f>
        <v/>
      </c>
      <c r="L369" t="n">
        <v>60</v>
      </c>
      <c r="P3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9">
        <f>_xlfn.XLOOKUP(tbl_Sourcing[[#This Row],[Product Id]], tbl_Product[Product Id], tbl_Product[Is Booster])</f>
        <v/>
      </c>
      <c r="R369">
        <f>_xlfn.XLOOKUP(tbl_Sourcing[[#This Row],[Product Id]], tbl_Product[Product Id], tbl_Product[Is Precon])</f>
        <v/>
      </c>
    </row>
    <row r="370">
      <c r="A370" t="n">
        <v>175</v>
      </c>
      <c r="B370" t="n">
        <v>24</v>
      </c>
      <c r="C370" t="inlineStr">
        <is>
          <t>Card Market</t>
        </is>
      </c>
      <c r="D370" s="8" t="inlineStr">
        <is>
          <t>https://www.cardmarket.com/en/Magic/Products/Boosters/Kamigawa-Neon-Dynasty-Set-Booster?sellerCountry=13&amp;language=1</t>
        </is>
      </c>
      <c r="E370" s="23" t="n">
        <v>8.09</v>
      </c>
      <c r="F370" s="23" t="inlineStr">
        <is>
          <t>TRUE</t>
        </is>
      </c>
      <c r="G370" s="24" t="n"/>
      <c r="H370" s="23" t="n">
        <v>5.2983</v>
      </c>
      <c r="J370">
        <f>_xlfn.XLOOKUP(tbl_Sourcing[[#This Row],[Product Id]], tbl_Product[Product Id], tbl_Product[Name])</f>
        <v/>
      </c>
      <c r="K370" t="n">
        <v>61</v>
      </c>
      <c r="P3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0">
        <f>_xlfn.XLOOKUP(tbl_Sourcing[[#This Row],[Product Id]], tbl_Product[Product Id], tbl_Product[Is Booster])</f>
        <v/>
      </c>
      <c r="R370">
        <f>_xlfn.XLOOKUP(tbl_Sourcing[[#This Row],[Product Id]], tbl_Product[Product Id], tbl_Product[Is Precon])</f>
        <v/>
      </c>
    </row>
    <row r="371">
      <c r="A371" t="n">
        <v>115</v>
      </c>
      <c r="B371" t="n">
        <v>142</v>
      </c>
      <c r="C371" t="inlineStr">
        <is>
          <t>Chaos Cards</t>
        </is>
      </c>
      <c r="D371" s="8" t="inlineStr">
        <is>
          <t>https://www.chaoscards.co.uk/prod/booster-boxes-magic/magic-the-gathering-the-lost-caverns-of-ixalan-collector-booster-box-12-packs</t>
        </is>
      </c>
      <c r="E371" s="24" t="n"/>
      <c r="F371" s="23" t="inlineStr">
        <is>
          <t>FALSE</t>
        </is>
      </c>
      <c r="G371" s="24" t="n"/>
      <c r="H371" s="24" t="n"/>
      <c r="J371">
        <f>_xlfn.XLOOKUP(tbl_Sourcing[[#This Row],[Product Id]], tbl_Product[Product Id], tbl_Product[Name])</f>
        <v/>
      </c>
      <c r="L371" t="n">
        <v>61</v>
      </c>
      <c r="P3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1">
        <f>_xlfn.XLOOKUP(tbl_Sourcing[[#This Row],[Product Id]], tbl_Product[Product Id], tbl_Product[Is Booster])</f>
        <v/>
      </c>
      <c r="R371">
        <f>_xlfn.XLOOKUP(tbl_Sourcing[[#This Row],[Product Id]], tbl_Product[Product Id], tbl_Product[Is Precon])</f>
        <v/>
      </c>
    </row>
    <row r="372">
      <c r="A372" t="n">
        <v>57</v>
      </c>
      <c r="B372" t="n">
        <v>69</v>
      </c>
      <c r="C372" t="inlineStr">
        <is>
          <t>Card Market</t>
        </is>
      </c>
      <c r="D372" s="8" t="inlineStr">
        <is>
          <t>https://www.cardmarket.com/en/Magic/Products/Booster-Boxes/Kamigawa-Neon-Dynasty-Set-Booster-Box?sellerCountry=13&amp;language=1</t>
        </is>
      </c>
      <c r="E372" s="24" t="n"/>
      <c r="F372" s="23" t="inlineStr">
        <is>
          <t>FALSE</t>
        </is>
      </c>
      <c r="G372" s="24" t="n"/>
      <c r="H372" s="24" t="n"/>
      <c r="J372">
        <f>_xlfn.XLOOKUP(tbl_Sourcing[[#This Row],[Product Id]], tbl_Product[Product Id], tbl_Product[Name])</f>
        <v/>
      </c>
      <c r="K372" t="n">
        <v>62</v>
      </c>
      <c r="P3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2">
        <f>_xlfn.XLOOKUP(tbl_Sourcing[[#This Row],[Product Id]], tbl_Product[Product Id], tbl_Product[Is Booster])</f>
        <v/>
      </c>
      <c r="R372">
        <f>_xlfn.XLOOKUP(tbl_Sourcing[[#This Row],[Product Id]], tbl_Product[Product Id], tbl_Product[Is Precon])</f>
        <v/>
      </c>
    </row>
    <row r="373">
      <c r="A373" t="n">
        <v>4</v>
      </c>
      <c r="B373" t="n">
        <v>47</v>
      </c>
      <c r="C373" t="inlineStr">
        <is>
          <t>Chaos Cards</t>
        </is>
      </c>
      <c r="D373" s="8" t="inlineStr">
        <is>
          <t>https://www.chaoscards.co.uk/prod/booster-boxes-magic/magic-the-gathering-the-lost-caverns-of-ixalan-set-booster-box-30-packs</t>
        </is>
      </c>
      <c r="E373" s="24" t="n"/>
      <c r="F373" s="23" t="inlineStr">
        <is>
          <t>FALSE</t>
        </is>
      </c>
      <c r="G373" s="24" t="n"/>
      <c r="H373" s="24" t="n"/>
      <c r="J373">
        <f>_xlfn.XLOOKUP(tbl_Sourcing[[#This Row],[Product Id]], tbl_Product[Product Id], tbl_Product[Name])</f>
        <v/>
      </c>
      <c r="L373" t="n">
        <v>62</v>
      </c>
      <c r="P3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3">
        <f>_xlfn.XLOOKUP(tbl_Sourcing[[#This Row],[Product Id]], tbl_Product[Product Id], tbl_Product[Is Booster])</f>
        <v/>
      </c>
      <c r="R373">
        <f>_xlfn.XLOOKUP(tbl_Sourcing[[#This Row],[Product Id]], tbl_Product[Product Id], tbl_Product[Is Precon])</f>
        <v/>
      </c>
    </row>
    <row r="374">
      <c r="A374" t="n">
        <v>205</v>
      </c>
      <c r="B374" t="n">
        <v>113</v>
      </c>
      <c r="C374" t="inlineStr">
        <is>
          <t>Card Market</t>
        </is>
      </c>
      <c r="D374" s="8" t="inlineStr">
        <is>
          <t>https://www.cardmarket.com/en/Magic/Products/Boosters/Lorwyn-Eclipsed-Collector-Booster?sellerCountry=13&amp;language=1</t>
        </is>
      </c>
      <c r="E374" s="23" t="n">
        <v>37.8758</v>
      </c>
      <c r="F374" s="23" t="inlineStr">
        <is>
          <t>TRUE</t>
        </is>
      </c>
      <c r="G374" s="24" t="n"/>
      <c r="H374" s="23" t="n">
        <v>25.991946</v>
      </c>
      <c r="J374">
        <f>_xlfn.XLOOKUP(tbl_Sourcing[[#This Row],[Product Id]], tbl_Product[Product Id], tbl_Product[Name])</f>
        <v/>
      </c>
      <c r="K374" t="n">
        <v>63</v>
      </c>
      <c r="P3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4">
        <f>_xlfn.XLOOKUP(tbl_Sourcing[[#This Row],[Product Id]], tbl_Product[Product Id], tbl_Product[Is Booster])</f>
        <v/>
      </c>
      <c r="R374">
        <f>_xlfn.XLOOKUP(tbl_Sourcing[[#This Row],[Product Id]], tbl_Product[Product Id], tbl_Product[Is Precon])</f>
        <v/>
      </c>
    </row>
    <row r="375">
      <c r="A375" t="n">
        <v>116</v>
      </c>
      <c r="B375" t="n">
        <v>144</v>
      </c>
      <c r="C375" t="inlineStr">
        <is>
          <t>Chaos Cards</t>
        </is>
      </c>
      <c r="D375" s="8" t="inlineStr">
        <is>
          <t>https://www.chaoscards.co.uk/prod/booster-boxes-magic/magic-the-gathering-theros-beyond-death-collector-booster-box-12-packs</t>
        </is>
      </c>
      <c r="E375" s="24" t="n"/>
      <c r="F375" s="23" t="inlineStr">
        <is>
          <t>FALSE</t>
        </is>
      </c>
      <c r="G375" s="24" t="n"/>
      <c r="H375" s="24" t="n"/>
      <c r="J375">
        <f>_xlfn.XLOOKUP(tbl_Sourcing[[#This Row],[Product Id]], tbl_Product[Product Id], tbl_Product[Name])</f>
        <v/>
      </c>
      <c r="L375" t="n">
        <v>63</v>
      </c>
      <c r="P3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5">
        <f>_xlfn.XLOOKUP(tbl_Sourcing[[#This Row],[Product Id]], tbl_Product[Product Id], tbl_Product[Is Booster])</f>
        <v/>
      </c>
      <c r="R375">
        <f>_xlfn.XLOOKUP(tbl_Sourcing[[#This Row],[Product Id]], tbl_Product[Product Id], tbl_Product[Is Precon])</f>
        <v/>
      </c>
    </row>
    <row r="376">
      <c r="A376" t="n">
        <v>134</v>
      </c>
      <c r="B376" t="n">
        <v>114</v>
      </c>
      <c r="C376" t="inlineStr">
        <is>
          <t>Card Market</t>
        </is>
      </c>
      <c r="D376" s="8" t="inlineStr">
        <is>
          <t>https://www.cardmarket.com/en/Magic/Products/Booster-Boxes/Lorwyn-Eclipsed-Collector-Booster-Box?sellerCountry=13&amp;language=1</t>
        </is>
      </c>
      <c r="E376" s="23" t="n">
        <v>349.5734</v>
      </c>
      <c r="F376" s="23" t="inlineStr">
        <is>
          <t>TRUE</t>
        </is>
      </c>
      <c r="G376" s="24" t="n"/>
      <c r="H376" s="24" t="n"/>
      <c r="J376">
        <f>_xlfn.XLOOKUP(tbl_Sourcing[[#This Row],[Product Id]], tbl_Product[Product Id], tbl_Product[Name])</f>
        <v/>
      </c>
      <c r="K376" t="n">
        <v>64</v>
      </c>
      <c r="P3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6">
        <f>_xlfn.XLOOKUP(tbl_Sourcing[[#This Row],[Product Id]], tbl_Product[Product Id], tbl_Product[Is Booster])</f>
        <v/>
      </c>
      <c r="R376">
        <f>_xlfn.XLOOKUP(tbl_Sourcing[[#This Row],[Product Id]], tbl_Product[Product Id], tbl_Product[Is Precon])</f>
        <v/>
      </c>
    </row>
    <row r="377">
      <c r="A377" t="n">
        <v>155</v>
      </c>
      <c r="B377" t="n">
        <v>4</v>
      </c>
      <c r="C377" t="inlineStr">
        <is>
          <t>Card Market</t>
        </is>
      </c>
      <c r="D377" s="8" t="inlineStr">
        <is>
          <t>https://www.cardmarket.com/en/Magic/Products/Boosters/Lorwyn-Eclipsed-Play-Booster?sellerCountry=13&amp;language=1</t>
        </is>
      </c>
      <c r="E377" s="23" t="n">
        <v>5.9672</v>
      </c>
      <c r="F377" s="23" t="inlineStr">
        <is>
          <t>TRUE</t>
        </is>
      </c>
      <c r="G377" s="24" t="n"/>
      <c r="H377" s="23" t="n">
        <v>3.451464</v>
      </c>
      <c r="J377">
        <f>_xlfn.XLOOKUP(tbl_Sourcing[[#This Row],[Product Id]], tbl_Product[Product Id], tbl_Product[Name])</f>
        <v/>
      </c>
      <c r="K377" t="n">
        <v>65</v>
      </c>
      <c r="P3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7">
        <f>_xlfn.XLOOKUP(tbl_Sourcing[[#This Row],[Product Id]], tbl_Product[Product Id], tbl_Product[Is Booster])</f>
        <v/>
      </c>
      <c r="R377">
        <f>_xlfn.XLOOKUP(tbl_Sourcing[[#This Row],[Product Id]], tbl_Product[Product Id], tbl_Product[Is Precon])</f>
        <v/>
      </c>
    </row>
    <row r="378">
      <c r="A378" t="n">
        <v>117</v>
      </c>
      <c r="B378" t="n">
        <v>146</v>
      </c>
      <c r="C378" t="inlineStr">
        <is>
          <t>Chaos Cards</t>
        </is>
      </c>
      <c r="D378" s="8" t="inlineStr">
        <is>
          <t>https://www.chaoscards.co.uk/prod/booster-boxes-magic/magic-the-gathering-throne-of-eldraine-collector-booster-box-12-packs-1-183231</t>
        </is>
      </c>
      <c r="E378" s="24" t="n"/>
      <c r="F378" s="23" t="inlineStr">
        <is>
          <t>FALSE</t>
        </is>
      </c>
      <c r="G378" s="24" t="n"/>
      <c r="H378" s="24" t="n"/>
      <c r="J378">
        <f>_xlfn.XLOOKUP(tbl_Sourcing[[#This Row],[Product Id]], tbl_Product[Product Id], tbl_Product[Name])</f>
        <v/>
      </c>
      <c r="L378" t="n">
        <v>65</v>
      </c>
      <c r="P3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8">
        <f>_xlfn.XLOOKUP(tbl_Sourcing[[#This Row],[Product Id]], tbl_Product[Product Id], tbl_Product[Is Booster])</f>
        <v/>
      </c>
      <c r="R378">
        <f>_xlfn.XLOOKUP(tbl_Sourcing[[#This Row],[Product Id]], tbl_Product[Product Id], tbl_Product[Is Precon])</f>
        <v/>
      </c>
    </row>
    <row r="379">
      <c r="A379" t="n">
        <v>9</v>
      </c>
      <c r="B379" t="n">
        <v>49</v>
      </c>
      <c r="C379" t="inlineStr">
        <is>
          <t>Card Market</t>
        </is>
      </c>
      <c r="D379" s="8" t="inlineStr">
        <is>
          <t>https://www.cardmarket.com/en/Magic/Products/Booster-Boxes/Lorwyn-Eclipsed-Play-Booster-Box?sellerCountry=13&amp;language=1</t>
        </is>
      </c>
      <c r="E379" s="23" t="n">
        <v>143.5922</v>
      </c>
      <c r="F379" s="23" t="inlineStr">
        <is>
          <t>TRUE</t>
        </is>
      </c>
      <c r="G379" s="24" t="n"/>
      <c r="H379" s="24" t="n"/>
      <c r="J379">
        <f>_xlfn.XLOOKUP(tbl_Sourcing[[#This Row],[Product Id]], tbl_Product[Product Id], tbl_Product[Name])</f>
        <v/>
      </c>
      <c r="K379" t="n">
        <v>66</v>
      </c>
      <c r="P3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9">
        <f>_xlfn.XLOOKUP(tbl_Sourcing[[#This Row],[Product Id]], tbl_Product[Product Id], tbl_Product[Is Booster])</f>
        <v/>
      </c>
      <c r="R379">
        <f>_xlfn.XLOOKUP(tbl_Sourcing[[#This Row],[Product Id]], tbl_Product[Product Id], tbl_Product[Is Precon])</f>
        <v/>
      </c>
    </row>
    <row r="380">
      <c r="A380" t="n">
        <v>206</v>
      </c>
      <c r="B380" t="n">
        <v>115</v>
      </c>
      <c r="C380" t="inlineStr">
        <is>
          <t>Card Market</t>
        </is>
      </c>
      <c r="D380" s="8" t="inlineStr">
        <is>
          <t>https://www.cardmarket.com/en/Magic/Products/Boosters/March-of-the-Machine-Collector-Booster?sellerCountry=13&amp;language=1</t>
        </is>
      </c>
      <c r="E380" s="24" t="n">
        <v>49.151</v>
      </c>
      <c r="F380" s="23" t="inlineStr">
        <is>
          <t>TRUE</t>
        </is>
      </c>
      <c r="G380" s="24" t="n"/>
      <c r="H380" s="23" t="n">
        <v>35.80137</v>
      </c>
      <c r="J380">
        <f>_xlfn.XLOOKUP(tbl_Sourcing[[#This Row],[Product Id]], tbl_Product[Product Id], tbl_Product[Name])</f>
        <v/>
      </c>
      <c r="K380" t="n">
        <v>67</v>
      </c>
      <c r="P3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0">
        <f>_xlfn.XLOOKUP(tbl_Sourcing[[#This Row],[Product Id]], tbl_Product[Product Id], tbl_Product[Is Booster])</f>
        <v/>
      </c>
      <c r="R380">
        <f>_xlfn.XLOOKUP(tbl_Sourcing[[#This Row],[Product Id]], tbl_Product[Product Id], tbl_Product[Is Precon])</f>
        <v/>
      </c>
    </row>
    <row r="381">
      <c r="A381" t="n">
        <v>118</v>
      </c>
      <c r="B381" t="n">
        <v>148</v>
      </c>
      <c r="C381" t="inlineStr">
        <is>
          <t>Chaos Cards</t>
        </is>
      </c>
      <c r="D381" s="8" t="inlineStr">
        <is>
          <t>https://www.chaoscards.co.uk/prod/booster-boxes-magic/magic-the-gathering-wilds-of-eldraine-collector-booster-box-12-packs</t>
        </is>
      </c>
      <c r="E381" s="24" t="n"/>
      <c r="F381" s="23" t="inlineStr">
        <is>
          <t>FALSE</t>
        </is>
      </c>
      <c r="G381" s="24" t="n"/>
      <c r="H381" s="24" t="n"/>
      <c r="J381">
        <f>_xlfn.XLOOKUP(tbl_Sourcing[[#This Row],[Product Id]], tbl_Product[Product Id], tbl_Product[Name])</f>
        <v/>
      </c>
      <c r="L381" t="n">
        <v>67</v>
      </c>
      <c r="P3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1">
        <f>_xlfn.XLOOKUP(tbl_Sourcing[[#This Row],[Product Id]], tbl_Product[Product Id], tbl_Product[Is Booster])</f>
        <v/>
      </c>
      <c r="R381">
        <f>_xlfn.XLOOKUP(tbl_Sourcing[[#This Row],[Product Id]], tbl_Product[Product Id], tbl_Product[Is Precon])</f>
        <v/>
      </c>
    </row>
    <row r="382">
      <c r="A382" t="n">
        <v>135</v>
      </c>
      <c r="B382" t="n">
        <v>116</v>
      </c>
      <c r="C382" t="inlineStr">
        <is>
          <t>Card Market</t>
        </is>
      </c>
      <c r="D382" s="8" t="inlineStr">
        <is>
          <t>https://www.cardmarket.com/en/Magic/Products/Booster-Boxes/March-of-the-Machine-Collector-Booster-Box?sellerCountry=13&amp;language=1</t>
        </is>
      </c>
      <c r="E382" s="24" t="n"/>
      <c r="F382" s="23" t="inlineStr">
        <is>
          <t>FALSE</t>
        </is>
      </c>
      <c r="G382" s="24" t="n"/>
      <c r="H382" s="24" t="n"/>
      <c r="J382">
        <f>_xlfn.XLOOKUP(tbl_Sourcing[[#This Row],[Product Id]], tbl_Product[Product Id], tbl_Product[Name])</f>
        <v/>
      </c>
      <c r="K382" t="n">
        <v>68</v>
      </c>
      <c r="P3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2">
        <f>_xlfn.XLOOKUP(tbl_Sourcing[[#This Row],[Product Id]], tbl_Product[Product Id], tbl_Product[Is Booster])</f>
        <v/>
      </c>
      <c r="R382">
        <f>_xlfn.XLOOKUP(tbl_Sourcing[[#This Row],[Product Id]], tbl_Product[Product Id], tbl_Product[Is Precon])</f>
        <v/>
      </c>
    </row>
    <row r="383">
      <c r="A383" t="n">
        <v>165</v>
      </c>
      <c r="B383" t="n">
        <v>14</v>
      </c>
      <c r="C383" t="inlineStr">
        <is>
          <t>Card Market</t>
        </is>
      </c>
      <c r="D383" s="8" t="inlineStr">
        <is>
          <t>https://www.cardmarket.com/en/Magic/Products/Boosters/March-of-the-Machine-Set-Booster?sellerCountry=13&amp;language=1</t>
        </is>
      </c>
      <c r="E383" s="23" t="n">
        <v>5.6105</v>
      </c>
      <c r="F383" s="23" t="inlineStr">
        <is>
          <t>TRUE</t>
        </is>
      </c>
      <c r="G383" s="24" t="n"/>
      <c r="H383" s="23" t="n">
        <v>3.141135</v>
      </c>
      <c r="J383">
        <f>_xlfn.XLOOKUP(tbl_Sourcing[[#This Row],[Product Id]], tbl_Product[Product Id], tbl_Product[Name])</f>
        <v/>
      </c>
      <c r="K383" t="n">
        <v>69</v>
      </c>
      <c r="P3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3">
        <f>_xlfn.XLOOKUP(tbl_Sourcing[[#This Row],[Product Id]], tbl_Product[Product Id], tbl_Product[Is Booster])</f>
        <v/>
      </c>
      <c r="R383">
        <f>_xlfn.XLOOKUP(tbl_Sourcing[[#This Row],[Product Id]], tbl_Product[Product Id], tbl_Product[Is Precon])</f>
        <v/>
      </c>
    </row>
    <row r="384">
      <c r="A384" t="n">
        <v>392</v>
      </c>
      <c r="B384" t="n">
        <v>161</v>
      </c>
      <c r="C384" t="inlineStr">
        <is>
          <t>Chaos Cards</t>
        </is>
      </c>
      <c r="D384" s="8" t="inlineStr">
        <is>
          <t>https://www.chaoscards.co.uk/prod/commander-magic/magic-the-gathering-aetherdrift-commander-deck-living-energy</t>
        </is>
      </c>
      <c r="E384" s="23" t="n">
        <v>39.95</v>
      </c>
      <c r="F384" s="23" t="inlineStr">
        <is>
          <t>TRUE</t>
        </is>
      </c>
      <c r="G384" s="24" t="n"/>
      <c r="H384" s="24" t="n"/>
      <c r="J384">
        <f>_xlfn.XLOOKUP(tbl_Sourcing[[#This Row],[Product Id]], tbl_Product[Product Id], tbl_Product[Name])</f>
        <v/>
      </c>
      <c r="L384" t="n">
        <v>69</v>
      </c>
      <c r="P3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4">
        <f>_xlfn.XLOOKUP(tbl_Sourcing[[#This Row],[Product Id]], tbl_Product[Product Id], tbl_Product[Is Booster])</f>
        <v/>
      </c>
      <c r="R384">
        <f>_xlfn.XLOOKUP(tbl_Sourcing[[#This Row],[Product Id]], tbl_Product[Product Id], tbl_Product[Is Precon])</f>
        <v/>
      </c>
    </row>
    <row r="385">
      <c r="A385" t="n">
        <v>31</v>
      </c>
      <c r="B385" t="n">
        <v>59</v>
      </c>
      <c r="C385" t="inlineStr">
        <is>
          <t>Card Market</t>
        </is>
      </c>
      <c r="D385" s="8" t="inlineStr">
        <is>
          <t>https://www.cardmarket.com/en/Magic/Products/Booster-Boxes/March-of-the-Machine-Set-Booster-Box?sellerCountry=13&amp;language=1</t>
        </is>
      </c>
      <c r="E385" s="23" t="n">
        <v>151.8485</v>
      </c>
      <c r="F385" s="23" t="inlineStr">
        <is>
          <t>TRUE</t>
        </is>
      </c>
      <c r="G385" s="24" t="n"/>
      <c r="H385" s="24" t="n"/>
      <c r="J385">
        <f>_xlfn.XLOOKUP(tbl_Sourcing[[#This Row],[Product Id]], tbl_Product[Product Id], tbl_Product[Name])</f>
        <v/>
      </c>
      <c r="K385" t="n">
        <v>70</v>
      </c>
      <c r="P3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5">
        <f>_xlfn.XLOOKUP(tbl_Sourcing[[#This Row],[Product Id]], tbl_Product[Product Id], tbl_Product[Is Booster])</f>
        <v/>
      </c>
      <c r="R385">
        <f>_xlfn.XLOOKUP(tbl_Sourcing[[#This Row],[Product Id]], tbl_Product[Product Id], tbl_Product[Is Precon])</f>
        <v/>
      </c>
    </row>
    <row r="386">
      <c r="A386" t="n">
        <v>395</v>
      </c>
      <c r="B386" t="n">
        <v>167</v>
      </c>
      <c r="C386" t="inlineStr">
        <is>
          <t>Chaos Cards</t>
        </is>
      </c>
      <c r="D386" s="8" t="inlineStr">
        <is>
          <t>https://www.chaoscards.co.uk/prod/commander-magic/magic-the-gathering-bloomburrow-commander-deck-animated-army</t>
        </is>
      </c>
      <c r="E386" s="24" t="n"/>
      <c r="F386" s="23" t="inlineStr">
        <is>
          <t>FALSE</t>
        </is>
      </c>
      <c r="G386" s="24" t="n"/>
      <c r="H386" s="24" t="n"/>
      <c r="J386">
        <f>_xlfn.XLOOKUP(tbl_Sourcing[[#This Row],[Product Id]], tbl_Product[Product Id], tbl_Product[Name])</f>
        <v/>
      </c>
      <c r="L386" t="n">
        <v>70</v>
      </c>
      <c r="P3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6">
        <f>_xlfn.XLOOKUP(tbl_Sourcing[[#This Row],[Product Id]], tbl_Product[Product Id], tbl_Product[Is Booster])</f>
        <v/>
      </c>
      <c r="R386">
        <f>_xlfn.XLOOKUP(tbl_Sourcing[[#This Row],[Product Id]], tbl_Product[Product Id], tbl_Product[Is Precon])</f>
        <v/>
      </c>
    </row>
    <row r="387">
      <c r="A387" t="n">
        <v>207</v>
      </c>
      <c r="B387" t="n">
        <v>117</v>
      </c>
      <c r="C387" t="inlineStr">
        <is>
          <t>Card Market</t>
        </is>
      </c>
      <c r="D387" s="8" t="inlineStr">
        <is>
          <t>https://www.cardmarket.com/en/Magic/Products/Boosters/Magic-The-Gathering-Marvels-Spider-Man-Collector-Booster?sellerCountry=13&amp;language=1</t>
        </is>
      </c>
      <c r="E387" s="23" t="n">
        <v>33.23</v>
      </c>
      <c r="F387" s="23" t="inlineStr">
        <is>
          <t>TRUE</t>
        </is>
      </c>
      <c r="G387" s="24" t="n"/>
      <c r="H387" s="23" t="n">
        <v>21.9501</v>
      </c>
      <c r="J387">
        <f>_xlfn.XLOOKUP(tbl_Sourcing[[#This Row],[Product Id]], tbl_Product[Product Id], tbl_Product[Name])</f>
        <v/>
      </c>
      <c r="K387" t="n">
        <v>71</v>
      </c>
      <c r="P3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7">
        <f>_xlfn.XLOOKUP(tbl_Sourcing[[#This Row],[Product Id]], tbl_Product[Product Id], tbl_Product[Is Booster])</f>
        <v/>
      </c>
      <c r="R387">
        <f>_xlfn.XLOOKUP(tbl_Sourcing[[#This Row],[Product Id]], tbl_Product[Product Id], tbl_Product[Is Precon])</f>
        <v/>
      </c>
    </row>
    <row r="388">
      <c r="A388" t="n">
        <v>391</v>
      </c>
      <c r="B388" t="n">
        <v>169</v>
      </c>
      <c r="C388" t="inlineStr">
        <is>
          <t>Chaos Cards</t>
        </is>
      </c>
      <c r="D388" s="8" t="inlineStr">
        <is>
          <t>https://www.chaoscards.co.uk/prod/commander-magic/magic-the-gathering-bloomburrow-commander-deck-family-matters</t>
        </is>
      </c>
      <c r="E388" s="24" t="n"/>
      <c r="F388" s="23" t="inlineStr">
        <is>
          <t>FALSE</t>
        </is>
      </c>
      <c r="G388" s="24" t="n"/>
      <c r="H388" s="24" t="n"/>
      <c r="J388">
        <f>_xlfn.XLOOKUP(tbl_Sourcing[[#This Row],[Product Id]], tbl_Product[Product Id], tbl_Product[Name])</f>
        <v/>
      </c>
      <c r="L388" t="n">
        <v>71</v>
      </c>
      <c r="P3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8">
        <f>_xlfn.XLOOKUP(tbl_Sourcing[[#This Row],[Product Id]], tbl_Product[Product Id], tbl_Product[Is Booster])</f>
        <v/>
      </c>
      <c r="R388">
        <f>_xlfn.XLOOKUP(tbl_Sourcing[[#This Row],[Product Id]], tbl_Product[Product Id], tbl_Product[Is Precon])</f>
        <v/>
      </c>
    </row>
    <row r="389">
      <c r="A389" t="n">
        <v>136</v>
      </c>
      <c r="B389" t="n">
        <v>118</v>
      </c>
      <c r="C389" t="inlineStr">
        <is>
          <t>Card Market</t>
        </is>
      </c>
      <c r="D389" s="8" t="inlineStr">
        <is>
          <t>https://www.cardmarket.com/en/Magic/Products/Booster-Boxes/Magic-The-Gathering-Marvels-Spider-Man-Collector-Booster-Box?sellerCountry=13&amp;language=1</t>
        </is>
      </c>
      <c r="E389" s="23" t="n">
        <v>308.405</v>
      </c>
      <c r="F389" s="23" t="inlineStr">
        <is>
          <t>TRUE</t>
        </is>
      </c>
      <c r="G389" s="24" t="n"/>
      <c r="H389" s="24" t="n"/>
      <c r="J389">
        <f>_xlfn.XLOOKUP(tbl_Sourcing[[#This Row],[Product Id]], tbl_Product[Product Id], tbl_Product[Name])</f>
        <v/>
      </c>
      <c r="K389" t="n">
        <v>72</v>
      </c>
      <c r="P3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9">
        <f>_xlfn.XLOOKUP(tbl_Sourcing[[#This Row],[Product Id]], tbl_Product[Product Id], tbl_Product[Is Booster])</f>
        <v/>
      </c>
      <c r="R389">
        <f>_xlfn.XLOOKUP(tbl_Sourcing[[#This Row],[Product Id]], tbl_Product[Product Id], tbl_Product[Is Precon])</f>
        <v/>
      </c>
    </row>
    <row r="390">
      <c r="A390" t="n">
        <v>390</v>
      </c>
      <c r="B390" t="n">
        <v>168</v>
      </c>
      <c r="C390" t="inlineStr">
        <is>
          <t>Chaos Cards</t>
        </is>
      </c>
      <c r="D390" s="8" t="inlineStr">
        <is>
          <t>https://www.chaoscards.co.uk/prod/commander-magic/magic-the-gathering-bloomburrow-commander-deck-peace-offering</t>
        </is>
      </c>
      <c r="E390" s="24" t="n"/>
      <c r="F390" s="23" t="inlineStr">
        <is>
          <t>FALSE</t>
        </is>
      </c>
      <c r="G390" s="24" t="n"/>
      <c r="H390" s="24" t="n"/>
      <c r="J390">
        <f>_xlfn.XLOOKUP(tbl_Sourcing[[#This Row],[Product Id]], tbl_Product[Product Id], tbl_Product[Name])</f>
        <v/>
      </c>
      <c r="L390" t="n">
        <v>72</v>
      </c>
      <c r="P3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0">
        <f>_xlfn.XLOOKUP(tbl_Sourcing[[#This Row],[Product Id]], tbl_Product[Product Id], tbl_Product[Is Booster])</f>
        <v/>
      </c>
      <c r="R390">
        <f>_xlfn.XLOOKUP(tbl_Sourcing[[#This Row],[Product Id]], tbl_Product[Product Id], tbl_Product[Is Precon])</f>
        <v/>
      </c>
    </row>
    <row r="391">
      <c r="A391" t="n">
        <v>170</v>
      </c>
      <c r="B391" t="n">
        <v>19</v>
      </c>
      <c r="C391" t="inlineStr">
        <is>
          <t>Card Market</t>
        </is>
      </c>
      <c r="D391" s="8" t="inlineStr">
        <is>
          <t>https://www.cardmarket.com/en/Magic/Products/Boosters/Magic-The-Gathering-Marvels-Spider-Man-Play-Booster?sellerCountry=13&amp;language=1</t>
        </is>
      </c>
      <c r="E391" s="23" t="n">
        <v>5.1494</v>
      </c>
      <c r="F391" s="23" t="inlineStr">
        <is>
          <t>TRUE</t>
        </is>
      </c>
      <c r="G391" s="24" t="n"/>
      <c r="H391" s="23" t="n">
        <v>2.739978</v>
      </c>
      <c r="J391">
        <f>_xlfn.XLOOKUP(tbl_Sourcing[[#This Row],[Product Id]], tbl_Product[Product Id], tbl_Product[Name])</f>
        <v/>
      </c>
      <c r="K391" t="n">
        <v>73</v>
      </c>
      <c r="P3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1">
        <f>_xlfn.XLOOKUP(tbl_Sourcing[[#This Row],[Product Id]], tbl_Product[Product Id], tbl_Product[Is Booster])</f>
        <v/>
      </c>
      <c r="R391">
        <f>_xlfn.XLOOKUP(tbl_Sourcing[[#This Row],[Product Id]], tbl_Product[Product Id], tbl_Product[Is Precon])</f>
        <v/>
      </c>
    </row>
    <row r="392">
      <c r="A392" t="n">
        <v>403</v>
      </c>
      <c r="B392" t="n">
        <v>166</v>
      </c>
      <c r="C392" t="inlineStr">
        <is>
          <t>Chaos Cards</t>
        </is>
      </c>
      <c r="D392" s="8" t="inlineStr">
        <is>
          <t>https://www.chaoscards.co.uk/prod/commander-magic/magic-the-gathering-bloomburrow-commander-deck-squirreled-away</t>
        </is>
      </c>
      <c r="E392" s="23" t="n">
        <v>78.95</v>
      </c>
      <c r="F392" s="23" t="inlineStr">
        <is>
          <t>TRUE</t>
        </is>
      </c>
      <c r="G392" s="24" t="n"/>
      <c r="H392" s="24" t="n"/>
      <c r="J392">
        <f>_xlfn.XLOOKUP(tbl_Sourcing[[#This Row],[Product Id]], tbl_Product[Product Id], tbl_Product[Name])</f>
        <v/>
      </c>
      <c r="L392" t="n">
        <v>73</v>
      </c>
      <c r="P3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2">
        <f>_xlfn.XLOOKUP(tbl_Sourcing[[#This Row],[Product Id]], tbl_Product[Product Id], tbl_Product[Is Booster])</f>
        <v/>
      </c>
      <c r="R392">
        <f>_xlfn.XLOOKUP(tbl_Sourcing[[#This Row],[Product Id]], tbl_Product[Product Id], tbl_Product[Is Precon])</f>
        <v/>
      </c>
    </row>
    <row r="393">
      <c r="A393" t="n">
        <v>44</v>
      </c>
      <c r="B393" t="n">
        <v>64</v>
      </c>
      <c r="C393" t="inlineStr">
        <is>
          <t>Card Market</t>
        </is>
      </c>
      <c r="D393" s="8" t="inlineStr">
        <is>
          <t>https://www.cardmarket.com/en/Magic/Products/Booster-Boxes/Magic-The-Gathering-Marvels-Spider-Man-Play-Booster-Box?sellerCountry=13&amp;language=1</t>
        </is>
      </c>
      <c r="E393" s="23" t="n">
        <v>89.3711</v>
      </c>
      <c r="F393" s="23" t="inlineStr">
        <is>
          <t>TRUE</t>
        </is>
      </c>
      <c r="G393" s="24" t="n"/>
      <c r="H393" s="24" t="n"/>
      <c r="J393">
        <f>_xlfn.XLOOKUP(tbl_Sourcing[[#This Row],[Product Id]], tbl_Product[Product Id], tbl_Product[Name])</f>
        <v/>
      </c>
      <c r="K393" t="n">
        <v>74</v>
      </c>
      <c r="P3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3">
        <f>_xlfn.XLOOKUP(tbl_Sourcing[[#This Row],[Product Id]], tbl_Product[Product Id], tbl_Product[Is Booster])</f>
        <v/>
      </c>
      <c r="R393">
        <f>_xlfn.XLOOKUP(tbl_Sourcing[[#This Row],[Product Id]], tbl_Product[Product Id], tbl_Product[Is Precon])</f>
        <v/>
      </c>
    </row>
    <row r="394">
      <c r="A394" t="n">
        <v>388</v>
      </c>
      <c r="B394" t="n">
        <v>198</v>
      </c>
      <c r="C394" t="inlineStr">
        <is>
          <t>Chaos Cards</t>
        </is>
      </c>
      <c r="D394" s="8" t="inlineStr">
        <is>
          <t>https://www.chaoscards.co.uk/prod/commander-magic/magic-the-gathering-commander-masters-commander-deck-enduring-enchantments</t>
        </is>
      </c>
      <c r="E394" s="24" t="n"/>
      <c r="F394" s="23" t="inlineStr">
        <is>
          <t>FALSE</t>
        </is>
      </c>
      <c r="G394" s="24" t="n"/>
      <c r="H394" s="24" t="n"/>
      <c r="J394">
        <f>_xlfn.XLOOKUP(tbl_Sourcing[[#This Row],[Product Id]], tbl_Product[Product Id], tbl_Product[Name])</f>
        <v/>
      </c>
      <c r="L394" t="n">
        <v>74</v>
      </c>
      <c r="P3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4">
        <f>_xlfn.XLOOKUP(tbl_Sourcing[[#This Row],[Product Id]], tbl_Product[Product Id], tbl_Product[Is Booster])</f>
        <v/>
      </c>
      <c r="R394">
        <f>_xlfn.XLOOKUP(tbl_Sourcing[[#This Row],[Product Id]], tbl_Product[Product Id], tbl_Product[Is Precon])</f>
        <v/>
      </c>
    </row>
    <row r="395">
      <c r="A395" t="n">
        <v>208</v>
      </c>
      <c r="B395" t="n">
        <v>119</v>
      </c>
      <c r="C395" t="inlineStr">
        <is>
          <t>Card Market</t>
        </is>
      </c>
      <c r="D395" s="8" t="inlineStr">
        <is>
          <t>https://www.cardmarket.com/en/Magic/Products/Boosters/Modern-Horizons-2-Collector-Booster?sellerCountry=13&amp;language=1</t>
        </is>
      </c>
      <c r="E395" s="23" t="n">
        <v>48.12439999999999</v>
      </c>
      <c r="F395" s="23" t="inlineStr">
        <is>
          <t>TRUE</t>
        </is>
      </c>
      <c r="G395" s="24" t="n"/>
      <c r="H395" s="23" t="n">
        <v>34.90822799999999</v>
      </c>
      <c r="J395">
        <f>_xlfn.XLOOKUP(tbl_Sourcing[[#This Row],[Product Id]], tbl_Product[Product Id], tbl_Product[Name])</f>
        <v/>
      </c>
      <c r="K395" t="n">
        <v>75</v>
      </c>
      <c r="P3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5">
        <f>_xlfn.XLOOKUP(tbl_Sourcing[[#This Row],[Product Id]], tbl_Product[Product Id], tbl_Product[Is Booster])</f>
        <v/>
      </c>
      <c r="R395">
        <f>_xlfn.XLOOKUP(tbl_Sourcing[[#This Row],[Product Id]], tbl_Product[Product Id], tbl_Product[Is Precon])</f>
        <v/>
      </c>
    </row>
    <row r="396">
      <c r="A396" t="n">
        <v>387</v>
      </c>
      <c r="B396" t="n">
        <v>197</v>
      </c>
      <c r="C396" t="inlineStr">
        <is>
          <t>Chaos Cards</t>
        </is>
      </c>
      <c r="D396" s="8" t="inlineStr">
        <is>
          <t>https://www.chaoscards.co.uk/prod/commander-magic/magic-the-gathering-commander-masters-commander-deck-planeswalker-party</t>
        </is>
      </c>
      <c r="E396" s="23" t="n">
        <v>63.94</v>
      </c>
      <c r="F396" s="23" t="inlineStr">
        <is>
          <t>TRUE</t>
        </is>
      </c>
      <c r="G396" s="24" t="n"/>
      <c r="H396" s="24" t="n"/>
      <c r="J396">
        <f>_xlfn.XLOOKUP(tbl_Sourcing[[#This Row],[Product Id]], tbl_Product[Product Id], tbl_Product[Name])</f>
        <v/>
      </c>
      <c r="L396" t="n">
        <v>75</v>
      </c>
      <c r="P3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6">
        <f>_xlfn.XLOOKUP(tbl_Sourcing[[#This Row],[Product Id]], tbl_Product[Product Id], tbl_Product[Is Booster])</f>
        <v/>
      </c>
      <c r="R396">
        <f>_xlfn.XLOOKUP(tbl_Sourcing[[#This Row],[Product Id]], tbl_Product[Product Id], tbl_Product[Is Precon])</f>
        <v/>
      </c>
    </row>
    <row r="397">
      <c r="A397" t="n">
        <v>137</v>
      </c>
      <c r="B397" t="n">
        <v>120</v>
      </c>
      <c r="C397" t="inlineStr">
        <is>
          <t>Card Market</t>
        </is>
      </c>
      <c r="D397" s="8" t="inlineStr">
        <is>
          <t>https://www.cardmarket.com/en/Magic/Products/Booster-Boxes/Modern-Horizons-2-Collector-Booster-Box?sellerCountry=13&amp;language=1</t>
        </is>
      </c>
      <c r="E397" s="23" t="n">
        <v>455</v>
      </c>
      <c r="F397" s="23" t="inlineStr">
        <is>
          <t>TRUE</t>
        </is>
      </c>
      <c r="G397" s="24" t="n"/>
      <c r="H397" s="24" t="n"/>
      <c r="J397">
        <f>_xlfn.XLOOKUP(tbl_Sourcing[[#This Row],[Product Id]], tbl_Product[Product Id], tbl_Product[Name])</f>
        <v/>
      </c>
      <c r="K397" t="n">
        <v>76</v>
      </c>
      <c r="P3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7">
        <f>_xlfn.XLOOKUP(tbl_Sourcing[[#This Row],[Product Id]], tbl_Product[Product Id], tbl_Product[Is Booster])</f>
        <v/>
      </c>
      <c r="R397">
        <f>_xlfn.XLOOKUP(tbl_Sourcing[[#This Row],[Product Id]], tbl_Product[Product Id], tbl_Product[Is Precon])</f>
        <v/>
      </c>
    </row>
    <row r="398">
      <c r="A398" t="n">
        <v>407</v>
      </c>
      <c r="B398" t="n">
        <v>190</v>
      </c>
      <c r="C398" t="inlineStr">
        <is>
          <t>Chaos Cards</t>
        </is>
      </c>
      <c r="D398" s="8" t="inlineStr">
        <is>
          <t>https://www.chaoscards.co.uk/prod/commander-magic/magic-the-gathering-doctor-who-commander-deck-blast-from-the-past</t>
        </is>
      </c>
      <c r="E398" s="23" t="n">
        <v>39.91</v>
      </c>
      <c r="F398" s="23" t="inlineStr">
        <is>
          <t>TRUE</t>
        </is>
      </c>
      <c r="G398" s="24" t="n"/>
      <c r="H398" s="24" t="n"/>
      <c r="J398">
        <f>_xlfn.XLOOKUP(tbl_Sourcing[[#This Row],[Product Id]], tbl_Product[Product Id], tbl_Product[Name])</f>
        <v/>
      </c>
      <c r="L398" t="n">
        <v>76</v>
      </c>
      <c r="P3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8">
        <f>_xlfn.XLOOKUP(tbl_Sourcing[[#This Row],[Product Id]], tbl_Product[Product Id], tbl_Product[Is Booster])</f>
        <v/>
      </c>
      <c r="R398">
        <f>_xlfn.XLOOKUP(tbl_Sourcing[[#This Row],[Product Id]], tbl_Product[Product Id], tbl_Product[Is Precon])</f>
        <v/>
      </c>
    </row>
    <row r="399">
      <c r="A399" t="n">
        <v>152</v>
      </c>
      <c r="B399" t="n">
        <v>1</v>
      </c>
      <c r="C399" t="inlineStr">
        <is>
          <t>Card Market</t>
        </is>
      </c>
      <c r="D399" s="8" t="inlineStr">
        <is>
          <t>https://www.cardmarket.com/en/Magic/Products/Boosters/Modern-Horizons-2-Set-Booster?sellerCountry=13&amp;language=1</t>
        </is>
      </c>
      <c r="E399" s="23" t="n">
        <v>20.3627</v>
      </c>
      <c r="F399" s="23" t="inlineStr">
        <is>
          <t>TRUE</t>
        </is>
      </c>
      <c r="G399" s="24" t="n"/>
      <c r="H399" s="23" t="n">
        <v>10.755549</v>
      </c>
      <c r="J399">
        <f>_xlfn.XLOOKUP(tbl_Sourcing[[#This Row],[Product Id]], tbl_Product[Product Id], tbl_Product[Name])</f>
        <v/>
      </c>
      <c r="K399" t="n">
        <v>77</v>
      </c>
      <c r="P3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9">
        <f>_xlfn.XLOOKUP(tbl_Sourcing[[#This Row],[Product Id]], tbl_Product[Product Id], tbl_Product[Is Booster])</f>
        <v/>
      </c>
      <c r="R399">
        <f>_xlfn.XLOOKUP(tbl_Sourcing[[#This Row],[Product Id]], tbl_Product[Product Id], tbl_Product[Is Precon])</f>
        <v/>
      </c>
    </row>
    <row r="400">
      <c r="A400" t="n">
        <v>397</v>
      </c>
      <c r="B400" t="n">
        <v>192</v>
      </c>
      <c r="C400" t="inlineStr">
        <is>
          <t>Chaos Cards</t>
        </is>
      </c>
      <c r="D400" s="8" t="inlineStr">
        <is>
          <t>https://www.chaoscards.co.uk/prod/commander-magic/magic-the-gathering-doctor-who-commander-deck-paradox-power</t>
        </is>
      </c>
      <c r="E400" s="23" t="n">
        <v>39.95</v>
      </c>
      <c r="F400" s="23" t="inlineStr">
        <is>
          <t>TRUE</t>
        </is>
      </c>
      <c r="G400" s="24" t="n"/>
      <c r="H400" s="24" t="n"/>
      <c r="J400">
        <f>_xlfn.XLOOKUP(tbl_Sourcing[[#This Row],[Product Id]], tbl_Product[Product Id], tbl_Product[Name])</f>
        <v/>
      </c>
      <c r="L400" t="n">
        <v>77</v>
      </c>
      <c r="P4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0">
        <f>_xlfn.XLOOKUP(tbl_Sourcing[[#This Row],[Product Id]], tbl_Product[Product Id], tbl_Product[Is Booster])</f>
        <v/>
      </c>
      <c r="R400">
        <f>_xlfn.XLOOKUP(tbl_Sourcing[[#This Row],[Product Id]], tbl_Product[Product Id], tbl_Product[Is Precon])</f>
        <v/>
      </c>
    </row>
    <row r="401">
      <c r="A401" t="n">
        <v>1</v>
      </c>
      <c r="B401" t="n">
        <v>46</v>
      </c>
      <c r="C401" t="inlineStr">
        <is>
          <t>Card Market</t>
        </is>
      </c>
      <c r="D401" s="8" t="inlineStr">
        <is>
          <t>https://www.cardmarket.com/en/Magic/Products/Booster-Boxes/Modern-Horizons-2-Set-Booster-Box?sellerCountry=13&amp;language=1</t>
        </is>
      </c>
      <c r="E401" s="23" t="n">
        <v>267.95</v>
      </c>
      <c r="F401" s="23" t="inlineStr">
        <is>
          <t>TRUE</t>
        </is>
      </c>
      <c r="G401" s="24" t="n"/>
      <c r="H401" s="24" t="n"/>
      <c r="J401">
        <f>_xlfn.XLOOKUP(tbl_Sourcing[[#This Row],[Product Id]], tbl_Product[Product Id], tbl_Product[Name])</f>
        <v/>
      </c>
      <c r="K401" t="n">
        <v>78</v>
      </c>
      <c r="P4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1">
        <f>_xlfn.XLOOKUP(tbl_Sourcing[[#This Row],[Product Id]], tbl_Product[Product Id], tbl_Product[Is Booster])</f>
        <v/>
      </c>
      <c r="R401">
        <f>_xlfn.XLOOKUP(tbl_Sourcing[[#This Row],[Product Id]], tbl_Product[Product Id], tbl_Product[Is Precon])</f>
        <v/>
      </c>
    </row>
    <row r="402">
      <c r="A402" t="n">
        <v>408</v>
      </c>
      <c r="B402" t="n">
        <v>153</v>
      </c>
      <c r="C402" t="inlineStr">
        <is>
          <t>Chaos Cards</t>
        </is>
      </c>
      <c r="D402" s="8" t="inlineStr">
        <is>
          <t>https://www.chaoscards.co.uk/prod/commander-magic/magic-the-gathering-universes-beyond-final-fantasy-commander-deck-counter-blitz</t>
        </is>
      </c>
      <c r="E402" s="23" t="n">
        <v>79.95</v>
      </c>
      <c r="F402" s="23" t="inlineStr">
        <is>
          <t>TRUE</t>
        </is>
      </c>
      <c r="G402" s="24" t="n"/>
      <c r="H402" s="24" t="n"/>
      <c r="J402">
        <f>_xlfn.XLOOKUP(tbl_Sourcing[[#This Row],[Product Id]], tbl_Product[Product Id], tbl_Product[Name])</f>
        <v/>
      </c>
      <c r="L402" t="n">
        <v>78</v>
      </c>
      <c r="P4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2">
        <f>_xlfn.XLOOKUP(tbl_Sourcing[[#This Row],[Product Id]], tbl_Product[Product Id], tbl_Product[Is Booster])</f>
        <v/>
      </c>
      <c r="R402">
        <f>_xlfn.XLOOKUP(tbl_Sourcing[[#This Row],[Product Id]], tbl_Product[Product Id], tbl_Product[Is Precon])</f>
        <v/>
      </c>
    </row>
    <row r="403">
      <c r="A403" t="n">
        <v>209</v>
      </c>
      <c r="B403" t="n">
        <v>121</v>
      </c>
      <c r="C403" t="inlineStr">
        <is>
          <t>Card Market</t>
        </is>
      </c>
      <c r="D403" s="8" t="inlineStr">
        <is>
          <t>https://www.cardmarket.com/en/Magic/Products/Boosters/Modern-Horizons-3-Collector-Booster?sellerCountry=13&amp;language=1</t>
        </is>
      </c>
      <c r="E403" s="23" t="n">
        <v>53.7881</v>
      </c>
      <c r="F403" s="23" t="inlineStr">
        <is>
          <t>TRUE</t>
        </is>
      </c>
      <c r="G403" s="24" t="n"/>
      <c r="H403" s="23" t="n">
        <v>39.835647</v>
      </c>
      <c r="J403">
        <f>_xlfn.XLOOKUP(tbl_Sourcing[[#This Row],[Product Id]], tbl_Product[Product Id], tbl_Product[Name])</f>
        <v/>
      </c>
      <c r="K403" t="n">
        <v>79</v>
      </c>
      <c r="P4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3">
        <f>_xlfn.XLOOKUP(tbl_Sourcing[[#This Row],[Product Id]], tbl_Product[Product Id], tbl_Product[Is Booster])</f>
        <v/>
      </c>
      <c r="R403">
        <f>_xlfn.XLOOKUP(tbl_Sourcing[[#This Row],[Product Id]], tbl_Product[Product Id], tbl_Product[Is Precon])</f>
        <v/>
      </c>
    </row>
    <row r="404">
      <c r="A404" t="n">
        <v>399</v>
      </c>
      <c r="B404" t="n">
        <v>152</v>
      </c>
      <c r="C404" t="inlineStr">
        <is>
          <t>Chaos Cards</t>
        </is>
      </c>
      <c r="D404" s="8" t="inlineStr">
        <is>
          <t>https://www.chaoscards.co.uk/prod/commander-magic/magic-the-gathering-universes-beyond-final-fantasy-commander-deck-limit-break</t>
        </is>
      </c>
      <c r="E404" s="23" t="n">
        <v>79.95</v>
      </c>
      <c r="F404" s="23" t="inlineStr">
        <is>
          <t>TRUE</t>
        </is>
      </c>
      <c r="G404" s="24" t="n"/>
      <c r="H404" s="24" t="n"/>
      <c r="J404">
        <f>_xlfn.XLOOKUP(tbl_Sourcing[[#This Row],[Product Id]], tbl_Product[Product Id], tbl_Product[Name])</f>
        <v/>
      </c>
      <c r="L404" t="n">
        <v>79</v>
      </c>
      <c r="P4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4">
        <f>_xlfn.XLOOKUP(tbl_Sourcing[[#This Row],[Product Id]], tbl_Product[Product Id], tbl_Product[Is Booster])</f>
        <v/>
      </c>
      <c r="R404">
        <f>_xlfn.XLOOKUP(tbl_Sourcing[[#This Row],[Product Id]], tbl_Product[Product Id], tbl_Product[Is Precon])</f>
        <v/>
      </c>
    </row>
    <row r="405">
      <c r="A405" t="n">
        <v>138</v>
      </c>
      <c r="B405" t="n">
        <v>122</v>
      </c>
      <c r="C405" t="inlineStr">
        <is>
          <t>Card Market</t>
        </is>
      </c>
      <c r="D405" s="8" t="inlineStr">
        <is>
          <t>https://www.cardmarket.com/en/Magic/Products/Booster-Boxes/Modern-Horizons-3-Collector-Booster-Box?sellerCountry=13&amp;language=1</t>
        </is>
      </c>
      <c r="E405" s="23" t="n">
        <v>483.5099</v>
      </c>
      <c r="F405" s="23" t="inlineStr">
        <is>
          <t>TRUE</t>
        </is>
      </c>
      <c r="G405" s="24" t="n"/>
      <c r="H405" s="24" t="n"/>
      <c r="J405">
        <f>_xlfn.XLOOKUP(tbl_Sourcing[[#This Row],[Product Id]], tbl_Product[Product Id], tbl_Product[Name])</f>
        <v/>
      </c>
      <c r="K405" t="n">
        <v>80</v>
      </c>
      <c r="P4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5">
        <f>_xlfn.XLOOKUP(tbl_Sourcing[[#This Row],[Product Id]], tbl_Product[Product Id], tbl_Product[Is Booster])</f>
        <v/>
      </c>
      <c r="R405">
        <f>_xlfn.XLOOKUP(tbl_Sourcing[[#This Row],[Product Id]], tbl_Product[Product Id], tbl_Product[Is Precon])</f>
        <v/>
      </c>
    </row>
    <row r="406">
      <c r="A406" t="n">
        <v>400</v>
      </c>
      <c r="B406" t="n">
        <v>151</v>
      </c>
      <c r="C406" t="inlineStr">
        <is>
          <t>Chaos Cards</t>
        </is>
      </c>
      <c r="D406" s="8" t="inlineStr">
        <is>
          <t>https://www.chaoscards.co.uk/prod/commander-magic/magic-the-gathering-universes-beyond-final-fantasy-commander-deck-revival-trance</t>
        </is>
      </c>
      <c r="E406" s="23" t="n">
        <v>54.95</v>
      </c>
      <c r="F406" s="23" t="inlineStr">
        <is>
          <t>TRUE</t>
        </is>
      </c>
      <c r="G406" s="24" t="n"/>
      <c r="H406" s="24" t="n"/>
      <c r="J406">
        <f>_xlfn.XLOOKUP(tbl_Sourcing[[#This Row],[Product Id]], tbl_Product[Product Id], tbl_Product[Name])</f>
        <v/>
      </c>
      <c r="L406" t="n">
        <v>80</v>
      </c>
      <c r="P4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6">
        <f>_xlfn.XLOOKUP(tbl_Sourcing[[#This Row],[Product Id]], tbl_Product[Product Id], tbl_Product[Is Booster])</f>
        <v/>
      </c>
      <c r="R406">
        <f>_xlfn.XLOOKUP(tbl_Sourcing[[#This Row],[Product Id]], tbl_Product[Product Id], tbl_Product[Is Precon])</f>
        <v/>
      </c>
    </row>
    <row r="407">
      <c r="A407" t="n">
        <v>166</v>
      </c>
      <c r="B407" t="n">
        <v>15</v>
      </c>
      <c r="C407" t="inlineStr">
        <is>
          <t>Card Market</t>
        </is>
      </c>
      <c r="D407" s="8" t="inlineStr">
        <is>
          <t>https://www.cardmarket.com/en/Magic/Products/Boosters/Modern-Horizons-3-Play-Booster?sellerCountry=13&amp;language=1</t>
        </is>
      </c>
      <c r="E407" s="23" t="n">
        <v>9.4733</v>
      </c>
      <c r="F407" s="23" t="inlineStr">
        <is>
          <t>TRUE</t>
        </is>
      </c>
      <c r="G407" s="24" t="n"/>
      <c r="H407" s="23" t="n">
        <v>6.501771</v>
      </c>
      <c r="J407">
        <f>_xlfn.XLOOKUP(tbl_Sourcing[[#This Row],[Product Id]], tbl_Product[Product Id], tbl_Product[Name])</f>
        <v/>
      </c>
      <c r="K407" t="n">
        <v>81</v>
      </c>
      <c r="P4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7">
        <f>_xlfn.XLOOKUP(tbl_Sourcing[[#This Row],[Product Id]], tbl_Product[Product Id], tbl_Product[Is Booster])</f>
        <v/>
      </c>
      <c r="R407">
        <f>_xlfn.XLOOKUP(tbl_Sourcing[[#This Row],[Product Id]], tbl_Product[Product Id], tbl_Product[Is Precon])</f>
        <v/>
      </c>
    </row>
    <row r="408">
      <c r="A408" t="n">
        <v>406</v>
      </c>
      <c r="B408" t="n">
        <v>154</v>
      </c>
      <c r="C408" t="inlineStr">
        <is>
          <t>Chaos Cards</t>
        </is>
      </c>
      <c r="D408" s="8" t="inlineStr">
        <is>
          <t>https://www.chaoscards.co.uk/prod/commander-magic/magic-the-gathering-universes-beyond-final-fantasy-commander-deck-scions-spellcraft</t>
        </is>
      </c>
      <c r="E408" s="23" t="n">
        <v>79.95</v>
      </c>
      <c r="F408" s="23" t="inlineStr">
        <is>
          <t>TRUE</t>
        </is>
      </c>
      <c r="G408" s="24" t="n"/>
      <c r="H408" s="24" t="n"/>
      <c r="J408">
        <f>_xlfn.XLOOKUP(tbl_Sourcing[[#This Row],[Product Id]], tbl_Product[Product Id], tbl_Product[Name])</f>
        <v/>
      </c>
      <c r="L408" t="n">
        <v>81</v>
      </c>
      <c r="P4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8">
        <f>_xlfn.XLOOKUP(tbl_Sourcing[[#This Row],[Product Id]], tbl_Product[Product Id], tbl_Product[Is Booster])</f>
        <v/>
      </c>
      <c r="R408">
        <f>_xlfn.XLOOKUP(tbl_Sourcing[[#This Row],[Product Id]], tbl_Product[Product Id], tbl_Product[Is Precon])</f>
        <v/>
      </c>
    </row>
    <row r="409">
      <c r="A409" t="n">
        <v>33</v>
      </c>
      <c r="B409" t="n">
        <v>60</v>
      </c>
      <c r="C409" t="inlineStr">
        <is>
          <t>Card Market</t>
        </is>
      </c>
      <c r="D409" s="8" t="inlineStr">
        <is>
          <t>https://www.cardmarket.com/en/Magic/Products/Booster-Boxes/Modern-Horizons-3-Play-Booster-Box?sellerCountry=13&amp;language=1</t>
        </is>
      </c>
      <c r="E409" s="23" t="n">
        <v>274.3619</v>
      </c>
      <c r="F409" s="23" t="inlineStr">
        <is>
          <t>TRUE</t>
        </is>
      </c>
      <c r="G409" s="24" t="n"/>
      <c r="H409" s="24" t="n"/>
      <c r="J409">
        <f>_xlfn.XLOOKUP(tbl_Sourcing[[#This Row],[Product Id]], tbl_Product[Product Id], tbl_Product[Name])</f>
        <v/>
      </c>
      <c r="K409" t="n">
        <v>82</v>
      </c>
      <c r="P4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9">
        <f>_xlfn.XLOOKUP(tbl_Sourcing[[#This Row],[Product Id]], tbl_Product[Product Id], tbl_Product[Is Booster])</f>
        <v/>
      </c>
      <c r="R409">
        <f>_xlfn.XLOOKUP(tbl_Sourcing[[#This Row],[Product Id]], tbl_Product[Product Id], tbl_Product[Is Precon])</f>
        <v/>
      </c>
    </row>
    <row r="410">
      <c r="A410" t="n">
        <v>402</v>
      </c>
      <c r="B410" t="n">
        <v>208</v>
      </c>
      <c r="C410" t="inlineStr">
        <is>
          <t>Chaos Cards</t>
        </is>
      </c>
      <c r="D410" s="8" t="inlineStr">
        <is>
          <t>https://www.chaoscards.co.uk/prod/commander-magic/magic-the-gathering-march-of-the-machine-commander-deck-tinker-time</t>
        </is>
      </c>
      <c r="E410" s="23" t="n">
        <v>38.95</v>
      </c>
      <c r="F410" s="23" t="inlineStr">
        <is>
          <t>TRUE</t>
        </is>
      </c>
      <c r="G410" s="24" t="n"/>
      <c r="H410" s="24" t="n"/>
      <c r="J410">
        <f>_xlfn.XLOOKUP(tbl_Sourcing[[#This Row],[Product Id]], tbl_Product[Product Id], tbl_Product[Name])</f>
        <v/>
      </c>
      <c r="L410" t="n">
        <v>82</v>
      </c>
      <c r="P4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0">
        <f>_xlfn.XLOOKUP(tbl_Sourcing[[#This Row],[Product Id]], tbl_Product[Product Id], tbl_Product[Is Booster])</f>
        <v/>
      </c>
      <c r="R410">
        <f>_xlfn.XLOOKUP(tbl_Sourcing[[#This Row],[Product Id]], tbl_Product[Product Id], tbl_Product[Is Precon])</f>
        <v/>
      </c>
    </row>
    <row r="411">
      <c r="A411" t="n">
        <v>210</v>
      </c>
      <c r="B411" t="n">
        <v>123</v>
      </c>
      <c r="C411" t="inlineStr">
        <is>
          <t>Card Market</t>
        </is>
      </c>
      <c r="D411" s="8" t="inlineStr">
        <is>
          <t>https://www.cardmarket.com/en/Magic/Products/Boosters/Murders-at-Karlov-Manor-Collector-Booster?sellerCountry=13&amp;language=1</t>
        </is>
      </c>
      <c r="E411" s="23" t="n">
        <v>28.5494</v>
      </c>
      <c r="F411" s="23" t="inlineStr">
        <is>
          <t>TRUE</t>
        </is>
      </c>
      <c r="G411" s="24" t="n"/>
      <c r="H411" s="23" t="n">
        <v>17.877978</v>
      </c>
      <c r="J411">
        <f>_xlfn.XLOOKUP(tbl_Sourcing[[#This Row],[Product Id]], tbl_Product[Product Id], tbl_Product[Name])</f>
        <v/>
      </c>
      <c r="K411" t="n">
        <v>83</v>
      </c>
      <c r="P4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1">
        <f>_xlfn.XLOOKUP(tbl_Sourcing[[#This Row],[Product Id]], tbl_Product[Product Id], tbl_Product[Is Booster])</f>
        <v/>
      </c>
      <c r="R411">
        <f>_xlfn.XLOOKUP(tbl_Sourcing[[#This Row],[Product Id]], tbl_Product[Product Id], tbl_Product[Is Precon])</f>
        <v/>
      </c>
    </row>
    <row r="412">
      <c r="A412" t="n">
        <v>404</v>
      </c>
      <c r="B412" t="n">
        <v>173</v>
      </c>
      <c r="C412" t="inlineStr">
        <is>
          <t>Chaos Cards</t>
        </is>
      </c>
      <c r="D412" s="8" t="inlineStr">
        <is>
          <t>https://www.chaoscards.co.uk/prod/commander-magic/magic-the-gathering-modern-horizons-3-commander-deck-creative-energy</t>
        </is>
      </c>
      <c r="E412" s="23" t="n">
        <v>54.95</v>
      </c>
      <c r="F412" s="23" t="inlineStr">
        <is>
          <t>TRUE</t>
        </is>
      </c>
      <c r="G412" s="24" t="n"/>
      <c r="H412" s="24" t="n"/>
      <c r="J412">
        <f>_xlfn.XLOOKUP(tbl_Sourcing[[#This Row],[Product Id]], tbl_Product[Product Id], tbl_Product[Name])</f>
        <v/>
      </c>
      <c r="L412" t="n">
        <v>83</v>
      </c>
      <c r="P4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2">
        <f>_xlfn.XLOOKUP(tbl_Sourcing[[#This Row],[Product Id]], tbl_Product[Product Id], tbl_Product[Is Booster])</f>
        <v/>
      </c>
      <c r="R412">
        <f>_xlfn.XLOOKUP(tbl_Sourcing[[#This Row],[Product Id]], tbl_Product[Product Id], tbl_Product[Is Precon])</f>
        <v/>
      </c>
    </row>
    <row r="413">
      <c r="A413" t="n">
        <v>139</v>
      </c>
      <c r="B413" t="n">
        <v>124</v>
      </c>
      <c r="C413" t="inlineStr">
        <is>
          <t>Card Market</t>
        </is>
      </c>
      <c r="D413" s="8" t="inlineStr">
        <is>
          <t>https://www.cardmarket.com/en/Magic/Products/Booster-Boxes/Murders-at-Karlov-Manor-Collector-Booster-Box?sellerCountry=13&amp;language=1</t>
        </is>
      </c>
      <c r="E413" s="23" t="n">
        <v>236.2559</v>
      </c>
      <c r="F413" s="23" t="inlineStr">
        <is>
          <t>TRUE</t>
        </is>
      </c>
      <c r="G413" s="24" t="n"/>
      <c r="H413" s="24" t="n"/>
      <c r="J413">
        <f>_xlfn.XLOOKUP(tbl_Sourcing[[#This Row],[Product Id]], tbl_Product[Product Id], tbl_Product[Name])</f>
        <v/>
      </c>
      <c r="K413" t="n">
        <v>84</v>
      </c>
      <c r="P4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3">
        <f>_xlfn.XLOOKUP(tbl_Sourcing[[#This Row],[Product Id]], tbl_Product[Product Id], tbl_Product[Is Booster])</f>
        <v/>
      </c>
      <c r="R413">
        <f>_xlfn.XLOOKUP(tbl_Sourcing[[#This Row],[Product Id]], tbl_Product[Product Id], tbl_Product[Is Precon])</f>
        <v/>
      </c>
    </row>
    <row r="414">
      <c r="A414" t="n">
        <v>394</v>
      </c>
      <c r="B414" t="n">
        <v>171</v>
      </c>
      <c r="C414" t="inlineStr">
        <is>
          <t>Chaos Cards</t>
        </is>
      </c>
      <c r="D414" s="8" t="inlineStr">
        <is>
          <t>https://www.chaoscards.co.uk/prod/commander-magic/magic-the-gathering-modern-horizons-3-commander-deck-graveyard-overdrive</t>
        </is>
      </c>
      <c r="E414" s="23" t="n">
        <v>45.86</v>
      </c>
      <c r="F414" s="23" t="inlineStr">
        <is>
          <t>TRUE</t>
        </is>
      </c>
      <c r="G414" s="24" t="n"/>
      <c r="H414" s="24" t="n"/>
      <c r="J414">
        <f>_xlfn.XLOOKUP(tbl_Sourcing[[#This Row],[Product Id]], tbl_Product[Product Id], tbl_Product[Name])</f>
        <v/>
      </c>
      <c r="L414" t="n">
        <v>84</v>
      </c>
      <c r="P4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4">
        <f>_xlfn.XLOOKUP(tbl_Sourcing[[#This Row],[Product Id]], tbl_Product[Product Id], tbl_Product[Is Booster])</f>
        <v/>
      </c>
      <c r="R414">
        <f>_xlfn.XLOOKUP(tbl_Sourcing[[#This Row],[Product Id]], tbl_Product[Product Id], tbl_Product[Is Precon])</f>
        <v/>
      </c>
    </row>
    <row r="415">
      <c r="A415" t="n">
        <v>186</v>
      </c>
      <c r="B415" t="n">
        <v>35</v>
      </c>
      <c r="C415" t="inlineStr">
        <is>
          <t>Card Market</t>
        </is>
      </c>
      <c r="D415" s="8" t="inlineStr">
        <is>
          <t>https://www.cardmarket.com/en/Magic/Products/Boosters/Murders-at-Karlov-Manor-Play-Booster?sellerCountry=13&amp;language=1</t>
        </is>
      </c>
      <c r="E415" s="23" t="n">
        <v>5.0972</v>
      </c>
      <c r="F415" s="23" t="inlineStr">
        <is>
          <t>TRUE</t>
        </is>
      </c>
      <c r="G415" s="24" t="n"/>
      <c r="H415" s="23" t="n">
        <v>2.694564</v>
      </c>
      <c r="J415">
        <f>_xlfn.XLOOKUP(tbl_Sourcing[[#This Row],[Product Id]], tbl_Product[Product Id], tbl_Product[Name])</f>
        <v/>
      </c>
      <c r="K415" t="n">
        <v>85</v>
      </c>
      <c r="P4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5">
        <f>_xlfn.XLOOKUP(tbl_Sourcing[[#This Row],[Product Id]], tbl_Product[Product Id], tbl_Product[Is Booster])</f>
        <v/>
      </c>
      <c r="R415">
        <f>_xlfn.XLOOKUP(tbl_Sourcing[[#This Row],[Product Id]], tbl_Product[Product Id], tbl_Product[Is Precon])</f>
        <v/>
      </c>
    </row>
    <row r="416">
      <c r="A416" t="n">
        <v>401</v>
      </c>
      <c r="B416" t="n">
        <v>172</v>
      </c>
      <c r="C416" t="inlineStr">
        <is>
          <t>Chaos Cards</t>
        </is>
      </c>
      <c r="D416" s="8" t="inlineStr">
        <is>
          <t>https://www.chaoscards.co.uk/prod/commander-magic/magic-the-gathering-modern-horizons-3-commander-deck-tricky-terrain</t>
        </is>
      </c>
      <c r="E416" s="23" t="n">
        <v>57.95</v>
      </c>
      <c r="F416" s="23" t="inlineStr">
        <is>
          <t>TRUE</t>
        </is>
      </c>
      <c r="G416" s="24" t="n"/>
      <c r="H416" s="24" t="n"/>
      <c r="J416">
        <f>_xlfn.XLOOKUP(tbl_Sourcing[[#This Row],[Product Id]], tbl_Product[Product Id], tbl_Product[Name])</f>
        <v/>
      </c>
      <c r="L416" t="n">
        <v>85</v>
      </c>
      <c r="P4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6">
        <f>_xlfn.XLOOKUP(tbl_Sourcing[[#This Row],[Product Id]], tbl_Product[Product Id], tbl_Product[Is Booster])</f>
        <v/>
      </c>
      <c r="R416">
        <f>_xlfn.XLOOKUP(tbl_Sourcing[[#This Row],[Product Id]], tbl_Product[Product Id], tbl_Product[Is Precon])</f>
        <v/>
      </c>
    </row>
    <row r="417">
      <c r="A417" t="n">
        <v>83</v>
      </c>
      <c r="B417" t="n">
        <v>80</v>
      </c>
      <c r="C417" t="inlineStr">
        <is>
          <t>Card Market</t>
        </is>
      </c>
      <c r="D417" s="8" t="inlineStr">
        <is>
          <t>https://www.cardmarket.com/en/Magic/Products/Booster-Boxes/Murders-at-Karlov-Manor-Play-Booster-Box?sellerCountry=13&amp;language=1</t>
        </is>
      </c>
      <c r="E417" s="23" t="n">
        <v>143.5922</v>
      </c>
      <c r="F417" s="23" t="inlineStr">
        <is>
          <t>TRUE</t>
        </is>
      </c>
      <c r="G417" s="24" t="n"/>
      <c r="H417" s="24" t="n"/>
      <c r="J417">
        <f>_xlfn.XLOOKUP(tbl_Sourcing[[#This Row],[Product Id]], tbl_Product[Product Id], tbl_Product[Name])</f>
        <v/>
      </c>
      <c r="K417" t="n">
        <v>86</v>
      </c>
      <c r="P4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7">
        <f>_xlfn.XLOOKUP(tbl_Sourcing[[#This Row],[Product Id]], tbl_Product[Product Id], tbl_Product[Is Booster])</f>
        <v/>
      </c>
      <c r="R417">
        <f>_xlfn.XLOOKUP(tbl_Sourcing[[#This Row],[Product Id]], tbl_Product[Product Id], tbl_Product[Is Precon])</f>
        <v/>
      </c>
    </row>
    <row r="418">
      <c r="A418" t="n">
        <v>393</v>
      </c>
      <c r="B418" t="n">
        <v>157</v>
      </c>
      <c r="C418" t="inlineStr">
        <is>
          <t>Chaos Cards</t>
        </is>
      </c>
      <c r="D418" s="8" t="inlineStr">
        <is>
          <t>https://www.chaoscards.co.uk/prod/commander-magic/magic-the-gathering-tarkir-dragonstorm-commander-deck-jeskai-striker</t>
        </is>
      </c>
      <c r="E418" s="24" t="n"/>
      <c r="F418" s="23" t="inlineStr">
        <is>
          <t>FALSE</t>
        </is>
      </c>
      <c r="G418" s="24" t="n"/>
      <c r="H418" s="24" t="n"/>
      <c r="J418">
        <f>_xlfn.XLOOKUP(tbl_Sourcing[[#This Row],[Product Id]], tbl_Product[Product Id], tbl_Product[Name])</f>
        <v/>
      </c>
      <c r="L418" t="n">
        <v>86</v>
      </c>
      <c r="P4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8">
        <f>_xlfn.XLOOKUP(tbl_Sourcing[[#This Row],[Product Id]], tbl_Product[Product Id], tbl_Product[Is Booster])</f>
        <v/>
      </c>
      <c r="R418">
        <f>_xlfn.XLOOKUP(tbl_Sourcing[[#This Row],[Product Id]], tbl_Product[Product Id], tbl_Product[Is Precon])</f>
        <v/>
      </c>
    </row>
    <row r="419">
      <c r="A419" t="n">
        <v>183</v>
      </c>
      <c r="B419" t="n">
        <v>32</v>
      </c>
      <c r="C419" t="inlineStr">
        <is>
          <t>Card Market</t>
        </is>
      </c>
      <c r="D419" s="8" t="inlineStr">
        <is>
          <t>https://www.cardmarket.com/en/Magic/Products/Boosters/Oath-of-the-Gatewatch-Booster?sellerCountry=13&amp;language=1</t>
        </is>
      </c>
      <c r="E419" s="23" t="n">
        <v>5.741</v>
      </c>
      <c r="F419" s="23" t="inlineStr">
        <is>
          <t>TRUE</t>
        </is>
      </c>
      <c r="G419" s="24" t="n"/>
      <c r="H419" s="23" t="n">
        <v>3.25467</v>
      </c>
      <c r="J419">
        <f>_xlfn.XLOOKUP(tbl_Sourcing[[#This Row],[Product Id]], tbl_Product[Product Id], tbl_Product[Name])</f>
        <v/>
      </c>
      <c r="K419" t="n">
        <v>87</v>
      </c>
      <c r="P4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9">
        <f>_xlfn.XLOOKUP(tbl_Sourcing[[#This Row],[Product Id]], tbl_Product[Product Id], tbl_Product[Is Booster])</f>
        <v/>
      </c>
      <c r="R419">
        <f>_xlfn.XLOOKUP(tbl_Sourcing[[#This Row],[Product Id]], tbl_Product[Product Id], tbl_Product[Is Precon])</f>
        <v/>
      </c>
    </row>
    <row r="420">
      <c r="A420" t="n">
        <v>389</v>
      </c>
      <c r="B420" t="n">
        <v>156</v>
      </c>
      <c r="C420" t="inlineStr">
        <is>
          <t>Chaos Cards</t>
        </is>
      </c>
      <c r="D420" s="8" t="inlineStr">
        <is>
          <t>https://www.chaoscards.co.uk/prod/commander-magic/magic-the-gathering-tarkir-dragonstorm-commander-deck-mardu-surge</t>
        </is>
      </c>
      <c r="E420" s="24" t="n"/>
      <c r="F420" s="23" t="inlineStr">
        <is>
          <t>FALSE</t>
        </is>
      </c>
      <c r="G420" s="24" t="n"/>
      <c r="H420" s="24" t="n"/>
      <c r="J420">
        <f>_xlfn.XLOOKUP(tbl_Sourcing[[#This Row],[Product Id]], tbl_Product[Product Id], tbl_Product[Name])</f>
        <v/>
      </c>
      <c r="L420" t="n">
        <v>87</v>
      </c>
      <c r="P4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0">
        <f>_xlfn.XLOOKUP(tbl_Sourcing[[#This Row],[Product Id]], tbl_Product[Product Id], tbl_Product[Is Booster])</f>
        <v/>
      </c>
      <c r="R420">
        <f>_xlfn.XLOOKUP(tbl_Sourcing[[#This Row],[Product Id]], tbl_Product[Product Id], tbl_Product[Is Precon])</f>
        <v/>
      </c>
    </row>
    <row r="421">
      <c r="A421" t="n">
        <v>76</v>
      </c>
      <c r="B421" t="n">
        <v>77</v>
      </c>
      <c r="C421" t="inlineStr">
        <is>
          <t>Card Market</t>
        </is>
      </c>
      <c r="D421" s="8" t="inlineStr">
        <is>
          <t>https://www.cardmarket.com/en/Magic/Products/Booster-Boxes/Oath-of-the-Gatewatch-Booster-Box?sellerCountry=13&amp;language=1</t>
        </is>
      </c>
      <c r="E421" s="23" t="n">
        <v>194</v>
      </c>
      <c r="F421" s="23" t="inlineStr">
        <is>
          <t>TRUE</t>
        </is>
      </c>
      <c r="G421" s="24" t="n"/>
      <c r="H421" s="24" t="n"/>
      <c r="J421">
        <f>_xlfn.XLOOKUP(tbl_Sourcing[[#This Row],[Product Id]], tbl_Product[Product Id], tbl_Product[Name])</f>
        <v/>
      </c>
      <c r="K421" t="n">
        <v>88</v>
      </c>
      <c r="P4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1">
        <f>_xlfn.XLOOKUP(tbl_Sourcing[[#This Row],[Product Id]], tbl_Product[Product Id], tbl_Product[Is Booster])</f>
        <v/>
      </c>
      <c r="R421">
        <f>_xlfn.XLOOKUP(tbl_Sourcing[[#This Row],[Product Id]], tbl_Product[Product Id], tbl_Product[Is Precon])</f>
        <v/>
      </c>
    </row>
    <row r="422">
      <c r="A422" t="n">
        <v>398</v>
      </c>
      <c r="B422" t="n">
        <v>159</v>
      </c>
      <c r="C422" t="inlineStr">
        <is>
          <t>Chaos Cards</t>
        </is>
      </c>
      <c r="D422" s="8" t="inlineStr">
        <is>
          <t>https://www.chaoscards.co.uk/prod/commander-magic/magic-the-gathering-tarkir-dragonstorm-commander-deck-sultai-arisen</t>
        </is>
      </c>
      <c r="E422" s="23" t="n">
        <v>69.95</v>
      </c>
      <c r="F422" s="23" t="inlineStr">
        <is>
          <t>TRUE</t>
        </is>
      </c>
      <c r="G422" s="24" t="n"/>
      <c r="H422" s="24" t="n"/>
      <c r="J422">
        <f>_xlfn.XLOOKUP(tbl_Sourcing[[#This Row],[Product Id]], tbl_Product[Product Id], tbl_Product[Name])</f>
        <v/>
      </c>
      <c r="L422" t="n">
        <v>88</v>
      </c>
      <c r="P4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2">
        <f>_xlfn.XLOOKUP(tbl_Sourcing[[#This Row],[Product Id]], tbl_Product[Product Id], tbl_Product[Is Booster])</f>
        <v/>
      </c>
      <c r="R422">
        <f>_xlfn.XLOOKUP(tbl_Sourcing[[#This Row],[Product Id]], tbl_Product[Product Id], tbl_Product[Is Precon])</f>
        <v/>
      </c>
    </row>
    <row r="423">
      <c r="A423" t="n">
        <v>211</v>
      </c>
      <c r="B423" t="n">
        <v>125</v>
      </c>
      <c r="C423" t="inlineStr">
        <is>
          <t>Card Market</t>
        </is>
      </c>
      <c r="D423" s="8" t="inlineStr">
        <is>
          <t>https://www.cardmarket.com/en/Magic/Products/Boosters/Outlaws-of-Thunder-Junction-Collector-Booster?sellerCountry=13&amp;language=1</t>
        </is>
      </c>
      <c r="E423" s="23" t="n">
        <v>33.752</v>
      </c>
      <c r="F423" s="23" t="inlineStr">
        <is>
          <t>TRUE</t>
        </is>
      </c>
      <c r="G423" s="24" t="n"/>
      <c r="H423" s="23" t="n">
        <v>22.40424</v>
      </c>
      <c r="J423">
        <f>_xlfn.XLOOKUP(tbl_Sourcing[[#This Row],[Product Id]], tbl_Product[Product Id], tbl_Product[Name])</f>
        <v/>
      </c>
      <c r="K423" t="n">
        <v>89</v>
      </c>
      <c r="P4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3">
        <f>_xlfn.XLOOKUP(tbl_Sourcing[[#This Row],[Product Id]], tbl_Product[Product Id], tbl_Product[Is Booster])</f>
        <v/>
      </c>
      <c r="R423">
        <f>_xlfn.XLOOKUP(tbl_Sourcing[[#This Row],[Product Id]], tbl_Product[Product Id], tbl_Product[Is Precon])</f>
        <v/>
      </c>
    </row>
    <row r="424">
      <c r="A424" t="n">
        <v>405</v>
      </c>
      <c r="B424" t="n">
        <v>158</v>
      </c>
      <c r="C424" t="inlineStr">
        <is>
          <t>Chaos Cards</t>
        </is>
      </c>
      <c r="D424" s="8" t="inlineStr">
        <is>
          <t>https://www.chaoscards.co.uk/prod/commander-magic/magic-the-gathering-tarkir-dragonstorm-commander-deck-temur-roar</t>
        </is>
      </c>
      <c r="E424" s="24" t="n"/>
      <c r="F424" s="23" t="inlineStr">
        <is>
          <t>FALSE</t>
        </is>
      </c>
      <c r="G424" s="24" t="n"/>
      <c r="H424" s="24" t="n"/>
      <c r="J424">
        <f>_xlfn.XLOOKUP(tbl_Sourcing[[#This Row],[Product Id]], tbl_Product[Product Id], tbl_Product[Name])</f>
        <v/>
      </c>
      <c r="L424" t="n">
        <v>89</v>
      </c>
      <c r="P4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4">
        <f>_xlfn.XLOOKUP(tbl_Sourcing[[#This Row],[Product Id]], tbl_Product[Product Id], tbl_Product[Is Booster])</f>
        <v/>
      </c>
      <c r="R424">
        <f>_xlfn.XLOOKUP(tbl_Sourcing[[#This Row],[Product Id]], tbl_Product[Product Id], tbl_Product[Is Precon])</f>
        <v/>
      </c>
    </row>
    <row r="425">
      <c r="A425" t="n">
        <v>140</v>
      </c>
      <c r="B425" t="n">
        <v>126</v>
      </c>
      <c r="C425" t="inlineStr">
        <is>
          <t>Card Market</t>
        </is>
      </c>
      <c r="D425" s="8" t="inlineStr">
        <is>
          <t>https://www.cardmarket.com/en/Magic/Products/Booster-Boxes/Outlaws-of-Thunder-Junction-Collector-Booster-Box?sellerCountry=13&amp;language=1</t>
        </is>
      </c>
      <c r="E425" s="23" t="n">
        <v>380.5019</v>
      </c>
      <c r="F425" s="23" t="inlineStr">
        <is>
          <t>TRUE</t>
        </is>
      </c>
      <c r="G425" s="24" t="n"/>
      <c r="H425" s="24" t="n"/>
      <c r="J425">
        <f>_xlfn.XLOOKUP(tbl_Sourcing[[#This Row],[Product Id]], tbl_Product[Product Id], tbl_Product[Name])</f>
        <v/>
      </c>
      <c r="K425" t="n">
        <v>90</v>
      </c>
      <c r="P4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5">
        <f>_xlfn.XLOOKUP(tbl_Sourcing[[#This Row],[Product Id]], tbl_Product[Product Id], tbl_Product[Is Booster])</f>
        <v/>
      </c>
      <c r="R425">
        <f>_xlfn.XLOOKUP(tbl_Sourcing[[#This Row],[Product Id]], tbl_Product[Product Id], tbl_Product[Is Precon])</f>
        <v/>
      </c>
    </row>
    <row r="426">
      <c r="A426" t="n">
        <v>396</v>
      </c>
      <c r="B426" t="n">
        <v>218</v>
      </c>
      <c r="C426" t="inlineStr">
        <is>
          <t>Chaos Cards</t>
        </is>
      </c>
      <c r="D426" s="8" t="inlineStr">
        <is>
          <t>https://www.chaoscards.co.uk/prod/commander-magic/magic-the-gathering-warhammer-40k-the-ruinous-powers-commander-deck</t>
        </is>
      </c>
      <c r="E426" s="24" t="n"/>
      <c r="F426" s="23" t="inlineStr">
        <is>
          <t>FALSE</t>
        </is>
      </c>
      <c r="G426" s="24" t="n"/>
      <c r="H426" s="24" t="n"/>
      <c r="J426">
        <f>_xlfn.XLOOKUP(tbl_Sourcing[[#This Row],[Product Id]], tbl_Product[Product Id], tbl_Product[Name])</f>
        <v/>
      </c>
      <c r="L426" t="n">
        <v>90</v>
      </c>
      <c r="P4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6">
        <f>_xlfn.XLOOKUP(tbl_Sourcing[[#This Row],[Product Id]], tbl_Product[Product Id], tbl_Product[Is Booster])</f>
        <v/>
      </c>
      <c r="R426">
        <f>_xlfn.XLOOKUP(tbl_Sourcing[[#This Row],[Product Id]], tbl_Product[Product Id], tbl_Product[Is Precon])</f>
        <v/>
      </c>
    </row>
    <row r="427">
      <c r="A427" t="n">
        <v>162</v>
      </c>
      <c r="B427" t="n">
        <v>11</v>
      </c>
      <c r="C427" t="inlineStr">
        <is>
          <t>Card Market</t>
        </is>
      </c>
      <c r="D427" s="8" t="inlineStr">
        <is>
          <t>https://www.cardmarket.com/en/Magic/Products/Boosters/Outlaws-of-Thunder-Junction-Play-Booster?sellerCountry=13&amp;language=1</t>
        </is>
      </c>
      <c r="E427" s="23" t="n">
        <v>5.4713</v>
      </c>
      <c r="F427" s="23" t="inlineStr">
        <is>
          <t>TRUE</t>
        </is>
      </c>
      <c r="G427" s="24" t="n"/>
      <c r="H427" s="23" t="n">
        <v>3.020031</v>
      </c>
      <c r="J427">
        <f>_xlfn.XLOOKUP(tbl_Sourcing[[#This Row],[Product Id]], tbl_Product[Product Id], tbl_Product[Name])</f>
        <v/>
      </c>
      <c r="K427" t="n">
        <v>91</v>
      </c>
      <c r="P4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7">
        <f>_xlfn.XLOOKUP(tbl_Sourcing[[#This Row],[Product Id]], tbl_Product[Product Id], tbl_Product[Is Booster])</f>
        <v/>
      </c>
      <c r="R427">
        <f>_xlfn.XLOOKUP(tbl_Sourcing[[#This Row],[Product Id]], tbl_Product[Product Id], tbl_Product[Is Precon])</f>
        <v/>
      </c>
    </row>
    <row r="428">
      <c r="A428" t="n">
        <v>24</v>
      </c>
      <c r="B428" t="n">
        <v>56</v>
      </c>
      <c r="C428" t="inlineStr">
        <is>
          <t>Card Market</t>
        </is>
      </c>
      <c r="D428" s="8" t="inlineStr">
        <is>
          <t>https://www.cardmarket.com/en/Magic/Products/Booster-Boxes/Outlaws-of-Thunder-Junction-Play-Booster-Box?sellerCountry=13&amp;language=1</t>
        </is>
      </c>
      <c r="E428" s="23" t="n">
        <v>148.7513</v>
      </c>
      <c r="F428" s="23" t="inlineStr">
        <is>
          <t>TRUE</t>
        </is>
      </c>
      <c r="G428" s="24" t="n"/>
      <c r="H428" s="24" t="n"/>
      <c r="J428">
        <f>_xlfn.XLOOKUP(tbl_Sourcing[[#This Row],[Product Id]], tbl_Product[Product Id], tbl_Product[Name])</f>
        <v/>
      </c>
      <c r="K428" t="n">
        <v>92</v>
      </c>
      <c r="P4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8">
        <f>_xlfn.XLOOKUP(tbl_Sourcing[[#This Row],[Product Id]], tbl_Product[Product Id], tbl_Product[Is Booster])</f>
        <v/>
      </c>
      <c r="R428">
        <f>_xlfn.XLOOKUP(tbl_Sourcing[[#This Row],[Product Id]], tbl_Product[Product Id], tbl_Product[Is Precon])</f>
        <v/>
      </c>
    </row>
    <row r="429">
      <c r="A429" t="n">
        <v>212</v>
      </c>
      <c r="B429" t="n">
        <v>127</v>
      </c>
      <c r="C429" t="inlineStr">
        <is>
          <t>Card Market</t>
        </is>
      </c>
      <c r="D429" s="8" t="inlineStr">
        <is>
          <t>https://www.cardmarket.com/en/Magic/Products/Boosters/Phyrexia-All-Will-Be-One-Collector-Booster?sellerCountry=13&amp;language=1</t>
        </is>
      </c>
      <c r="E429" s="23" t="n">
        <v>73.9286</v>
      </c>
      <c r="F429" s="23" t="inlineStr">
        <is>
          <t>TRUE</t>
        </is>
      </c>
      <c r="G429" s="24" t="n"/>
      <c r="H429" s="23" t="n">
        <v>57.357882</v>
      </c>
      <c r="J429">
        <f>_xlfn.XLOOKUP(tbl_Sourcing[[#This Row],[Product Id]], tbl_Product[Product Id], tbl_Product[Name])</f>
        <v/>
      </c>
      <c r="K429" t="n">
        <v>93</v>
      </c>
      <c r="P4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9">
        <f>_xlfn.XLOOKUP(tbl_Sourcing[[#This Row],[Product Id]], tbl_Product[Product Id], tbl_Product[Is Booster])</f>
        <v/>
      </c>
      <c r="R429">
        <f>_xlfn.XLOOKUP(tbl_Sourcing[[#This Row],[Product Id]], tbl_Product[Product Id], tbl_Product[Is Precon])</f>
        <v/>
      </c>
    </row>
    <row r="430">
      <c r="A430" t="n">
        <v>141</v>
      </c>
      <c r="B430" t="n">
        <v>128</v>
      </c>
      <c r="C430" t="inlineStr">
        <is>
          <t>Card Market</t>
        </is>
      </c>
      <c r="D430" s="8" t="inlineStr">
        <is>
          <t>https://www.cardmarket.com/en/Magic/Products/Booster-Boxes/Phyrexia-All-Will-Be-One-Collector-Booster-Box?sellerCountry=13&amp;language=1</t>
        </is>
      </c>
      <c r="E430" s="23" t="n">
        <v>498.5</v>
      </c>
      <c r="F430" s="23" t="inlineStr">
        <is>
          <t>TRUE</t>
        </is>
      </c>
      <c r="G430" s="24" t="n"/>
      <c r="H430" s="24" t="n"/>
      <c r="J430">
        <f>_xlfn.XLOOKUP(tbl_Sourcing[[#This Row],[Product Id]], tbl_Product[Product Id], tbl_Product[Name])</f>
        <v/>
      </c>
      <c r="K430" t="n">
        <v>94</v>
      </c>
      <c r="P4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0">
        <f>_xlfn.XLOOKUP(tbl_Sourcing[[#This Row],[Product Id]], tbl_Product[Product Id], tbl_Product[Is Booster])</f>
        <v/>
      </c>
      <c r="R430">
        <f>_xlfn.XLOOKUP(tbl_Sourcing[[#This Row],[Product Id]], tbl_Product[Product Id], tbl_Product[Is Precon])</f>
        <v/>
      </c>
    </row>
    <row r="431">
      <c r="A431" t="n">
        <v>173</v>
      </c>
      <c r="B431" t="n">
        <v>22</v>
      </c>
      <c r="C431" t="inlineStr">
        <is>
          <t>Card Market</t>
        </is>
      </c>
      <c r="D431" s="8" t="inlineStr">
        <is>
          <t>https://www.cardmarket.com/en/Magic/Products/Boosters/Phyrexia-All-Will-Be-One-Set-Booster?sellerCountry=13&amp;language=1</t>
        </is>
      </c>
      <c r="E431" s="23" t="n">
        <v>8.525</v>
      </c>
      <c r="F431" s="23" t="inlineStr">
        <is>
          <t>TRUE</t>
        </is>
      </c>
      <c r="G431" s="24" t="n"/>
      <c r="H431" s="23" t="n">
        <v>5.67675</v>
      </c>
      <c r="J431">
        <f>_xlfn.XLOOKUP(tbl_Sourcing[[#This Row],[Product Id]], tbl_Product[Product Id], tbl_Product[Name])</f>
        <v/>
      </c>
      <c r="K431" t="n">
        <v>95</v>
      </c>
      <c r="P4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1">
        <f>_xlfn.XLOOKUP(tbl_Sourcing[[#This Row],[Product Id]], tbl_Product[Product Id], tbl_Product[Is Booster])</f>
        <v/>
      </c>
      <c r="R431">
        <f>_xlfn.XLOOKUP(tbl_Sourcing[[#This Row],[Product Id]], tbl_Product[Product Id], tbl_Product[Is Precon])</f>
        <v/>
      </c>
    </row>
    <row r="432">
      <c r="A432" t="n">
        <v>52</v>
      </c>
      <c r="B432" t="n">
        <v>67</v>
      </c>
      <c r="C432" t="inlineStr">
        <is>
          <t>Card Market</t>
        </is>
      </c>
      <c r="D432" s="8" t="inlineStr">
        <is>
          <t>https://www.cardmarket.com/en/Magic/Products/Booster-Boxes/Phyrexia-All-Will-Be-One-Set-Booster-Box?sellerCountry=13&amp;language=1</t>
        </is>
      </c>
      <c r="E432" s="23" t="n">
        <v>200.2031</v>
      </c>
      <c r="F432" s="23" t="inlineStr">
        <is>
          <t>TRUE</t>
        </is>
      </c>
      <c r="G432" s="24" t="n"/>
      <c r="H432" s="24" t="n"/>
      <c r="J432">
        <f>_xlfn.XLOOKUP(tbl_Sourcing[[#This Row],[Product Id]], tbl_Product[Product Id], tbl_Product[Name])</f>
        <v/>
      </c>
      <c r="K432" t="n">
        <v>96</v>
      </c>
      <c r="P4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2">
        <f>_xlfn.XLOOKUP(tbl_Sourcing[[#This Row],[Product Id]], tbl_Product[Product Id], tbl_Product[Is Booster])</f>
        <v/>
      </c>
      <c r="R432">
        <f>_xlfn.XLOOKUP(tbl_Sourcing[[#This Row],[Product Id]], tbl_Product[Product Id], tbl_Product[Is Precon])</f>
        <v/>
      </c>
    </row>
    <row r="433">
      <c r="A433" t="n">
        <v>213</v>
      </c>
      <c r="B433" t="n">
        <v>129</v>
      </c>
      <c r="C433" t="inlineStr">
        <is>
          <t>Card Market</t>
        </is>
      </c>
      <c r="D433" s="8" t="inlineStr">
        <is>
          <t>https://www.cardmarket.com/en/Magic/Products/Boosters/Ravnica-Remastered-Collector-Booster?sellerCountry=13&amp;language=1</t>
        </is>
      </c>
      <c r="E433" s="23" t="n">
        <v>78.0437</v>
      </c>
      <c r="F433" s="23" t="inlineStr">
        <is>
          <t>TRUE</t>
        </is>
      </c>
      <c r="G433" s="24" t="n"/>
      <c r="H433" s="23" t="n">
        <v>60.938019</v>
      </c>
      <c r="J433">
        <f>_xlfn.XLOOKUP(tbl_Sourcing[[#This Row],[Product Id]], tbl_Product[Product Id], tbl_Product[Name])</f>
        <v/>
      </c>
      <c r="K433" t="n">
        <v>97</v>
      </c>
      <c r="P4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3">
        <f>_xlfn.XLOOKUP(tbl_Sourcing[[#This Row],[Product Id]], tbl_Product[Product Id], tbl_Product[Is Booster])</f>
        <v/>
      </c>
      <c r="R433">
        <f>_xlfn.XLOOKUP(tbl_Sourcing[[#This Row],[Product Id]], tbl_Product[Product Id], tbl_Product[Is Precon])</f>
        <v/>
      </c>
    </row>
    <row r="434">
      <c r="A434" t="n">
        <v>142</v>
      </c>
      <c r="B434" t="n">
        <v>130</v>
      </c>
      <c r="C434" t="inlineStr">
        <is>
          <t>Card Market</t>
        </is>
      </c>
      <c r="D434" s="8" t="inlineStr">
        <is>
          <t>https://www.cardmarket.com/en/Magic/Products/Booster-Boxes/Ravnica-Remastered-Collector-Booster-Box?sellerCountry=13&amp;language=1</t>
        </is>
      </c>
      <c r="E434" s="23" t="n">
        <v>735.8099</v>
      </c>
      <c r="F434" s="23" t="inlineStr">
        <is>
          <t>TRUE</t>
        </is>
      </c>
      <c r="G434" s="24" t="n"/>
      <c r="H434" s="24" t="n"/>
      <c r="J434">
        <f>_xlfn.XLOOKUP(tbl_Sourcing[[#This Row],[Product Id]], tbl_Product[Product Id], tbl_Product[Name])</f>
        <v/>
      </c>
      <c r="K434" t="n">
        <v>98</v>
      </c>
      <c r="P4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4">
        <f>_xlfn.XLOOKUP(tbl_Sourcing[[#This Row],[Product Id]], tbl_Product[Product Id], tbl_Product[Is Booster])</f>
        <v/>
      </c>
      <c r="R434">
        <f>_xlfn.XLOOKUP(tbl_Sourcing[[#This Row],[Product Id]], tbl_Product[Product Id], tbl_Product[Is Precon])</f>
        <v/>
      </c>
    </row>
    <row r="435">
      <c r="A435" t="n">
        <v>174</v>
      </c>
      <c r="B435" t="n">
        <v>23</v>
      </c>
      <c r="C435" t="inlineStr">
        <is>
          <t>Card Market</t>
        </is>
      </c>
      <c r="D435" s="8" t="inlineStr">
        <is>
          <t>https://www.cardmarket.com/en/Magic/Products/Boosters/Ravnica-Remastered-Draft-Booster?sellerCountry=13&amp;language=1</t>
        </is>
      </c>
      <c r="E435" s="23" t="n">
        <v>7.0547</v>
      </c>
      <c r="F435" s="23" t="inlineStr">
        <is>
          <t>TRUE</t>
        </is>
      </c>
      <c r="G435" s="24" t="n"/>
      <c r="H435" s="23" t="n">
        <v>4.397589</v>
      </c>
      <c r="J435">
        <f>_xlfn.XLOOKUP(tbl_Sourcing[[#This Row],[Product Id]], tbl_Product[Product Id], tbl_Product[Name])</f>
        <v/>
      </c>
      <c r="K435" t="n">
        <v>99</v>
      </c>
      <c r="P4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5">
        <f>_xlfn.XLOOKUP(tbl_Sourcing[[#This Row],[Product Id]], tbl_Product[Product Id], tbl_Product[Is Booster])</f>
        <v/>
      </c>
      <c r="R435">
        <f>_xlfn.XLOOKUP(tbl_Sourcing[[#This Row],[Product Id]], tbl_Product[Product Id], tbl_Product[Is Precon])</f>
        <v/>
      </c>
    </row>
    <row r="436">
      <c r="A436" t="n">
        <v>54</v>
      </c>
      <c r="B436" t="n">
        <v>68</v>
      </c>
      <c r="C436" t="inlineStr">
        <is>
          <t>Card Market</t>
        </is>
      </c>
      <c r="D436" s="8" t="inlineStr">
        <is>
          <t>https://www.cardmarket.com/en/Magic/Products/Booster-Boxes/Ravnica-Remastered-Draft-Booster-Box?sellerCountry=13&amp;language=1</t>
        </is>
      </c>
      <c r="E436" s="23" t="n">
        <v>164.2025</v>
      </c>
      <c r="F436" s="23" t="inlineStr">
        <is>
          <t>TRUE</t>
        </is>
      </c>
      <c r="G436" s="24" t="n"/>
      <c r="H436" s="24" t="n"/>
      <c r="J436">
        <f>_xlfn.XLOOKUP(tbl_Sourcing[[#This Row],[Product Id]], tbl_Product[Product Id], tbl_Product[Name])</f>
        <v/>
      </c>
      <c r="K436" t="n">
        <v>100</v>
      </c>
      <c r="P4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6">
        <f>_xlfn.XLOOKUP(tbl_Sourcing[[#This Row],[Product Id]], tbl_Product[Product Id], tbl_Product[Is Booster])</f>
        <v/>
      </c>
      <c r="R436">
        <f>_xlfn.XLOOKUP(tbl_Sourcing[[#This Row],[Product Id]], tbl_Product[Product Id], tbl_Product[Is Precon])</f>
        <v/>
      </c>
    </row>
    <row r="437">
      <c r="A437" t="n">
        <v>187</v>
      </c>
      <c r="B437" t="n">
        <v>43</v>
      </c>
      <c r="C437" t="inlineStr">
        <is>
          <t>Card Market</t>
        </is>
      </c>
      <c r="D437" s="8" t="inlineStr">
        <is>
          <t>https://www.cardmarket.com/en/Magic/Products/Boosters/Rivals-of-Ixalan-Booster?sellerCountry=13&amp;language=1</t>
        </is>
      </c>
      <c r="E437" s="23" t="n">
        <v>5.6105</v>
      </c>
      <c r="F437" s="23" t="inlineStr">
        <is>
          <t>TRUE</t>
        </is>
      </c>
      <c r="G437" s="24" t="n"/>
      <c r="H437" s="23" t="n">
        <v>3.141135</v>
      </c>
      <c r="J437">
        <f>_xlfn.XLOOKUP(tbl_Sourcing[[#This Row],[Product Id]], tbl_Product[Product Id], tbl_Product[Name])</f>
        <v/>
      </c>
      <c r="K437" t="n">
        <v>101</v>
      </c>
      <c r="P4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7">
        <f>_xlfn.XLOOKUP(tbl_Sourcing[[#This Row],[Product Id]], tbl_Product[Product Id], tbl_Product[Is Booster])</f>
        <v/>
      </c>
      <c r="R437">
        <f>_xlfn.XLOOKUP(tbl_Sourcing[[#This Row],[Product Id]], tbl_Product[Product Id], tbl_Product[Is Precon])</f>
        <v/>
      </c>
    </row>
    <row r="438">
      <c r="A438" t="n">
        <v>214</v>
      </c>
      <c r="B438" t="n">
        <v>131</v>
      </c>
      <c r="C438" t="inlineStr">
        <is>
          <t>Card Market</t>
        </is>
      </c>
      <c r="D438" s="8" t="inlineStr">
        <is>
          <t>https://www.cardmarket.com/en/Magic/Products/Boosters/Streets-of-New-Capenna-Collector-Booster?sellerCountry=13&amp;language=1</t>
        </is>
      </c>
      <c r="E438" s="23" t="n">
        <v>24.4865</v>
      </c>
      <c r="F438" s="23" t="inlineStr">
        <is>
          <t>TRUE</t>
        </is>
      </c>
      <c r="G438" s="24" t="n"/>
      <c r="H438" s="23" t="n">
        <v>14.343255</v>
      </c>
      <c r="J438">
        <f>_xlfn.XLOOKUP(tbl_Sourcing[[#This Row],[Product Id]], tbl_Product[Product Id], tbl_Product[Name])</f>
        <v/>
      </c>
      <c r="K438" t="n">
        <v>102</v>
      </c>
      <c r="P4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8">
        <f>_xlfn.XLOOKUP(tbl_Sourcing[[#This Row],[Product Id]], tbl_Product[Product Id], tbl_Product[Is Booster])</f>
        <v/>
      </c>
      <c r="R438">
        <f>_xlfn.XLOOKUP(tbl_Sourcing[[#This Row],[Product Id]], tbl_Product[Product Id], tbl_Product[Is Precon])</f>
        <v/>
      </c>
    </row>
    <row r="439">
      <c r="A439" t="n">
        <v>143</v>
      </c>
      <c r="B439" t="n">
        <v>132</v>
      </c>
      <c r="C439" t="inlineStr">
        <is>
          <t>Card Market</t>
        </is>
      </c>
      <c r="D439" s="8" t="inlineStr">
        <is>
          <t>https://www.cardmarket.com/en/Magic/Products/Booster-Boxes/Streets-of-New-Capenna-Collector-Booster-Box?sellerCountry=13&amp;language=1</t>
        </is>
      </c>
      <c r="E439" s="23" t="n">
        <v>195.1049</v>
      </c>
      <c r="F439" s="23" t="inlineStr">
        <is>
          <t>TRUE</t>
        </is>
      </c>
      <c r="G439" s="24" t="n"/>
      <c r="H439" s="24" t="n"/>
      <c r="J439">
        <f>_xlfn.XLOOKUP(tbl_Sourcing[[#This Row],[Product Id]], tbl_Product[Product Id], tbl_Product[Name])</f>
        <v/>
      </c>
      <c r="K439" t="n">
        <v>103</v>
      </c>
      <c r="P4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9">
        <f>_xlfn.XLOOKUP(tbl_Sourcing[[#This Row],[Product Id]], tbl_Product[Product Id], tbl_Product[Is Booster])</f>
        <v/>
      </c>
      <c r="R439">
        <f>_xlfn.XLOOKUP(tbl_Sourcing[[#This Row],[Product Id]], tbl_Product[Product Id], tbl_Product[Is Precon])</f>
        <v/>
      </c>
    </row>
    <row r="440">
      <c r="A440" t="n">
        <v>181</v>
      </c>
      <c r="B440" t="n">
        <v>30</v>
      </c>
      <c r="C440" t="inlineStr">
        <is>
          <t>Card Market</t>
        </is>
      </c>
      <c r="D440" s="8" t="inlineStr">
        <is>
          <t>https://www.cardmarket.com/en/Magic/Products/Boosters/Streets-of-New-Capenna-Set-Booster?sellerCountry=13&amp;language=1</t>
        </is>
      </c>
      <c r="E440" s="23" t="n">
        <v>5.6975</v>
      </c>
      <c r="F440" s="23" t="inlineStr">
        <is>
          <t>TRUE</t>
        </is>
      </c>
      <c r="G440" s="24" t="n"/>
      <c r="H440" s="23" t="n">
        <v>3.216825</v>
      </c>
      <c r="J440">
        <f>_xlfn.XLOOKUP(tbl_Sourcing[[#This Row],[Product Id]], tbl_Product[Product Id], tbl_Product[Name])</f>
        <v/>
      </c>
      <c r="K440" t="n">
        <v>104</v>
      </c>
      <c r="P4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0">
        <f>_xlfn.XLOOKUP(tbl_Sourcing[[#This Row],[Product Id]], tbl_Product[Product Id], tbl_Product[Is Booster])</f>
        <v/>
      </c>
      <c r="R440">
        <f>_xlfn.XLOOKUP(tbl_Sourcing[[#This Row],[Product Id]], tbl_Product[Product Id], tbl_Product[Is Precon])</f>
        <v/>
      </c>
    </row>
    <row r="441">
      <c r="A441" t="n">
        <v>72</v>
      </c>
      <c r="B441" t="n">
        <v>75</v>
      </c>
      <c r="C441" t="inlineStr">
        <is>
          <t>Card Market</t>
        </is>
      </c>
      <c r="D441" s="8" t="inlineStr">
        <is>
          <t>https://www.cardmarket.com/en/Magic/Products/Booster-Boxes/Streets-of-New-Capenna-Set-Booster-Box?sellerCountry=13&amp;language=1</t>
        </is>
      </c>
      <c r="E441" s="23" t="n">
        <v>137.45</v>
      </c>
      <c r="F441" s="23" t="inlineStr">
        <is>
          <t>TRUE</t>
        </is>
      </c>
      <c r="G441" s="24" t="n"/>
      <c r="H441" s="24" t="n"/>
      <c r="J441">
        <f>_xlfn.XLOOKUP(tbl_Sourcing[[#This Row],[Product Id]], tbl_Product[Product Id], tbl_Product[Name])</f>
        <v/>
      </c>
      <c r="K441" t="n">
        <v>105</v>
      </c>
      <c r="P4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1">
        <f>_xlfn.XLOOKUP(tbl_Sourcing[[#This Row],[Product Id]], tbl_Product[Product Id], tbl_Product[Is Booster])</f>
        <v/>
      </c>
      <c r="R441">
        <f>_xlfn.XLOOKUP(tbl_Sourcing[[#This Row],[Product Id]], tbl_Product[Product Id], tbl_Product[Is Precon])</f>
        <v/>
      </c>
    </row>
    <row r="442">
      <c r="A442" t="n">
        <v>215</v>
      </c>
      <c r="B442" t="n">
        <v>133</v>
      </c>
      <c r="C442" t="inlineStr">
        <is>
          <t>Card Market</t>
        </is>
      </c>
      <c r="D442" s="8" t="inlineStr">
        <is>
          <t>https://www.cardmarket.com/en/Magic/Products/Boosters/Strixhaven-School-of-Mages-Collector-Booster?sellerCountry=13&amp;language=1</t>
        </is>
      </c>
      <c r="E442" s="23" t="n">
        <v>47.1413</v>
      </c>
      <c r="F442" s="23" t="inlineStr">
        <is>
          <t>TRUE</t>
        </is>
      </c>
      <c r="G442" s="24" t="n"/>
      <c r="H442" s="23" t="n">
        <v>34.052931</v>
      </c>
      <c r="J442">
        <f>_xlfn.XLOOKUP(tbl_Sourcing[[#This Row],[Product Id]], tbl_Product[Product Id], tbl_Product[Name])</f>
        <v/>
      </c>
      <c r="K442" t="n">
        <v>106</v>
      </c>
      <c r="P4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2">
        <f>_xlfn.XLOOKUP(tbl_Sourcing[[#This Row],[Product Id]], tbl_Product[Product Id], tbl_Product[Is Booster])</f>
        <v/>
      </c>
      <c r="R442">
        <f>_xlfn.XLOOKUP(tbl_Sourcing[[#This Row],[Product Id]], tbl_Product[Product Id], tbl_Product[Is Precon])</f>
        <v/>
      </c>
    </row>
    <row r="443">
      <c r="A443" t="n">
        <v>144</v>
      </c>
      <c r="B443" t="n">
        <v>134</v>
      </c>
      <c r="C443" t="inlineStr">
        <is>
          <t>Card Market</t>
        </is>
      </c>
      <c r="D443" s="8" t="inlineStr">
        <is>
          <t>https://www.cardmarket.com/en/Magic/Products/Booster-Boxes/Strixhaven-School-of-Mages-Collector-Booster-Box?sellerCountry=13&amp;language=1</t>
        </is>
      </c>
      <c r="E443" s="24" t="n"/>
      <c r="F443" s="23" t="inlineStr">
        <is>
          <t>FALSE</t>
        </is>
      </c>
      <c r="G443" s="24" t="n"/>
      <c r="H443" s="24" t="n"/>
      <c r="J443">
        <f>_xlfn.XLOOKUP(tbl_Sourcing[[#This Row],[Product Id]], tbl_Product[Product Id], tbl_Product[Name])</f>
        <v/>
      </c>
      <c r="K443" t="n">
        <v>107</v>
      </c>
      <c r="P4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3">
        <f>_xlfn.XLOOKUP(tbl_Sourcing[[#This Row],[Product Id]], tbl_Product[Product Id], tbl_Product[Is Booster])</f>
        <v/>
      </c>
      <c r="R443">
        <f>_xlfn.XLOOKUP(tbl_Sourcing[[#This Row],[Product Id]], tbl_Product[Product Id], tbl_Product[Is Precon])</f>
        <v/>
      </c>
    </row>
    <row r="444">
      <c r="A444" t="n">
        <v>160</v>
      </c>
      <c r="B444" t="n">
        <v>9</v>
      </c>
      <c r="C444" t="inlineStr">
        <is>
          <t>Card Market</t>
        </is>
      </c>
      <c r="D444" s="8" t="inlineStr">
        <is>
          <t>https://www.cardmarket.com/en/Magic/Products/Boosters/Strixhaven-School-of-Mages-Set-Booster?sellerCountry=13&amp;language=1</t>
        </is>
      </c>
      <c r="E444" s="23" t="n">
        <v>8.185700000000001</v>
      </c>
      <c r="F444" s="23" t="inlineStr">
        <is>
          <t>TRUE</t>
        </is>
      </c>
      <c r="G444" s="24" t="n"/>
      <c r="H444" s="23" t="n">
        <v>5.381559</v>
      </c>
      <c r="J444">
        <f>_xlfn.XLOOKUP(tbl_Sourcing[[#This Row],[Product Id]], tbl_Product[Product Id], tbl_Product[Name])</f>
        <v/>
      </c>
      <c r="K444" t="n">
        <v>108</v>
      </c>
      <c r="P4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4">
        <f>_xlfn.XLOOKUP(tbl_Sourcing[[#This Row],[Product Id]], tbl_Product[Product Id], tbl_Product[Is Booster])</f>
        <v/>
      </c>
      <c r="R444">
        <f>_xlfn.XLOOKUP(tbl_Sourcing[[#This Row],[Product Id]], tbl_Product[Product Id], tbl_Product[Is Precon])</f>
        <v/>
      </c>
    </row>
    <row r="445">
      <c r="A445" t="n">
        <v>20</v>
      </c>
      <c r="B445" t="n">
        <v>54</v>
      </c>
      <c r="C445" t="inlineStr">
        <is>
          <t>Card Market</t>
        </is>
      </c>
      <c r="D445" s="8" t="inlineStr">
        <is>
          <t>https://www.cardmarket.com/en/Magic/Products/Booster-Boxes/Strixhaven-School-of-Mages-Set-Booster-Box?sellerCountry=13&amp;language=1</t>
        </is>
      </c>
      <c r="E445" s="24" t="n">
        <v>174.5033</v>
      </c>
      <c r="F445" s="23" t="inlineStr">
        <is>
          <t>TRUE</t>
        </is>
      </c>
      <c r="G445" s="24" t="n"/>
      <c r="H445" s="24" t="n"/>
      <c r="J445">
        <f>_xlfn.XLOOKUP(tbl_Sourcing[[#This Row],[Product Id]], tbl_Product[Product Id], tbl_Product[Name])</f>
        <v/>
      </c>
      <c r="K445" t="n">
        <v>109</v>
      </c>
      <c r="P4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5">
        <f>_xlfn.XLOOKUP(tbl_Sourcing[[#This Row],[Product Id]], tbl_Product[Product Id], tbl_Product[Is Booster])</f>
        <v/>
      </c>
      <c r="R445">
        <f>_xlfn.XLOOKUP(tbl_Sourcing[[#This Row],[Product Id]], tbl_Product[Product Id], tbl_Product[Is Precon])</f>
        <v/>
      </c>
    </row>
    <row r="446">
      <c r="A446" t="n">
        <v>216</v>
      </c>
      <c r="B446" t="n">
        <v>135</v>
      </c>
      <c r="C446" t="inlineStr">
        <is>
          <t>Card Market</t>
        </is>
      </c>
      <c r="D446" s="8" t="inlineStr">
        <is>
          <t>https://www.cardmarket.com/en/Magic/Products/Boosters/Tarkir-Dragonstorm-Collector-Booster?sellerCountry=13&amp;language=1</t>
        </is>
      </c>
      <c r="E446" s="23" t="n">
        <v>33.752</v>
      </c>
      <c r="F446" s="23" t="inlineStr">
        <is>
          <t>TRUE</t>
        </is>
      </c>
      <c r="G446" s="24" t="n"/>
      <c r="H446" s="23" t="n">
        <v>22.40424</v>
      </c>
      <c r="J446">
        <f>_xlfn.XLOOKUP(tbl_Sourcing[[#This Row],[Product Id]], tbl_Product[Product Id], tbl_Product[Name])</f>
        <v/>
      </c>
      <c r="K446" t="n">
        <v>110</v>
      </c>
      <c r="P4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6">
        <f>_xlfn.XLOOKUP(tbl_Sourcing[[#This Row],[Product Id]], tbl_Product[Product Id], tbl_Product[Is Booster])</f>
        <v/>
      </c>
      <c r="R446">
        <f>_xlfn.XLOOKUP(tbl_Sourcing[[#This Row],[Product Id]], tbl_Product[Product Id], tbl_Product[Is Precon])</f>
        <v/>
      </c>
    </row>
    <row r="447">
      <c r="A447" t="n">
        <v>145</v>
      </c>
      <c r="B447" t="n">
        <v>136</v>
      </c>
      <c r="C447" t="inlineStr">
        <is>
          <t>Card Market</t>
        </is>
      </c>
      <c r="D447" s="8" t="inlineStr">
        <is>
          <t>https://www.cardmarket.com/en/Magic/Products/Booster-Boxes/Tarkir-Dragonstorm-Collector-Booster-Box?sellerCountry=13&amp;language=1</t>
        </is>
      </c>
      <c r="E447" s="23" t="n">
        <v>328.9544</v>
      </c>
      <c r="F447" s="23" t="inlineStr">
        <is>
          <t>TRUE</t>
        </is>
      </c>
      <c r="G447" s="24" t="n"/>
      <c r="H447" s="24" t="n"/>
      <c r="J447">
        <f>_xlfn.XLOOKUP(tbl_Sourcing[[#This Row],[Product Id]], tbl_Product[Product Id], tbl_Product[Name])</f>
        <v/>
      </c>
      <c r="K447" t="n">
        <v>111</v>
      </c>
      <c r="P4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7">
        <f>_xlfn.XLOOKUP(tbl_Sourcing[[#This Row],[Product Id]], tbl_Product[Product Id], tbl_Product[Is Booster])</f>
        <v/>
      </c>
      <c r="R447">
        <f>_xlfn.XLOOKUP(tbl_Sourcing[[#This Row],[Product Id]], tbl_Product[Product Id], tbl_Product[Is Precon])</f>
        <v/>
      </c>
    </row>
    <row r="448">
      <c r="A448" t="n">
        <v>178</v>
      </c>
      <c r="B448" t="n">
        <v>27</v>
      </c>
      <c r="C448" t="inlineStr">
        <is>
          <t>Card Market</t>
        </is>
      </c>
      <c r="D448" s="8" t="inlineStr">
        <is>
          <t>https://www.cardmarket.com/en/Magic/Products/Boosters/Tarkir-Dragonstorm-Play-Booster?sellerCountry=13&amp;language=1</t>
        </is>
      </c>
      <c r="E448" s="23" t="n">
        <v>5.3843</v>
      </c>
      <c r="F448" s="23" t="inlineStr">
        <is>
          <t>TRUE</t>
        </is>
      </c>
      <c r="G448" s="24" t="n"/>
      <c r="H448" s="23" t="n">
        <v>2.944341</v>
      </c>
      <c r="J448">
        <f>_xlfn.XLOOKUP(tbl_Sourcing[[#This Row],[Product Id]], tbl_Product[Product Id], tbl_Product[Name])</f>
        <v/>
      </c>
      <c r="K448" t="n">
        <v>112</v>
      </c>
      <c r="P4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8">
        <f>_xlfn.XLOOKUP(tbl_Sourcing[[#This Row],[Product Id]], tbl_Product[Product Id], tbl_Product[Is Booster])</f>
        <v/>
      </c>
      <c r="R448">
        <f>_xlfn.XLOOKUP(tbl_Sourcing[[#This Row],[Product Id]], tbl_Product[Product Id], tbl_Product[Is Precon])</f>
        <v/>
      </c>
    </row>
    <row r="449">
      <c r="A449" t="n">
        <v>66</v>
      </c>
      <c r="B449" t="n">
        <v>42</v>
      </c>
      <c r="C449" t="inlineStr">
        <is>
          <t>Card Market</t>
        </is>
      </c>
      <c r="D449" s="8" t="inlineStr">
        <is>
          <t>https://www.cardmarket.com/en/Magic/Products/Booster-Boxes/Tarkir-Dragonstorm-Play-Booster-Box?sellerCountry=13&amp;language=1</t>
        </is>
      </c>
      <c r="E449" s="23" t="n">
        <v>129.185</v>
      </c>
      <c r="F449" s="23" t="inlineStr">
        <is>
          <t>TRUE</t>
        </is>
      </c>
      <c r="G449" s="24" t="n"/>
      <c r="H449" s="24" t="n"/>
      <c r="J449">
        <f>_xlfn.XLOOKUP(tbl_Sourcing[[#This Row],[Product Id]], tbl_Product[Product Id], tbl_Product[Name])</f>
        <v/>
      </c>
      <c r="K449" t="n">
        <v>113</v>
      </c>
      <c r="P4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9">
        <f>_xlfn.XLOOKUP(tbl_Sourcing[[#This Row],[Product Id]], tbl_Product[Product Id], tbl_Product[Is Booster])</f>
        <v/>
      </c>
      <c r="R449">
        <f>_xlfn.XLOOKUP(tbl_Sourcing[[#This Row],[Product Id]], tbl_Product[Product Id], tbl_Product[Is Precon])</f>
        <v/>
      </c>
    </row>
    <row r="450">
      <c r="A450" t="n">
        <v>217</v>
      </c>
      <c r="B450" t="n">
        <v>137</v>
      </c>
      <c r="C450" t="inlineStr">
        <is>
          <t>Card Market</t>
        </is>
      </c>
      <c r="D450" s="8" t="inlineStr">
        <is>
          <t>https://www.cardmarket.com/en/Magic/Products/Boosters/The-Brothers-War-Collector-Booster?sellerCountry=13&amp;language=1</t>
        </is>
      </c>
      <c r="E450" s="23" t="n">
        <v>52.283</v>
      </c>
      <c r="F450" s="23" t="inlineStr">
        <is>
          <t>TRUE</t>
        </is>
      </c>
      <c r="G450" s="24" t="n"/>
      <c r="H450" s="23" t="n">
        <v>38.52621</v>
      </c>
      <c r="J450">
        <f>_xlfn.XLOOKUP(tbl_Sourcing[[#This Row],[Product Id]], tbl_Product[Product Id], tbl_Product[Name])</f>
        <v/>
      </c>
      <c r="K450" t="n">
        <v>114</v>
      </c>
      <c r="P4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0">
        <f>_xlfn.XLOOKUP(tbl_Sourcing[[#This Row],[Product Id]], tbl_Product[Product Id], tbl_Product[Is Booster])</f>
        <v/>
      </c>
      <c r="R450">
        <f>_xlfn.XLOOKUP(tbl_Sourcing[[#This Row],[Product Id]], tbl_Product[Product Id], tbl_Product[Is Precon])</f>
        <v/>
      </c>
    </row>
    <row r="451">
      <c r="A451" t="n">
        <v>146</v>
      </c>
      <c r="B451" t="n">
        <v>138</v>
      </c>
      <c r="C451" t="inlineStr">
        <is>
          <t>Card Market</t>
        </is>
      </c>
      <c r="D451" s="8" t="inlineStr">
        <is>
          <t>https://www.cardmarket.com/en/Magic/Products/Booster-Boxes/The-Brothers-War-Collector-Booster-Box?sellerCountry=13&amp;language=1</t>
        </is>
      </c>
      <c r="E451" s="23" t="n">
        <v>407.15</v>
      </c>
      <c r="F451" s="23" t="inlineStr">
        <is>
          <t>TRUE</t>
        </is>
      </c>
      <c r="G451" s="24" t="n"/>
      <c r="H451" s="24" t="n"/>
      <c r="J451">
        <f>_xlfn.XLOOKUP(tbl_Sourcing[[#This Row],[Product Id]], tbl_Product[Product Id], tbl_Product[Name])</f>
        <v/>
      </c>
      <c r="K451" t="n">
        <v>115</v>
      </c>
      <c r="P4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1">
        <f>_xlfn.XLOOKUP(tbl_Sourcing[[#This Row],[Product Id]], tbl_Product[Product Id], tbl_Product[Is Booster])</f>
        <v/>
      </c>
      <c r="R451">
        <f>_xlfn.XLOOKUP(tbl_Sourcing[[#This Row],[Product Id]], tbl_Product[Product Id], tbl_Product[Is Precon])</f>
        <v/>
      </c>
    </row>
    <row r="452">
      <c r="A452" t="n">
        <v>179</v>
      </c>
      <c r="B452" t="n">
        <v>28</v>
      </c>
      <c r="C452" t="inlineStr">
        <is>
          <t>Card Market</t>
        </is>
      </c>
      <c r="D452" s="8" t="inlineStr">
        <is>
          <t>https://www.cardmarket.com/en/Magic/Products/Boosters/The-Brothers-War-Set-Booster?sellerCountry=13&amp;language=1</t>
        </is>
      </c>
      <c r="E452" s="23" t="n">
        <v>6.1238</v>
      </c>
      <c r="F452" s="23" t="inlineStr">
        <is>
          <t>TRUE</t>
        </is>
      </c>
      <c r="G452" s="24" t="n"/>
      <c r="H452" s="23" t="n">
        <v>3.587706</v>
      </c>
      <c r="J452">
        <f>_xlfn.XLOOKUP(tbl_Sourcing[[#This Row],[Product Id]], tbl_Product[Product Id], tbl_Product[Name])</f>
        <v/>
      </c>
      <c r="K452" t="n">
        <v>116</v>
      </c>
      <c r="P4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2">
        <f>_xlfn.XLOOKUP(tbl_Sourcing[[#This Row],[Product Id]], tbl_Product[Product Id], tbl_Product[Is Booster])</f>
        <v/>
      </c>
      <c r="R452">
        <f>_xlfn.XLOOKUP(tbl_Sourcing[[#This Row],[Product Id]], tbl_Product[Product Id], tbl_Product[Is Precon])</f>
        <v/>
      </c>
    </row>
    <row r="453">
      <c r="A453" t="n">
        <v>68</v>
      </c>
      <c r="B453" t="n">
        <v>73</v>
      </c>
      <c r="C453" t="inlineStr">
        <is>
          <t>Card Market</t>
        </is>
      </c>
      <c r="D453" s="8" t="inlineStr">
        <is>
          <t>https://www.cardmarket.com/en/Magic/Products/Booster-Boxes/The-Brothers-War-Set-Booster-Box?sellerCountry=13&amp;language=1</t>
        </is>
      </c>
      <c r="E453" s="23" t="n">
        <v>181.7156</v>
      </c>
      <c r="F453" s="23" t="inlineStr">
        <is>
          <t>TRUE</t>
        </is>
      </c>
      <c r="G453" s="24" t="n"/>
      <c r="H453" s="24" t="n"/>
      <c r="J453">
        <f>_xlfn.XLOOKUP(tbl_Sourcing[[#This Row],[Product Id]], tbl_Product[Product Id], tbl_Product[Name])</f>
        <v/>
      </c>
      <c r="K453" t="n">
        <v>117</v>
      </c>
      <c r="P4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3">
        <f>_xlfn.XLOOKUP(tbl_Sourcing[[#This Row],[Product Id]], tbl_Product[Product Id], tbl_Product[Is Booster])</f>
        <v/>
      </c>
      <c r="R453">
        <f>_xlfn.XLOOKUP(tbl_Sourcing[[#This Row],[Product Id]], tbl_Product[Product Id], tbl_Product[Is Precon])</f>
        <v/>
      </c>
    </row>
    <row r="454">
      <c r="A454" t="n">
        <v>218</v>
      </c>
      <c r="B454" t="n">
        <v>139</v>
      </c>
      <c r="C454" t="inlineStr">
        <is>
          <t>Card Market</t>
        </is>
      </c>
      <c r="D454" s="8" t="inlineStr">
        <is>
          <t>https://www.cardmarket.com/en/Magic/Products/Boosters/The-Lord-of-the-Rings-Tales-of-Middle-earth-Collector-Booster?sellerCountry=13&amp;language=1</t>
        </is>
      </c>
      <c r="E454" s="23" t="n">
        <v>121.9205</v>
      </c>
      <c r="F454" s="23" t="inlineStr">
        <is>
          <t>TRUE</t>
        </is>
      </c>
      <c r="G454" s="24" t="n"/>
      <c r="H454" s="23" t="n">
        <v>88.670835</v>
      </c>
      <c r="J454">
        <f>_xlfn.XLOOKUP(tbl_Sourcing[[#This Row],[Product Id]], tbl_Product[Product Id], tbl_Product[Name])</f>
        <v/>
      </c>
      <c r="K454" t="n">
        <v>118</v>
      </c>
      <c r="P4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4">
        <f>_xlfn.XLOOKUP(tbl_Sourcing[[#This Row],[Product Id]], tbl_Product[Product Id], tbl_Product[Is Booster])</f>
        <v/>
      </c>
      <c r="R454">
        <f>_xlfn.XLOOKUP(tbl_Sourcing[[#This Row],[Product Id]], tbl_Product[Product Id], tbl_Product[Is Precon])</f>
        <v/>
      </c>
    </row>
    <row r="455">
      <c r="A455" t="n">
        <v>147</v>
      </c>
      <c r="B455" t="n">
        <v>140</v>
      </c>
      <c r="C455" t="inlineStr">
        <is>
          <t>Card Market</t>
        </is>
      </c>
      <c r="D455" s="8" t="inlineStr">
        <is>
          <t>https://www.cardmarket.com/en/Magic/Products/Booster-Boxes/The-Lord-of-the-Rings-Tales-of-Middle-earth-Collector-Booster-Box?sellerCountry=13&amp;language=1</t>
        </is>
      </c>
      <c r="E455" s="23" t="n">
        <v>890</v>
      </c>
      <c r="F455" s="23" t="inlineStr">
        <is>
          <t>TRUE</t>
        </is>
      </c>
      <c r="G455" s="24" t="n"/>
      <c r="H455" s="24" t="n"/>
      <c r="J455">
        <f>_xlfn.XLOOKUP(tbl_Sourcing[[#This Row],[Product Id]], tbl_Product[Product Id], tbl_Product[Name])</f>
        <v/>
      </c>
      <c r="K455" t="n">
        <v>119</v>
      </c>
      <c r="P4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5">
        <f>_xlfn.XLOOKUP(tbl_Sourcing[[#This Row],[Product Id]], tbl_Product[Product Id], tbl_Product[Is Booster])</f>
        <v/>
      </c>
      <c r="R455">
        <f>_xlfn.XLOOKUP(tbl_Sourcing[[#This Row],[Product Id]], tbl_Product[Product Id], tbl_Product[Is Precon])</f>
        <v/>
      </c>
    </row>
    <row r="456">
      <c r="A456" t="n">
        <v>172</v>
      </c>
      <c r="B456" t="n">
        <v>21</v>
      </c>
      <c r="C456" t="inlineStr">
        <is>
          <t>Card Market</t>
        </is>
      </c>
      <c r="D456" s="8" t="inlineStr">
        <is>
          <t>https://www.cardmarket.com/en/Magic/Products/Boosters/The-Lord-of-the-Rings-Tales-of-Middle-earth-Set-Booster?sellerCountry=13&amp;language=1</t>
        </is>
      </c>
      <c r="E456" s="23" t="n">
        <v>8.699</v>
      </c>
      <c r="F456" s="23" t="inlineStr">
        <is>
          <t>TRUE</t>
        </is>
      </c>
      <c r="G456" s="24" t="n"/>
      <c r="H456" s="23" t="n">
        <v>5.82813</v>
      </c>
      <c r="J456">
        <f>_xlfn.XLOOKUP(tbl_Sourcing[[#This Row],[Product Id]], tbl_Product[Product Id], tbl_Product[Name])</f>
        <v/>
      </c>
      <c r="K456" t="n">
        <v>120</v>
      </c>
      <c r="P4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6">
        <f>_xlfn.XLOOKUP(tbl_Sourcing[[#This Row],[Product Id]], tbl_Product[Product Id], tbl_Product[Is Booster])</f>
        <v/>
      </c>
      <c r="R456">
        <f>_xlfn.XLOOKUP(tbl_Sourcing[[#This Row],[Product Id]], tbl_Product[Product Id], tbl_Product[Is Precon])</f>
        <v/>
      </c>
    </row>
    <row r="457">
      <c r="A457" t="n">
        <v>50</v>
      </c>
      <c r="B457" t="n">
        <v>66</v>
      </c>
      <c r="C457" t="inlineStr">
        <is>
          <t>Card Market</t>
        </is>
      </c>
      <c r="D457" s="8" t="inlineStr">
        <is>
          <t>https://www.cardmarket.com/en/Magic/Products/Booster-Boxes/The-Lord-of-the-Rings-Tales-of-Middle-earth-Set-Booster-Box?sellerCountry=13&amp;language=1</t>
        </is>
      </c>
      <c r="E457" s="23" t="n">
        <v>205.4057</v>
      </c>
      <c r="F457" s="23" t="inlineStr">
        <is>
          <t>TRUE</t>
        </is>
      </c>
      <c r="G457" s="24" t="n"/>
      <c r="H457" s="24" t="n"/>
      <c r="J457">
        <f>_xlfn.XLOOKUP(tbl_Sourcing[[#This Row],[Product Id]], tbl_Product[Product Id], tbl_Product[Name])</f>
        <v/>
      </c>
      <c r="K457" t="n">
        <v>121</v>
      </c>
      <c r="P4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7">
        <f>_xlfn.XLOOKUP(tbl_Sourcing[[#This Row],[Product Id]], tbl_Product[Product Id], tbl_Product[Is Booster])</f>
        <v/>
      </c>
      <c r="R457">
        <f>_xlfn.XLOOKUP(tbl_Sourcing[[#This Row],[Product Id]], tbl_Product[Product Id], tbl_Product[Is Precon])</f>
        <v/>
      </c>
    </row>
    <row r="458">
      <c r="A458" t="n">
        <v>219</v>
      </c>
      <c r="B458" t="n">
        <v>141</v>
      </c>
      <c r="C458" t="inlineStr">
        <is>
          <t>Card Market</t>
        </is>
      </c>
      <c r="D458" s="8" t="inlineStr">
        <is>
          <t>https://www.cardmarket.com/en/Magic/Products/Boosters/The-Lost-Caverns-of-Ixalan-Collector-Booster?sellerCountry=13&amp;language=1</t>
        </is>
      </c>
      <c r="E458" s="23" t="n">
        <v>69.8048</v>
      </c>
      <c r="F458" s="23" t="inlineStr">
        <is>
          <t>TRUE</t>
        </is>
      </c>
      <c r="G458" s="24" t="n"/>
      <c r="H458" s="23" t="n">
        <v>53.77017600000001</v>
      </c>
      <c r="J458">
        <f>_xlfn.XLOOKUP(tbl_Sourcing[[#This Row],[Product Id]], tbl_Product[Product Id], tbl_Product[Name])</f>
        <v/>
      </c>
      <c r="K458" t="n">
        <v>122</v>
      </c>
      <c r="P4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8">
        <f>_xlfn.XLOOKUP(tbl_Sourcing[[#This Row],[Product Id]], tbl_Product[Product Id], tbl_Product[Is Booster])</f>
        <v/>
      </c>
      <c r="R458">
        <f>_xlfn.XLOOKUP(tbl_Sourcing[[#This Row],[Product Id]], tbl_Product[Product Id], tbl_Product[Is Precon])</f>
        <v/>
      </c>
    </row>
    <row r="459">
      <c r="A459" t="n">
        <v>148</v>
      </c>
      <c r="B459" t="n">
        <v>142</v>
      </c>
      <c r="C459" t="inlineStr">
        <is>
          <t>Card Market</t>
        </is>
      </c>
      <c r="D459" s="8" t="inlineStr">
        <is>
          <t>https://www.cardmarket.com/en/Magic/Products/Booster-Boxes/The-Lost-Caverns-of-Ixalan-Collector-Booster-Box?sellerCountry=13&amp;language=1</t>
        </is>
      </c>
      <c r="E459" s="23" t="n">
        <v>889.13</v>
      </c>
      <c r="F459" s="23" t="inlineStr">
        <is>
          <t>TRUE</t>
        </is>
      </c>
      <c r="G459" s="24" t="n"/>
      <c r="H459" s="24" t="n"/>
      <c r="J459">
        <f>_xlfn.XLOOKUP(tbl_Sourcing[[#This Row],[Product Id]], tbl_Product[Product Id], tbl_Product[Name])</f>
        <v/>
      </c>
      <c r="K459" t="n">
        <v>123</v>
      </c>
      <c r="P4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9">
        <f>_xlfn.XLOOKUP(tbl_Sourcing[[#This Row],[Product Id]], tbl_Product[Product Id], tbl_Product[Is Booster])</f>
        <v/>
      </c>
      <c r="R459">
        <f>_xlfn.XLOOKUP(tbl_Sourcing[[#This Row],[Product Id]], tbl_Product[Product Id], tbl_Product[Is Precon])</f>
        <v/>
      </c>
    </row>
    <row r="460">
      <c r="A460" t="n">
        <v>153</v>
      </c>
      <c r="B460" t="n">
        <v>2</v>
      </c>
      <c r="C460" t="inlineStr">
        <is>
          <t>Card Market</t>
        </is>
      </c>
      <c r="D460" s="8" t="inlineStr">
        <is>
          <t>https://www.cardmarket.com/en/Magic/Products/Boosters/The-Lost-Caverns-of-Ixalan-Set-Booster?sellerCountry=13&amp;language=1</t>
        </is>
      </c>
      <c r="E460" s="23" t="n">
        <v>7.9769</v>
      </c>
      <c r="F460" s="23" t="inlineStr">
        <is>
          <t>TRUE</t>
        </is>
      </c>
      <c r="G460" s="24" t="n"/>
      <c r="H460" s="23" t="n">
        <v>5.199903</v>
      </c>
      <c r="J460">
        <f>_xlfn.XLOOKUP(tbl_Sourcing[[#This Row],[Product Id]], tbl_Product[Product Id], tbl_Product[Name])</f>
        <v/>
      </c>
      <c r="K460" t="n">
        <v>124</v>
      </c>
      <c r="P4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0">
        <f>_xlfn.XLOOKUP(tbl_Sourcing[[#This Row],[Product Id]], tbl_Product[Product Id], tbl_Product[Is Booster])</f>
        <v/>
      </c>
      <c r="R460">
        <f>_xlfn.XLOOKUP(tbl_Sourcing[[#This Row],[Product Id]], tbl_Product[Product Id], tbl_Product[Is Precon])</f>
        <v/>
      </c>
    </row>
    <row r="461">
      <c r="A461" t="n">
        <v>3</v>
      </c>
      <c r="B461" t="n">
        <v>47</v>
      </c>
      <c r="C461" t="inlineStr">
        <is>
          <t>Card Market</t>
        </is>
      </c>
      <c r="D461" s="8" t="inlineStr">
        <is>
          <t>https://www.cardmarket.com/en/Magic/Products/Booster-Boxes/The-Lost-Caverns-of-Ixalan-Set-Booster-Box?sellerCountry=13&amp;language=1</t>
        </is>
      </c>
      <c r="E461" s="24" t="n"/>
      <c r="F461" s="23" t="inlineStr">
        <is>
          <t>FALSE</t>
        </is>
      </c>
      <c r="G461" s="24" t="n"/>
      <c r="H461" s="24" t="n"/>
      <c r="J461">
        <f>_xlfn.XLOOKUP(tbl_Sourcing[[#This Row],[Product Id]], tbl_Product[Product Id], tbl_Product[Name])</f>
        <v/>
      </c>
      <c r="K461" t="n">
        <v>125</v>
      </c>
      <c r="P4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1">
        <f>_xlfn.XLOOKUP(tbl_Sourcing[[#This Row],[Product Id]], tbl_Product[Product Id], tbl_Product[Is Booster])</f>
        <v/>
      </c>
      <c r="R461">
        <f>_xlfn.XLOOKUP(tbl_Sourcing[[#This Row],[Product Id]], tbl_Product[Product Id], tbl_Product[Is Precon])</f>
        <v/>
      </c>
    </row>
    <row r="462">
      <c r="A462" t="n">
        <v>189</v>
      </c>
      <c r="B462" t="n">
        <v>45</v>
      </c>
      <c r="C462" t="inlineStr">
        <is>
          <t>Card Market</t>
        </is>
      </c>
      <c r="D462" s="8" t="inlineStr">
        <is>
          <t>https://www.cardmarket.com/en/Magic/Products/Boosters/Theros-Beyond-Death-Booster?sellerCountry=13&amp;language=1</t>
        </is>
      </c>
      <c r="E462" s="23" t="n">
        <v>6.35</v>
      </c>
      <c r="F462" s="23" t="inlineStr">
        <is>
          <t>TRUE</t>
        </is>
      </c>
      <c r="G462" s="24" t="n"/>
      <c r="H462" s="23" t="n">
        <v>3.7845</v>
      </c>
      <c r="J462">
        <f>_xlfn.XLOOKUP(tbl_Sourcing[[#This Row],[Product Id]], tbl_Product[Product Id], tbl_Product[Name])</f>
        <v/>
      </c>
      <c r="K462" t="n">
        <v>126</v>
      </c>
      <c r="P4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2">
        <f>_xlfn.XLOOKUP(tbl_Sourcing[[#This Row],[Product Id]], tbl_Product[Product Id], tbl_Product[Is Booster])</f>
        <v/>
      </c>
      <c r="R462">
        <f>_xlfn.XLOOKUP(tbl_Sourcing[[#This Row],[Product Id]], tbl_Product[Product Id], tbl_Product[Is Precon])</f>
        <v/>
      </c>
    </row>
    <row r="463">
      <c r="A463" t="n">
        <v>220</v>
      </c>
      <c r="B463" t="n">
        <v>143</v>
      </c>
      <c r="C463" t="inlineStr">
        <is>
          <t>Card Market</t>
        </is>
      </c>
      <c r="D463" s="8" t="inlineStr">
        <is>
          <t>https://www.cardmarket.com/en/Magic/Products/Boosters/Theros-Beyond-Death-Collector-Booster?sellerCountry=13&amp;language=1</t>
        </is>
      </c>
      <c r="E463" s="23" t="n">
        <v>25.5044</v>
      </c>
      <c r="F463" s="23" t="inlineStr">
        <is>
          <t>TRUE</t>
        </is>
      </c>
      <c r="G463" s="24" t="n"/>
      <c r="H463" s="23" t="n">
        <v>15.228828</v>
      </c>
      <c r="J463">
        <f>_xlfn.XLOOKUP(tbl_Sourcing[[#This Row],[Product Id]], tbl_Product[Product Id], tbl_Product[Name])</f>
        <v/>
      </c>
      <c r="K463" t="n">
        <v>127</v>
      </c>
      <c r="P4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3">
        <f>_xlfn.XLOOKUP(tbl_Sourcing[[#This Row],[Product Id]], tbl_Product[Product Id], tbl_Product[Is Booster])</f>
        <v/>
      </c>
      <c r="R463">
        <f>_xlfn.XLOOKUP(tbl_Sourcing[[#This Row],[Product Id]], tbl_Product[Product Id], tbl_Product[Is Precon])</f>
        <v/>
      </c>
    </row>
    <row r="464">
      <c r="A464" t="n">
        <v>149</v>
      </c>
      <c r="B464" t="n">
        <v>144</v>
      </c>
      <c r="C464" t="inlineStr">
        <is>
          <t>Card Market</t>
        </is>
      </c>
      <c r="D464" s="8" t="inlineStr">
        <is>
          <t>https://www.cardmarket.com/en/Magic/Products/Booster-Boxes/Theros-Beyond-Death-Collector-Booster-Box?sellerCountry=13&amp;language=1</t>
        </is>
      </c>
      <c r="E464" s="23" t="n">
        <v>194</v>
      </c>
      <c r="F464" s="23" t="inlineStr">
        <is>
          <t>TRUE</t>
        </is>
      </c>
      <c r="G464" s="24" t="n"/>
      <c r="H464" s="24" t="n"/>
      <c r="J464">
        <f>_xlfn.XLOOKUP(tbl_Sourcing[[#This Row],[Product Id]], tbl_Product[Product Id], tbl_Product[Name])</f>
        <v/>
      </c>
      <c r="K464" t="n">
        <v>128</v>
      </c>
      <c r="P4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4">
        <f>_xlfn.XLOOKUP(tbl_Sourcing[[#This Row],[Product Id]], tbl_Product[Product Id], tbl_Product[Is Booster])</f>
        <v/>
      </c>
      <c r="R464">
        <f>_xlfn.XLOOKUP(tbl_Sourcing[[#This Row],[Product Id]], tbl_Product[Product Id], tbl_Product[Is Precon])</f>
        <v/>
      </c>
    </row>
    <row r="465">
      <c r="A465" t="n">
        <v>161</v>
      </c>
      <c r="B465" t="n">
        <v>10</v>
      </c>
      <c r="C465" t="inlineStr">
        <is>
          <t>Card Market</t>
        </is>
      </c>
      <c r="D465" s="8" t="inlineStr">
        <is>
          <t>https://www.cardmarket.com/en/Magic/Products/Boosters/Throne-of-Eldraine-Booster?sellerCountry=13&amp;language=1</t>
        </is>
      </c>
      <c r="E465" s="23" t="n">
        <v>6.35</v>
      </c>
      <c r="F465" s="23" t="inlineStr">
        <is>
          <t>TRUE</t>
        </is>
      </c>
      <c r="G465" s="24" t="n"/>
      <c r="H465" s="23" t="n">
        <v>3.7845</v>
      </c>
      <c r="J465">
        <f>_xlfn.XLOOKUP(tbl_Sourcing[[#This Row],[Product Id]], tbl_Product[Product Id], tbl_Product[Name])</f>
        <v/>
      </c>
      <c r="K465" t="n">
        <v>129</v>
      </c>
      <c r="P4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5">
        <f>_xlfn.XLOOKUP(tbl_Sourcing[[#This Row],[Product Id]], tbl_Product[Product Id], tbl_Product[Is Booster])</f>
        <v/>
      </c>
      <c r="R465">
        <f>_xlfn.XLOOKUP(tbl_Sourcing[[#This Row],[Product Id]], tbl_Product[Product Id], tbl_Product[Is Precon])</f>
        <v/>
      </c>
    </row>
    <row r="466">
      <c r="A466" t="n">
        <v>22</v>
      </c>
      <c r="B466" t="n">
        <v>55</v>
      </c>
      <c r="C466" t="inlineStr">
        <is>
          <t>Card Market</t>
        </is>
      </c>
      <c r="D466" s="8" t="inlineStr">
        <is>
          <t>https://www.cardmarket.com/en/Magic/Products/Booster-Boxes/Throne-of-Eldraine-Booster-Box?sellerCountry=13&amp;language=1</t>
        </is>
      </c>
      <c r="E466" s="23" t="n">
        <v>175.73</v>
      </c>
      <c r="F466" s="23" t="inlineStr">
        <is>
          <t>TRUE</t>
        </is>
      </c>
      <c r="G466" s="24" t="n"/>
      <c r="H466" s="24" t="n"/>
      <c r="J466">
        <f>_xlfn.XLOOKUP(tbl_Sourcing[[#This Row],[Product Id]], tbl_Product[Product Id], tbl_Product[Name])</f>
        <v/>
      </c>
      <c r="K466" t="n">
        <v>130</v>
      </c>
      <c r="P4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6">
        <f>_xlfn.XLOOKUP(tbl_Sourcing[[#This Row],[Product Id]], tbl_Product[Product Id], tbl_Product[Is Booster])</f>
        <v/>
      </c>
      <c r="R466">
        <f>_xlfn.XLOOKUP(tbl_Sourcing[[#This Row],[Product Id]], tbl_Product[Product Id], tbl_Product[Is Precon])</f>
        <v/>
      </c>
    </row>
    <row r="467">
      <c r="A467" t="n">
        <v>221</v>
      </c>
      <c r="B467" t="n">
        <v>145</v>
      </c>
      <c r="C467" t="inlineStr">
        <is>
          <t>Card Market</t>
        </is>
      </c>
      <c r="D467" s="8" t="inlineStr">
        <is>
          <t>https://www.cardmarket.com/en/Magic/Products/Boosters/Throne-of-Eldraine-Collector-Booster?sellerCountry=13&amp;language=1</t>
        </is>
      </c>
      <c r="E467" s="23" t="n">
        <v>33.752</v>
      </c>
      <c r="F467" s="23" t="inlineStr">
        <is>
          <t>TRUE</t>
        </is>
      </c>
      <c r="G467" s="24" t="n"/>
      <c r="H467" s="23" t="n">
        <v>22.40424</v>
      </c>
      <c r="J467">
        <f>_xlfn.XLOOKUP(tbl_Sourcing[[#This Row],[Product Id]], tbl_Product[Product Id], tbl_Product[Name])</f>
        <v/>
      </c>
      <c r="K467" t="n">
        <v>131</v>
      </c>
      <c r="P4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7">
        <f>_xlfn.XLOOKUP(tbl_Sourcing[[#This Row],[Product Id]], tbl_Product[Product Id], tbl_Product[Is Booster])</f>
        <v/>
      </c>
      <c r="R467">
        <f>_xlfn.XLOOKUP(tbl_Sourcing[[#This Row],[Product Id]], tbl_Product[Product Id], tbl_Product[Is Precon])</f>
        <v/>
      </c>
    </row>
    <row r="468">
      <c r="A468" t="n">
        <v>150</v>
      </c>
      <c r="B468" t="n">
        <v>146</v>
      </c>
      <c r="C468" t="inlineStr">
        <is>
          <t>Card Market</t>
        </is>
      </c>
      <c r="D468" s="8" t="inlineStr">
        <is>
          <t>https://www.cardmarket.com/en/Magic/Products/Booster-Boxes/Throne-of-Eldraine-Collector-Booster-Box?sellerCountry=13&amp;language=1</t>
        </is>
      </c>
      <c r="E468" s="23" t="n">
        <v>327.9713</v>
      </c>
      <c r="F468" s="23" t="inlineStr">
        <is>
          <t>TRUE</t>
        </is>
      </c>
      <c r="G468" s="24" t="n"/>
      <c r="H468" s="24" t="n"/>
      <c r="J468">
        <f>_xlfn.XLOOKUP(tbl_Sourcing[[#This Row],[Product Id]], tbl_Product[Product Id], tbl_Product[Name])</f>
        <v/>
      </c>
      <c r="K468" t="n">
        <v>132</v>
      </c>
      <c r="P4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8">
        <f>_xlfn.XLOOKUP(tbl_Sourcing[[#This Row],[Product Id]], tbl_Product[Product Id], tbl_Product[Is Booster])</f>
        <v/>
      </c>
      <c r="R468">
        <f>_xlfn.XLOOKUP(tbl_Sourcing[[#This Row],[Product Id]], tbl_Product[Product Id], tbl_Product[Is Precon])</f>
        <v/>
      </c>
    </row>
    <row r="469">
      <c r="A469" t="n">
        <v>159</v>
      </c>
      <c r="B469" t="n">
        <v>8</v>
      </c>
      <c r="C469" t="inlineStr">
        <is>
          <t>Card Market</t>
        </is>
      </c>
      <c r="D469" s="8" t="inlineStr">
        <is>
          <t>https://www.cardmarket.com/en/Magic/Products/Boosters/War-of-the-Spark-Booster?sellerCountry=13&amp;language=1</t>
        </is>
      </c>
      <c r="E469" s="23" t="n">
        <v>6.35</v>
      </c>
      <c r="F469" s="23" t="inlineStr">
        <is>
          <t>TRUE</t>
        </is>
      </c>
      <c r="G469" s="24" t="n"/>
      <c r="H469" s="23" t="n">
        <v>3.7845</v>
      </c>
      <c r="J469">
        <f>_xlfn.XLOOKUP(tbl_Sourcing[[#This Row],[Product Id]], tbl_Product[Product Id], tbl_Product[Name])</f>
        <v/>
      </c>
      <c r="K469" t="n">
        <v>133</v>
      </c>
      <c r="P4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9">
        <f>_xlfn.XLOOKUP(tbl_Sourcing[[#This Row],[Product Id]], tbl_Product[Product Id], tbl_Product[Is Booster])</f>
        <v/>
      </c>
      <c r="R469">
        <f>_xlfn.XLOOKUP(tbl_Sourcing[[#This Row],[Product Id]], tbl_Product[Product Id], tbl_Product[Is Precon])</f>
        <v/>
      </c>
    </row>
    <row r="470">
      <c r="A470" t="n">
        <v>18</v>
      </c>
      <c r="B470" t="n">
        <v>53</v>
      </c>
      <c r="C470" t="inlineStr">
        <is>
          <t>Card Market</t>
        </is>
      </c>
      <c r="D470" s="8" t="inlineStr">
        <is>
          <t>https://www.cardmarket.com/en/Magic/Products/Booster-Boxes/War-of-the-Spark-Booster-Box?sellerCountry=13&amp;language=1</t>
        </is>
      </c>
      <c r="E470" s="23" t="n">
        <v>141.8</v>
      </c>
      <c r="F470" s="23" t="inlineStr">
        <is>
          <t>TRUE</t>
        </is>
      </c>
      <c r="G470" s="24" t="n"/>
      <c r="H470" s="24" t="n"/>
      <c r="J470">
        <f>_xlfn.XLOOKUP(tbl_Sourcing[[#This Row],[Product Id]], tbl_Product[Product Id], tbl_Product[Name])</f>
        <v/>
      </c>
      <c r="K470" t="n">
        <v>134</v>
      </c>
      <c r="P4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0">
        <f>_xlfn.XLOOKUP(tbl_Sourcing[[#This Row],[Product Id]], tbl_Product[Product Id], tbl_Product[Is Booster])</f>
        <v/>
      </c>
      <c r="R470">
        <f>_xlfn.XLOOKUP(tbl_Sourcing[[#This Row],[Product Id]], tbl_Product[Product Id], tbl_Product[Is Precon])</f>
        <v/>
      </c>
    </row>
    <row r="471">
      <c r="A471" t="n">
        <v>222</v>
      </c>
      <c r="B471" t="n">
        <v>147</v>
      </c>
      <c r="C471" t="inlineStr">
        <is>
          <t>Card Market</t>
        </is>
      </c>
      <c r="D471" s="8" t="inlineStr">
        <is>
          <t>https://www.cardmarket.com/en/Magic/Products/Boosters/Wilds-of-Eldraine-Collector-Booster?sellerCountry=13&amp;language=1</t>
        </is>
      </c>
      <c r="E471" s="24" t="n">
        <v>90.35419999999999</v>
      </c>
      <c r="F471" s="23" t="inlineStr">
        <is>
          <t>TRUE</t>
        </is>
      </c>
      <c r="G471" s="24" t="n"/>
      <c r="H471" s="23" t="n">
        <v>71.64815399999999</v>
      </c>
      <c r="J471">
        <f>_xlfn.XLOOKUP(tbl_Sourcing[[#This Row],[Product Id]], tbl_Product[Product Id], tbl_Product[Name])</f>
        <v/>
      </c>
      <c r="K471" t="n">
        <v>135</v>
      </c>
      <c r="P4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1">
        <f>_xlfn.XLOOKUP(tbl_Sourcing[[#This Row],[Product Id]], tbl_Product[Product Id], tbl_Product[Is Booster])</f>
        <v/>
      </c>
      <c r="R471">
        <f>_xlfn.XLOOKUP(tbl_Sourcing[[#This Row],[Product Id]], tbl_Product[Product Id], tbl_Product[Is Precon])</f>
        <v/>
      </c>
    </row>
    <row r="472">
      <c r="A472" t="n">
        <v>151</v>
      </c>
      <c r="B472" t="n">
        <v>148</v>
      </c>
      <c r="C472" t="inlineStr">
        <is>
          <t>Card Market</t>
        </is>
      </c>
      <c r="D472" s="8" t="inlineStr">
        <is>
          <t>https://www.cardmarket.com/en/Magic/Products/Booster-Boxes/Wilds-of-Eldraine-Collector-Booster-Box?sellerCountry=13&amp;language=1</t>
        </is>
      </c>
      <c r="E472" s="23" t="n">
        <v>844.0118</v>
      </c>
      <c r="F472" s="23" t="inlineStr">
        <is>
          <t>TRUE</t>
        </is>
      </c>
      <c r="G472" s="24" t="n"/>
      <c r="H472" s="24" t="n"/>
      <c r="J472">
        <f>_xlfn.XLOOKUP(tbl_Sourcing[[#This Row],[Product Id]], tbl_Product[Product Id], tbl_Product[Name])</f>
        <v/>
      </c>
      <c r="K472" t="n">
        <v>136</v>
      </c>
      <c r="P4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2">
        <f>_xlfn.XLOOKUP(tbl_Sourcing[[#This Row],[Product Id]], tbl_Product[Product Id], tbl_Product[Is Booster])</f>
        <v/>
      </c>
      <c r="R472">
        <f>_xlfn.XLOOKUP(tbl_Sourcing[[#This Row],[Product Id]], tbl_Product[Product Id], tbl_Product[Is Precon])</f>
        <v/>
      </c>
    </row>
    <row r="473">
      <c r="A473" t="n">
        <v>180</v>
      </c>
      <c r="B473" t="n">
        <v>29</v>
      </c>
      <c r="C473" t="inlineStr">
        <is>
          <t>Card Market</t>
        </is>
      </c>
      <c r="D473" s="8" t="inlineStr">
        <is>
          <t>https://www.cardmarket.com/en/Magic/Products/Boosters/Wilds-of-Eldraine-Set-Booster?sellerCountry=13&amp;language=1</t>
        </is>
      </c>
      <c r="E473" s="23" t="n"/>
      <c r="F473" s="23" t="inlineStr">
        <is>
          <t>FALSE</t>
        </is>
      </c>
      <c r="G473" s="24" t="n"/>
      <c r="H473" s="23" t="n">
        <v>7.19135615</v>
      </c>
      <c r="J473">
        <f>_xlfn.XLOOKUP(tbl_Sourcing[[#This Row],[Product Id]], tbl_Product[Product Id], tbl_Product[Name])</f>
        <v/>
      </c>
      <c r="K473" t="n">
        <v>137</v>
      </c>
      <c r="P4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3">
        <f>_xlfn.XLOOKUP(tbl_Sourcing[[#This Row],[Product Id]], tbl_Product[Product Id], tbl_Product[Is Booster])</f>
        <v/>
      </c>
      <c r="R473">
        <f>_xlfn.XLOOKUP(tbl_Sourcing[[#This Row],[Product Id]], tbl_Product[Product Id], tbl_Product[Is Precon])</f>
        <v/>
      </c>
    </row>
    <row r="474">
      <c r="A474" t="n">
        <v>70</v>
      </c>
      <c r="B474" t="n">
        <v>74</v>
      </c>
      <c r="C474" t="inlineStr">
        <is>
          <t>Card Market</t>
        </is>
      </c>
      <c r="D474" s="8" t="inlineStr">
        <is>
          <t>https://www.cardmarket.com/en/Magic/Products/Booster-Boxes/Wilds-of-Eldraine-Set-Booster-Box?sellerCountry=13&amp;language=1</t>
        </is>
      </c>
      <c r="E474" s="24" t="n">
        <v>277.4504</v>
      </c>
      <c r="F474" s="23" t="inlineStr">
        <is>
          <t>TRUE</t>
        </is>
      </c>
      <c r="G474" s="24" t="n"/>
      <c r="H474" s="24" t="n"/>
      <c r="J474">
        <f>_xlfn.XLOOKUP(tbl_Sourcing[[#This Row],[Product Id]], tbl_Product[Product Id], tbl_Product[Name])</f>
        <v/>
      </c>
      <c r="K474" t="n">
        <v>138</v>
      </c>
      <c r="P4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4">
        <f>_xlfn.XLOOKUP(tbl_Sourcing[[#This Row],[Product Id]], tbl_Product[Product Id], tbl_Product[Is Booster])</f>
        <v/>
      </c>
      <c r="R474">
        <f>_xlfn.XLOOKUP(tbl_Sourcing[[#This Row],[Product Id]], tbl_Product[Product Id], tbl_Product[Is Precon])</f>
        <v/>
      </c>
    </row>
    <row r="475">
      <c r="A475" t="n">
        <v>268</v>
      </c>
      <c r="B475" t="n">
        <v>160</v>
      </c>
      <c r="C475" t="inlineStr">
        <is>
          <t>Card Market</t>
        </is>
      </c>
      <c r="D475" s="8" t="inlineStr">
        <is>
          <t>https://www.cardmarket.com/en/Magic/Products/Preconstructed-Decks/Commander-Aetherdrift-Eternal-Might-Commander-Deck</t>
        </is>
      </c>
      <c r="E475" s="23" t="n">
        <v>38.45</v>
      </c>
      <c r="F475" s="23" t="inlineStr">
        <is>
          <t>TRUE</t>
        </is>
      </c>
      <c r="G475" s="24" t="n"/>
      <c r="H475" s="23" t="n">
        <v>35.03615</v>
      </c>
      <c r="J475">
        <f>_xlfn.XLOOKUP(tbl_Sourcing[[#This Row],[Product Id]], tbl_Product[Product Id], tbl_Product[Name])</f>
        <v/>
      </c>
      <c r="K475" t="n">
        <v>139</v>
      </c>
      <c r="P4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5">
        <f>_xlfn.XLOOKUP(tbl_Sourcing[[#This Row],[Product Id]], tbl_Product[Product Id], tbl_Product[Is Booster])</f>
        <v/>
      </c>
      <c r="R475">
        <f>_xlfn.XLOOKUP(tbl_Sourcing[[#This Row],[Product Id]], tbl_Product[Product Id], tbl_Product[Is Precon])</f>
        <v/>
      </c>
    </row>
    <row r="476">
      <c r="A476" t="n">
        <v>269</v>
      </c>
      <c r="B476" t="n">
        <v>161</v>
      </c>
      <c r="C476" t="inlineStr">
        <is>
          <t>Card Market</t>
        </is>
      </c>
      <c r="D476" s="8" t="inlineStr">
        <is>
          <t>https://www.cardmarket.com/en/Magic/Products/Preconstructed-Decks/Commander-Aetherdrift-Living-Energy-Commander-Deck</t>
        </is>
      </c>
      <c r="E476" s="23" t="n">
        <v>29.7413</v>
      </c>
      <c r="F476" s="23" t="inlineStr">
        <is>
          <t>TRUE</t>
        </is>
      </c>
      <c r="G476" s="24" t="n"/>
      <c r="H476" s="23" t="n">
        <v>23.69654</v>
      </c>
      <c r="J476">
        <f>_xlfn.XLOOKUP(tbl_Sourcing[[#This Row],[Product Id]], tbl_Product[Product Id], tbl_Product[Name])</f>
        <v/>
      </c>
      <c r="K476" t="n">
        <v>140</v>
      </c>
      <c r="P4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6">
        <f>_xlfn.XLOOKUP(tbl_Sourcing[[#This Row],[Product Id]], tbl_Product[Product Id], tbl_Product[Is Booster])</f>
        <v/>
      </c>
      <c r="R476">
        <f>_xlfn.XLOOKUP(tbl_Sourcing[[#This Row],[Product Id]], tbl_Product[Product Id], tbl_Product[Is Precon])</f>
        <v/>
      </c>
    </row>
    <row r="477">
      <c r="A477" t="n">
        <v>275</v>
      </c>
      <c r="B477" t="n">
        <v>167</v>
      </c>
      <c r="C477" t="inlineStr">
        <is>
          <t>Card Market</t>
        </is>
      </c>
      <c r="D477" s="8" t="inlineStr">
        <is>
          <t>https://www.cardmarket.com/en/Magic/Products/Preconstructed-Decks/Commander-Bloomburrow-Animated-Army-Commander-Deck</t>
        </is>
      </c>
      <c r="E477" s="23" t="n">
        <v>42.7565</v>
      </c>
      <c r="F477" s="23" t="inlineStr">
        <is>
          <t>TRUE</t>
        </is>
      </c>
      <c r="G477" s="24" t="n"/>
      <c r="H477" s="23" t="n">
        <v>35.03615</v>
      </c>
      <c r="J477">
        <f>_xlfn.XLOOKUP(tbl_Sourcing[[#This Row],[Product Id]], tbl_Product[Product Id], tbl_Product[Name])</f>
        <v/>
      </c>
      <c r="K477" t="n">
        <v>141</v>
      </c>
      <c r="P4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7">
        <f>_xlfn.XLOOKUP(tbl_Sourcing[[#This Row],[Product Id]], tbl_Product[Product Id], tbl_Product[Is Booster])</f>
        <v/>
      </c>
      <c r="R477">
        <f>_xlfn.XLOOKUP(tbl_Sourcing[[#This Row],[Product Id]], tbl_Product[Product Id], tbl_Product[Is Precon])</f>
        <v/>
      </c>
    </row>
    <row r="478">
      <c r="A478" t="n">
        <v>277</v>
      </c>
      <c r="B478" t="n">
        <v>169</v>
      </c>
      <c r="C478" t="inlineStr">
        <is>
          <t>Card Market</t>
        </is>
      </c>
      <c r="D478" s="8" t="inlineStr">
        <is>
          <t>https://www.cardmarket.com/en/Magic/Products/Preconstructed-Decks/Commander-Bloomburrow-Family-Matters-Commander-Deck</t>
        </is>
      </c>
      <c r="E478" s="23" t="n">
        <v>37.145</v>
      </c>
      <c r="F478" s="23" t="inlineStr">
        <is>
          <t>TRUE</t>
        </is>
      </c>
      <c r="G478" s="24" t="n"/>
      <c r="H478" s="23" t="n">
        <v>34.47487</v>
      </c>
      <c r="J478">
        <f>_xlfn.XLOOKUP(tbl_Sourcing[[#This Row],[Product Id]], tbl_Product[Product Id], tbl_Product[Name])</f>
        <v/>
      </c>
      <c r="K478" t="n">
        <v>142</v>
      </c>
      <c r="P4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8">
        <f>_xlfn.XLOOKUP(tbl_Sourcing[[#This Row],[Product Id]], tbl_Product[Product Id], tbl_Product[Is Booster])</f>
        <v/>
      </c>
      <c r="R478">
        <f>_xlfn.XLOOKUP(tbl_Sourcing[[#This Row],[Product Id]], tbl_Product[Product Id], tbl_Product[Is Precon])</f>
        <v/>
      </c>
    </row>
    <row r="479">
      <c r="A479" t="n">
        <v>276</v>
      </c>
      <c r="B479" t="n">
        <v>168</v>
      </c>
      <c r="C479" t="inlineStr">
        <is>
          <t>Card Market</t>
        </is>
      </c>
      <c r="D479" s="8" t="inlineStr">
        <is>
          <t>https://www.cardmarket.com/en/Magic/Products/Preconstructed-Decks/Commander-Bloomburrow-Peace-Offering-Commander-Deck</t>
        </is>
      </c>
      <c r="E479" s="23" t="n">
        <v>42.7913</v>
      </c>
      <c r="F479" s="23" t="inlineStr">
        <is>
          <t>TRUE</t>
        </is>
      </c>
      <c r="G479" s="24" t="n"/>
      <c r="H479" s="23" t="n">
        <v>39.36853</v>
      </c>
      <c r="J479">
        <f>_xlfn.XLOOKUP(tbl_Sourcing[[#This Row],[Product Id]], tbl_Product[Product Id], tbl_Product[Name])</f>
        <v/>
      </c>
      <c r="K479" t="n">
        <v>143</v>
      </c>
      <c r="P4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9">
        <f>_xlfn.XLOOKUP(tbl_Sourcing[[#This Row],[Product Id]], tbl_Product[Product Id], tbl_Product[Is Booster])</f>
        <v/>
      </c>
      <c r="R479">
        <f>_xlfn.XLOOKUP(tbl_Sourcing[[#This Row],[Product Id]], tbl_Product[Product Id], tbl_Product[Is Precon])</f>
        <v/>
      </c>
    </row>
    <row r="480">
      <c r="A480" t="n">
        <v>274</v>
      </c>
      <c r="B480" t="n">
        <v>166</v>
      </c>
      <c r="C480" t="inlineStr">
        <is>
          <t>Card Market</t>
        </is>
      </c>
      <c r="D480" s="8" t="inlineStr">
        <is>
          <t>https://www.cardmarket.com/en/Magic/Products/Preconstructed-Decks/Commander-Bloomburrow-Squirreled-Away-Commander-Deck</t>
        </is>
      </c>
      <c r="E480" s="23" t="n">
        <v>49.7513</v>
      </c>
      <c r="F480" s="23" t="inlineStr">
        <is>
          <t>TRUE</t>
        </is>
      </c>
      <c r="G480" s="24" t="n"/>
      <c r="H480" s="23" t="n">
        <v>42.96423</v>
      </c>
      <c r="J480">
        <f>_xlfn.XLOOKUP(tbl_Sourcing[[#This Row],[Product Id]], tbl_Product[Product Id], tbl_Product[Name])</f>
        <v/>
      </c>
      <c r="K480" t="n">
        <v>144</v>
      </c>
      <c r="P4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0">
        <f>_xlfn.XLOOKUP(tbl_Sourcing[[#This Row],[Product Id]], tbl_Product[Product Id], tbl_Product[Is Booster])</f>
        <v/>
      </c>
      <c r="R480">
        <f>_xlfn.XLOOKUP(tbl_Sourcing[[#This Row],[Product Id]], tbl_Product[Product Id], tbl_Product[Is Precon])</f>
        <v/>
      </c>
    </row>
    <row r="481">
      <c r="A481" t="n">
        <v>334</v>
      </c>
      <c r="B481" t="n">
        <v>226</v>
      </c>
      <c r="C481" t="inlineStr">
        <is>
          <t>Card Market</t>
        </is>
      </c>
      <c r="D481" s="8" t="inlineStr">
        <is>
          <t>https://www.cardmarket.com/en/Magic/Products/Preconstructed-Decks/Commander-Legends-Battle-for-Baldurs-Gate-Draconic-Dissent-Deck</t>
        </is>
      </c>
      <c r="E481" s="23" t="n">
        <v>90.6326</v>
      </c>
      <c r="F481" s="23" t="inlineStr">
        <is>
          <t>TRUE</t>
        </is>
      </c>
      <c r="G481" s="24" t="n"/>
      <c r="H481" s="23" t="n">
        <v>83.29746</v>
      </c>
      <c r="J481">
        <f>_xlfn.XLOOKUP(tbl_Sourcing[[#This Row],[Product Id]], tbl_Product[Product Id], tbl_Product[Name])</f>
        <v/>
      </c>
      <c r="K481" t="n">
        <v>145</v>
      </c>
      <c r="P4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1">
        <f>_xlfn.XLOOKUP(tbl_Sourcing[[#This Row],[Product Id]], tbl_Product[Product Id], tbl_Product[Is Booster])</f>
        <v/>
      </c>
      <c r="R481">
        <f>_xlfn.XLOOKUP(tbl_Sourcing[[#This Row],[Product Id]], tbl_Product[Product Id], tbl_Product[Is Precon])</f>
        <v/>
      </c>
    </row>
    <row r="482">
      <c r="A482" t="n">
        <v>335</v>
      </c>
      <c r="B482" t="n">
        <v>227</v>
      </c>
      <c r="C482" t="inlineStr">
        <is>
          <t>Card Market</t>
        </is>
      </c>
      <c r="D482" s="8" t="inlineStr">
        <is>
          <t>https://www.cardmarket.com/en/Magic/Products/Preconstructed-Decks/Commander-Legends-Battle-for-Baldurs-Gate-Exit-from-Exile-Deck</t>
        </is>
      </c>
      <c r="E482" s="23" t="n">
        <v>86.29129999999999</v>
      </c>
      <c r="F482" s="23" t="inlineStr">
        <is>
          <t>TRUE</t>
        </is>
      </c>
      <c r="G482" s="24" t="n"/>
      <c r="H482" s="23" t="n">
        <v>78.92122999999999</v>
      </c>
      <c r="J482">
        <f>_xlfn.XLOOKUP(tbl_Sourcing[[#This Row],[Product Id]], tbl_Product[Product Id], tbl_Product[Name])</f>
        <v/>
      </c>
      <c r="K482" t="n">
        <v>146</v>
      </c>
      <c r="P4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2">
        <f>_xlfn.XLOOKUP(tbl_Sourcing[[#This Row],[Product Id]], tbl_Product[Product Id], tbl_Product[Is Booster])</f>
        <v/>
      </c>
      <c r="R482">
        <f>_xlfn.XLOOKUP(tbl_Sourcing[[#This Row],[Product Id]], tbl_Product[Product Id], tbl_Product[Is Precon])</f>
        <v/>
      </c>
    </row>
    <row r="483">
      <c r="A483" t="n">
        <v>333</v>
      </c>
      <c r="B483" t="n">
        <v>225</v>
      </c>
      <c r="C483" t="inlineStr">
        <is>
          <t>Card Market</t>
        </is>
      </c>
      <c r="D483" s="8" t="inlineStr">
        <is>
          <t>https://www.cardmarket.com/en/Magic/Products/Preconstructed-Decks/Commander-Legends-Battle-for-Baldurs-Gate-Mind-Flayarrrs-Deck</t>
        </is>
      </c>
      <c r="E483" s="23" t="n">
        <v>211.4</v>
      </c>
      <c r="F483" s="23" t="inlineStr">
        <is>
          <t>TRUE</t>
        </is>
      </c>
      <c r="G483" s="24" t="n"/>
      <c r="H483" s="23" t="n">
        <v>204.94</v>
      </c>
      <c r="J483">
        <f>_xlfn.XLOOKUP(tbl_Sourcing[[#This Row],[Product Id]], tbl_Product[Product Id], tbl_Product[Name])</f>
        <v/>
      </c>
      <c r="K483" t="n">
        <v>147</v>
      </c>
      <c r="P4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3">
        <f>_xlfn.XLOOKUP(tbl_Sourcing[[#This Row],[Product Id]], tbl_Product[Product Id], tbl_Product[Is Booster])</f>
        <v/>
      </c>
      <c r="R483">
        <f>_xlfn.XLOOKUP(tbl_Sourcing[[#This Row],[Product Id]], tbl_Product[Product Id], tbl_Product[Is Precon])</f>
        <v/>
      </c>
    </row>
    <row r="484">
      <c r="A484" t="n">
        <v>332</v>
      </c>
      <c r="B484" t="n">
        <v>224</v>
      </c>
      <c r="C484" t="inlineStr">
        <is>
          <t>Card Market</t>
        </is>
      </c>
      <c r="D484" s="8" t="inlineStr">
        <is>
          <t>https://www.cardmarket.com/en/Magic/Products/Preconstructed-Decks/Commander-Legends-Battle-for-Baldurs-Gate-Party-Time-Deck</t>
        </is>
      </c>
      <c r="E484" s="23" t="n">
        <v>124.3913</v>
      </c>
      <c r="F484" s="23" t="inlineStr">
        <is>
          <t>TRUE</t>
        </is>
      </c>
      <c r="G484" s="24" t="n"/>
      <c r="H484" s="23" t="n">
        <v>117.23123</v>
      </c>
      <c r="J484">
        <f>_xlfn.XLOOKUP(tbl_Sourcing[[#This Row],[Product Id]], tbl_Product[Product Id], tbl_Product[Name])</f>
        <v/>
      </c>
      <c r="K484" t="n">
        <v>148</v>
      </c>
      <c r="P4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4">
        <f>_xlfn.XLOOKUP(tbl_Sourcing[[#This Row],[Product Id]], tbl_Product[Product Id], tbl_Product[Is Booster])</f>
        <v/>
      </c>
      <c r="R484">
        <f>_xlfn.XLOOKUP(tbl_Sourcing[[#This Row],[Product Id]], tbl_Product[Product Id], tbl_Product[Is Precon])</f>
        <v/>
      </c>
    </row>
    <row r="485">
      <c r="A485" t="n">
        <v>307</v>
      </c>
      <c r="B485" t="n">
        <v>199</v>
      </c>
      <c r="C485" t="inlineStr">
        <is>
          <t>Card Market</t>
        </is>
      </c>
      <c r="D485" s="8" t="inlineStr">
        <is>
          <t>https://www.cardmarket.com/en/Magic/Products/Preconstructed-Decks/Commander-Masters-Eldrazi-Unbound-Commander-Deck</t>
        </is>
      </c>
      <c r="E485" s="23" t="n">
        <v>280.13</v>
      </c>
      <c r="F485" s="23" t="inlineStr">
        <is>
          <t>TRUE</t>
        </is>
      </c>
      <c r="G485" s="24" t="n"/>
      <c r="H485" s="23" t="n">
        <v>275.09123</v>
      </c>
      <c r="J485">
        <f>_xlfn.XLOOKUP(tbl_Sourcing[[#This Row],[Product Id]], tbl_Product[Product Id], tbl_Product[Name])</f>
        <v/>
      </c>
      <c r="K485" t="n">
        <v>149</v>
      </c>
      <c r="P4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5">
        <f>_xlfn.XLOOKUP(tbl_Sourcing[[#This Row],[Product Id]], tbl_Product[Product Id], tbl_Product[Is Booster])</f>
        <v/>
      </c>
      <c r="R485">
        <f>_xlfn.XLOOKUP(tbl_Sourcing[[#This Row],[Product Id]], tbl_Product[Product Id], tbl_Product[Is Precon])</f>
        <v/>
      </c>
    </row>
    <row r="486">
      <c r="A486" t="n">
        <v>306</v>
      </c>
      <c r="B486" t="n">
        <v>198</v>
      </c>
      <c r="C486" t="inlineStr">
        <is>
          <t>Card Market</t>
        </is>
      </c>
      <c r="D486" s="8" t="inlineStr">
        <is>
          <t>https://www.cardmarket.com/en/Magic/Products/Preconstructed-Decks/Commander-Masters-Enduring-Enchantments-Commander-Deck</t>
        </is>
      </c>
      <c r="E486" s="23" t="n">
        <v>81.515</v>
      </c>
      <c r="F486" s="23" t="inlineStr">
        <is>
          <t>TRUE</t>
        </is>
      </c>
      <c r="G486" s="24" t="n"/>
      <c r="H486" s="23" t="n">
        <v>82.438</v>
      </c>
      <c r="J486">
        <f>_xlfn.XLOOKUP(tbl_Sourcing[[#This Row],[Product Id]], tbl_Product[Product Id], tbl_Product[Name])</f>
        <v/>
      </c>
      <c r="K486" t="n">
        <v>150</v>
      </c>
      <c r="P4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6">
        <f>_xlfn.XLOOKUP(tbl_Sourcing[[#This Row],[Product Id]], tbl_Product[Product Id], tbl_Product[Is Booster])</f>
        <v/>
      </c>
      <c r="R486">
        <f>_xlfn.XLOOKUP(tbl_Sourcing[[#This Row],[Product Id]], tbl_Product[Product Id], tbl_Product[Is Precon])</f>
        <v/>
      </c>
    </row>
    <row r="487">
      <c r="A487" t="n">
        <v>305</v>
      </c>
      <c r="B487" t="n">
        <v>197</v>
      </c>
      <c r="C487" t="inlineStr">
        <is>
          <t>Card Market</t>
        </is>
      </c>
      <c r="D487" s="8" t="inlineStr">
        <is>
          <t>https://www.cardmarket.com/en/Magic/Products/Preconstructed-Decks/Commander-Masters-Planeswalker-Party-Commander-Deck</t>
        </is>
      </c>
      <c r="E487" s="23" t="n">
        <v>64.55</v>
      </c>
      <c r="F487" s="23" t="inlineStr">
        <is>
          <t>TRUE</t>
        </is>
      </c>
      <c r="G487" s="24" t="n"/>
      <c r="H487" s="23" t="n">
        <v>59.636</v>
      </c>
      <c r="J487">
        <f>_xlfn.XLOOKUP(tbl_Sourcing[[#This Row],[Product Id]], tbl_Product[Product Id], tbl_Product[Name])</f>
        <v/>
      </c>
      <c r="K487" t="n">
        <v>151</v>
      </c>
      <c r="P4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7">
        <f>_xlfn.XLOOKUP(tbl_Sourcing[[#This Row],[Product Id]], tbl_Product[Product Id], tbl_Product[Is Booster])</f>
        <v/>
      </c>
      <c r="R487">
        <f>_xlfn.XLOOKUP(tbl_Sourcing[[#This Row],[Product Id]], tbl_Product[Product Id], tbl_Product[Is Precon])</f>
        <v/>
      </c>
    </row>
    <row r="488">
      <c r="A488" t="n">
        <v>304</v>
      </c>
      <c r="B488" t="n">
        <v>196</v>
      </c>
      <c r="C488" t="inlineStr">
        <is>
          <t>Card Market</t>
        </is>
      </c>
      <c r="D488" s="8" t="inlineStr">
        <is>
          <t>https://www.cardmarket.com/en/Magic/Products/Preconstructed-Decks/Commander-Masters-Sliver-Swarm-Commander-Deck</t>
        </is>
      </c>
      <c r="E488" s="23" t="n">
        <v>189.65</v>
      </c>
      <c r="F488" s="23" t="inlineStr">
        <is>
          <t>TRUE</t>
        </is>
      </c>
      <c r="G488" s="24" t="n"/>
      <c r="H488" s="23" t="n">
        <v>207.72886</v>
      </c>
      <c r="J488">
        <f>_xlfn.XLOOKUP(tbl_Sourcing[[#This Row],[Product Id]], tbl_Product[Product Id], tbl_Product[Name])</f>
        <v/>
      </c>
      <c r="K488" t="n">
        <v>152</v>
      </c>
      <c r="P4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8">
        <f>_xlfn.XLOOKUP(tbl_Sourcing[[#This Row],[Product Id]], tbl_Product[Product Id], tbl_Product[Is Booster])</f>
        <v/>
      </c>
      <c r="R488">
        <f>_xlfn.XLOOKUP(tbl_Sourcing[[#This Row],[Product Id]], tbl_Product[Product Id], tbl_Product[Is Precon])</f>
        <v/>
      </c>
    </row>
    <row r="489">
      <c r="A489" t="n">
        <v>298</v>
      </c>
      <c r="B489" t="n">
        <v>190</v>
      </c>
      <c r="C489" t="inlineStr">
        <is>
          <t>Card Market</t>
        </is>
      </c>
      <c r="D489" s="8" t="inlineStr">
        <is>
          <t>https://www.cardmarket.com/en/Magic/Products/Preconstructed-Decks/Universes-Beyond-Doctor-Who-Blast-from-the-Past-Commander-Deck</t>
        </is>
      </c>
      <c r="E489" s="23" t="n">
        <v>25.3913</v>
      </c>
      <c r="F489" s="23" t="inlineStr">
        <is>
          <t>TRUE</t>
        </is>
      </c>
      <c r="G489" s="24" t="n"/>
      <c r="H489" s="23" t="n">
        <v>17.53123</v>
      </c>
      <c r="J489">
        <f>_xlfn.XLOOKUP(tbl_Sourcing[[#This Row],[Product Id]], tbl_Product[Product Id], tbl_Product[Name])</f>
        <v/>
      </c>
      <c r="K489" t="n">
        <v>153</v>
      </c>
      <c r="P4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9">
        <f>_xlfn.XLOOKUP(tbl_Sourcing[[#This Row],[Product Id]], tbl_Product[Product Id], tbl_Product[Is Booster])</f>
        <v/>
      </c>
      <c r="R489">
        <f>_xlfn.XLOOKUP(tbl_Sourcing[[#This Row],[Product Id]], tbl_Product[Product Id], tbl_Product[Is Precon])</f>
        <v/>
      </c>
    </row>
    <row r="490">
      <c r="A490" t="n">
        <v>301</v>
      </c>
      <c r="B490" t="n">
        <v>193</v>
      </c>
      <c r="C490" t="inlineStr">
        <is>
          <t>Card Market</t>
        </is>
      </c>
      <c r="D490" s="8" t="inlineStr">
        <is>
          <t>https://www.cardmarket.com/en/Magic/Products/Preconstructed-Decks/Universes-Beyond-Doctor-Who-Masters-of-Evil-Commander-Deck</t>
        </is>
      </c>
      <c r="E490" s="23" t="n">
        <v>51.4913</v>
      </c>
      <c r="F490" s="23" t="inlineStr">
        <is>
          <t>TRUE</t>
        </is>
      </c>
      <c r="G490" s="24" t="n"/>
      <c r="H490" s="23" t="n">
        <v>43.84123</v>
      </c>
      <c r="J490">
        <f>_xlfn.XLOOKUP(tbl_Sourcing[[#This Row],[Product Id]], tbl_Product[Product Id], tbl_Product[Name])</f>
        <v/>
      </c>
      <c r="K490" t="n">
        <v>154</v>
      </c>
      <c r="P4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0">
        <f>_xlfn.XLOOKUP(tbl_Sourcing[[#This Row],[Product Id]], tbl_Product[Product Id], tbl_Product[Is Booster])</f>
        <v/>
      </c>
      <c r="R490">
        <f>_xlfn.XLOOKUP(tbl_Sourcing[[#This Row],[Product Id]], tbl_Product[Product Id], tbl_Product[Is Precon])</f>
        <v/>
      </c>
    </row>
    <row r="491">
      <c r="A491" t="n">
        <v>300</v>
      </c>
      <c r="B491" t="n">
        <v>192</v>
      </c>
      <c r="C491" t="inlineStr">
        <is>
          <t>Card Market</t>
        </is>
      </c>
      <c r="D491" s="8" t="inlineStr">
        <is>
          <t>https://www.cardmarket.com/en/Magic/Products/Preconstructed-Decks/Universes-Beyond-Doctor-Who-Paradox-Power-Commander-Deck</t>
        </is>
      </c>
      <c r="E491" s="23" t="n">
        <v>29.7413</v>
      </c>
      <c r="F491" s="23" t="inlineStr">
        <is>
          <t>TRUE</t>
        </is>
      </c>
      <c r="G491" s="24" t="n"/>
      <c r="H491" s="23" t="n">
        <v>21.91623</v>
      </c>
      <c r="J491">
        <f>_xlfn.XLOOKUP(tbl_Sourcing[[#This Row],[Product Id]], tbl_Product[Product Id], tbl_Product[Name])</f>
        <v/>
      </c>
      <c r="K491" t="n">
        <v>155</v>
      </c>
      <c r="P4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1">
        <f>_xlfn.XLOOKUP(tbl_Sourcing[[#This Row],[Product Id]], tbl_Product[Product Id], tbl_Product[Is Booster])</f>
        <v/>
      </c>
      <c r="R491">
        <f>_xlfn.XLOOKUP(tbl_Sourcing[[#This Row],[Product Id]], tbl_Product[Product Id], tbl_Product[Is Precon])</f>
        <v/>
      </c>
    </row>
    <row r="492">
      <c r="A492" t="n">
        <v>299</v>
      </c>
      <c r="B492" t="n">
        <v>191</v>
      </c>
      <c r="C492" t="inlineStr">
        <is>
          <t>Card Market</t>
        </is>
      </c>
      <c r="D492" s="8" t="inlineStr">
        <is>
          <t>https://www.cardmarket.com/en/Magic/Products/Preconstructed-Decks/Universes-Beyond-Doctor-Who-Timey-Wimey-Commander-Deck</t>
        </is>
      </c>
      <c r="E492" s="23" t="n">
        <v>59.68669999999999</v>
      </c>
      <c r="F492" s="23" t="inlineStr">
        <is>
          <t>TRUE</t>
        </is>
      </c>
      <c r="G492" s="24" t="n"/>
      <c r="H492" s="23" t="n">
        <v>52.12011</v>
      </c>
      <c r="J492">
        <f>_xlfn.XLOOKUP(tbl_Sourcing[[#This Row],[Product Id]], tbl_Product[Product Id], tbl_Product[Name])</f>
        <v/>
      </c>
      <c r="K492" t="n">
        <v>156</v>
      </c>
      <c r="P4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2">
        <f>_xlfn.XLOOKUP(tbl_Sourcing[[#This Row],[Product Id]], tbl_Product[Product Id], tbl_Product[Is Booster])</f>
        <v/>
      </c>
      <c r="R492">
        <f>_xlfn.XLOOKUP(tbl_Sourcing[[#This Row],[Product Id]], tbl_Product[Product Id], tbl_Product[Is Precon])</f>
        <v/>
      </c>
    </row>
    <row r="493">
      <c r="A493" t="n">
        <v>331</v>
      </c>
      <c r="B493" t="n">
        <v>223</v>
      </c>
      <c r="C493" t="inlineStr">
        <is>
          <t>Card Market</t>
        </is>
      </c>
      <c r="D493" s="8" t="inlineStr">
        <is>
          <t>https://www.cardmarket.com/en/Magic/Products/Preconstructed-Decks/Commander-Dominaria-United-Legends-Legacy-Deck</t>
        </is>
      </c>
      <c r="E493" s="23" t="n">
        <v>71.40559999999999</v>
      </c>
      <c r="F493" s="23" t="inlineStr">
        <is>
          <t>TRUE</t>
        </is>
      </c>
      <c r="G493" s="24" t="n"/>
      <c r="H493" s="23" t="n">
        <v>72.13325</v>
      </c>
      <c r="J493">
        <f>_xlfn.XLOOKUP(tbl_Sourcing[[#This Row],[Product Id]], tbl_Product[Product Id], tbl_Product[Name])</f>
        <v/>
      </c>
      <c r="K493" t="n">
        <v>157</v>
      </c>
      <c r="P4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3">
        <f>_xlfn.XLOOKUP(tbl_Sourcing[[#This Row],[Product Id]], tbl_Product[Product Id], tbl_Product[Is Booster])</f>
        <v/>
      </c>
      <c r="R493">
        <f>_xlfn.XLOOKUP(tbl_Sourcing[[#This Row],[Product Id]], tbl_Product[Product Id], tbl_Product[Is Precon])</f>
        <v/>
      </c>
    </row>
    <row r="494">
      <c r="A494" t="n">
        <v>330</v>
      </c>
      <c r="B494" t="n">
        <v>222</v>
      </c>
      <c r="C494" t="inlineStr">
        <is>
          <t>Card Market</t>
        </is>
      </c>
      <c r="D494" s="8" t="inlineStr">
        <is>
          <t>https://www.cardmarket.com/en/Magic/Products/Preconstructed-Decks/Commander-Dominaria-United-Painbow-Deck</t>
        </is>
      </c>
      <c r="E494" s="23" t="n">
        <v>55.8065</v>
      </c>
      <c r="F494" s="23" t="inlineStr">
        <is>
          <t>TRUE</t>
        </is>
      </c>
      <c r="G494" s="24" t="n"/>
      <c r="H494" s="23" t="n">
        <v>48.19115</v>
      </c>
      <c r="J494">
        <f>_xlfn.XLOOKUP(tbl_Sourcing[[#This Row],[Product Id]], tbl_Product[Product Id], tbl_Product[Name])</f>
        <v/>
      </c>
      <c r="K494" t="n">
        <v>158</v>
      </c>
      <c r="P4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4">
        <f>_xlfn.XLOOKUP(tbl_Sourcing[[#This Row],[Product Id]], tbl_Product[Product Id], tbl_Product[Is Booster])</f>
        <v/>
      </c>
      <c r="R494">
        <f>_xlfn.XLOOKUP(tbl_Sourcing[[#This Row],[Product Id]], tbl_Product[Product Id], tbl_Product[Is Precon])</f>
        <v/>
      </c>
    </row>
    <row r="495">
      <c r="A495" t="n">
        <v>273</v>
      </c>
      <c r="B495" t="n">
        <v>165</v>
      </c>
      <c r="C495" t="inlineStr">
        <is>
          <t>Card Market</t>
        </is>
      </c>
      <c r="D495" s="8" t="inlineStr">
        <is>
          <t>https://www.cardmarket.com/en/Magic/Products/Preconstructed-Decks/Commander-Duskmourn-House-of-Horror-Death-Toll-Commander-Deck</t>
        </is>
      </c>
      <c r="E495" s="23" t="n">
        <v>35.84</v>
      </c>
      <c r="F495" s="23" t="inlineStr">
        <is>
          <t>TRUE</t>
        </is>
      </c>
      <c r="G495" s="24" t="n"/>
      <c r="H495" s="23" t="n">
        <v>28.064</v>
      </c>
      <c r="J495">
        <f>_xlfn.XLOOKUP(tbl_Sourcing[[#This Row],[Product Id]], tbl_Product[Product Id], tbl_Product[Name])</f>
        <v/>
      </c>
      <c r="K495" t="n">
        <v>159</v>
      </c>
      <c r="P4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5">
        <f>_xlfn.XLOOKUP(tbl_Sourcing[[#This Row],[Product Id]], tbl_Product[Product Id], tbl_Product[Is Booster])</f>
        <v/>
      </c>
      <c r="R495">
        <f>_xlfn.XLOOKUP(tbl_Sourcing[[#This Row],[Product Id]], tbl_Product[Product Id], tbl_Product[Is Precon])</f>
        <v/>
      </c>
    </row>
    <row r="496">
      <c r="A496" t="n">
        <v>272</v>
      </c>
      <c r="B496" t="n">
        <v>164</v>
      </c>
      <c r="C496" t="inlineStr">
        <is>
          <t>Card Market</t>
        </is>
      </c>
      <c r="D496" s="8" t="inlineStr">
        <is>
          <t>https://www.cardmarket.com/en/Magic/Products/Preconstructed-Decks/Commander-Duskmourn-House-of-Horror-Endless-Punishment-Commander-Deck</t>
        </is>
      </c>
      <c r="E496" s="23" t="n">
        <v>131.36</v>
      </c>
      <c r="F496" s="23" t="inlineStr">
        <is>
          <t>TRUE</t>
        </is>
      </c>
      <c r="G496" s="24" t="n"/>
      <c r="H496" s="23" t="n">
        <v>108.47</v>
      </c>
      <c r="J496">
        <f>_xlfn.XLOOKUP(tbl_Sourcing[[#This Row],[Product Id]], tbl_Product[Product Id], tbl_Product[Name])</f>
        <v/>
      </c>
      <c r="K496" t="n">
        <v>160</v>
      </c>
      <c r="P4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6">
        <f>_xlfn.XLOOKUP(tbl_Sourcing[[#This Row],[Product Id]], tbl_Product[Product Id], tbl_Product[Is Booster])</f>
        <v/>
      </c>
      <c r="R496">
        <f>_xlfn.XLOOKUP(tbl_Sourcing[[#This Row],[Product Id]], tbl_Product[Product Id], tbl_Product[Is Precon])</f>
        <v/>
      </c>
    </row>
    <row r="497">
      <c r="A497" t="n">
        <v>271</v>
      </c>
      <c r="B497" t="n">
        <v>163</v>
      </c>
      <c r="C497" t="inlineStr">
        <is>
          <t>Card Market</t>
        </is>
      </c>
      <c r="D497" s="8" t="inlineStr">
        <is>
          <t>https://www.cardmarket.com/en/Magic/Products/Preconstructed-Decks/Commander-Duskmourn-House-of-Horror-Jump-Scare-Commander-Deck</t>
        </is>
      </c>
      <c r="E497" s="23" t="n">
        <v>47.15</v>
      </c>
      <c r="F497" s="23" t="inlineStr">
        <is>
          <t>TRUE</t>
        </is>
      </c>
      <c r="G497" s="24" t="n"/>
      <c r="H497" s="23" t="n">
        <v>39.465</v>
      </c>
      <c r="J497">
        <f>_xlfn.XLOOKUP(tbl_Sourcing[[#This Row],[Product Id]], tbl_Product[Product Id], tbl_Product[Name])</f>
        <v/>
      </c>
      <c r="K497" t="n">
        <v>161</v>
      </c>
      <c r="P4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7">
        <f>_xlfn.XLOOKUP(tbl_Sourcing[[#This Row],[Product Id]], tbl_Product[Product Id], tbl_Product[Is Booster])</f>
        <v/>
      </c>
      <c r="R497">
        <f>_xlfn.XLOOKUP(tbl_Sourcing[[#This Row],[Product Id]], tbl_Product[Product Id], tbl_Product[Is Precon])</f>
        <v/>
      </c>
    </row>
    <row r="498">
      <c r="A498" t="n">
        <v>270</v>
      </c>
      <c r="B498" t="n">
        <v>162</v>
      </c>
      <c r="C498" t="inlineStr">
        <is>
          <t>Card Market</t>
        </is>
      </c>
      <c r="D498" s="8" t="inlineStr">
        <is>
          <t>https://www.cardmarket.com/en/Magic/Products/Preconstructed-Decks/Commander-Duskmourn-House-of-Horror-Miracle-Worker-Commander-Deck</t>
        </is>
      </c>
      <c r="E498" s="23" t="n">
        <v>48.89</v>
      </c>
      <c r="F498" s="23" t="inlineStr">
        <is>
          <t>TRUE</t>
        </is>
      </c>
      <c r="G498" s="24" t="n"/>
      <c r="H498" s="23" t="n">
        <v>39.465</v>
      </c>
      <c r="J498">
        <f>_xlfn.XLOOKUP(tbl_Sourcing[[#This Row],[Product Id]], tbl_Product[Product Id], tbl_Product[Name])</f>
        <v/>
      </c>
      <c r="K498" t="n">
        <v>162</v>
      </c>
      <c r="P4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8">
        <f>_xlfn.XLOOKUP(tbl_Sourcing[[#This Row],[Product Id]], tbl_Product[Product Id], tbl_Product[Is Booster])</f>
        <v/>
      </c>
      <c r="R498">
        <f>_xlfn.XLOOKUP(tbl_Sourcing[[#This Row],[Product Id]], tbl_Product[Product Id], tbl_Product[Is Precon])</f>
        <v/>
      </c>
    </row>
    <row r="499">
      <c r="A499" t="n">
        <v>258</v>
      </c>
      <c r="B499" t="n">
        <v>150</v>
      </c>
      <c r="C499" t="inlineStr">
        <is>
          <t>Card Market</t>
        </is>
      </c>
      <c r="D499" s="8" t="inlineStr">
        <is>
          <t>https://www.cardmarket.com/en/Magic/Products/Preconstructed-Decks/Commander-Edge-of-Eternities-Counter-Intelligence-Commander-Deck</t>
        </is>
      </c>
      <c r="E499" s="23" t="n">
        <v>33.23</v>
      </c>
      <c r="F499" s="23" t="inlineStr">
        <is>
          <t>TRUE</t>
        </is>
      </c>
      <c r="G499" s="24" t="n"/>
      <c r="H499" s="23" t="n">
        <v>25.41546</v>
      </c>
      <c r="J499">
        <f>_xlfn.XLOOKUP(tbl_Sourcing[[#This Row],[Product Id]], tbl_Product[Product Id], tbl_Product[Name])</f>
        <v/>
      </c>
      <c r="K499" t="n">
        <v>163</v>
      </c>
      <c r="P4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9">
        <f>_xlfn.XLOOKUP(tbl_Sourcing[[#This Row],[Product Id]], tbl_Product[Product Id], tbl_Product[Is Booster])</f>
        <v/>
      </c>
      <c r="R499">
        <f>_xlfn.XLOOKUP(tbl_Sourcing[[#This Row],[Product Id]], tbl_Product[Product Id], tbl_Product[Is Precon])</f>
        <v/>
      </c>
    </row>
    <row r="500">
      <c r="A500" t="n">
        <v>257</v>
      </c>
      <c r="B500" t="n">
        <v>149</v>
      </c>
      <c r="C500" t="inlineStr">
        <is>
          <t>Card Market</t>
        </is>
      </c>
      <c r="D500" s="8" t="inlineStr">
        <is>
          <t>https://www.cardmarket.com/en/Magic/Products/Preconstructed-Decks/Commander-Edge-of-Eternities-World-Shaper-Commander-Deck</t>
        </is>
      </c>
      <c r="E500" s="23" t="n">
        <v>44.5313</v>
      </c>
      <c r="F500" s="23" t="inlineStr">
        <is>
          <t>TRUE</t>
        </is>
      </c>
      <c r="G500" s="24" t="n"/>
      <c r="H500" s="23" t="n">
        <v>36.834</v>
      </c>
      <c r="J500">
        <f>_xlfn.XLOOKUP(tbl_Sourcing[[#This Row],[Product Id]], tbl_Product[Product Id], tbl_Product[Name])</f>
        <v/>
      </c>
      <c r="K500" t="n">
        <v>164</v>
      </c>
      <c r="P5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0">
        <f>_xlfn.XLOOKUP(tbl_Sourcing[[#This Row],[Product Id]], tbl_Product[Product Id], tbl_Product[Is Booster])</f>
        <v/>
      </c>
      <c r="R500">
        <f>_xlfn.XLOOKUP(tbl_Sourcing[[#This Row],[Product Id]], tbl_Product[Product Id], tbl_Product[Is Precon])</f>
        <v/>
      </c>
    </row>
    <row r="501">
      <c r="A501" t="n">
        <v>288</v>
      </c>
      <c r="B501" t="n">
        <v>180</v>
      </c>
      <c r="C501" t="inlineStr">
        <is>
          <t>Card Market</t>
        </is>
      </c>
      <c r="D501" s="8" t="inlineStr">
        <is>
          <t>https://www.cardmarket.com/en/Magic/Products/Preconstructed-Decks/Universes-Beyond-Fallout-Hail-Caesar-Commander-Deck</t>
        </is>
      </c>
      <c r="E501" s="23" t="n">
        <v>60.1913</v>
      </c>
      <c r="F501" s="23" t="inlineStr">
        <is>
          <t>TRUE</t>
        </is>
      </c>
      <c r="G501" s="24" t="n"/>
      <c r="H501" s="23" t="n">
        <v>52.61123</v>
      </c>
      <c r="J501">
        <f>_xlfn.XLOOKUP(tbl_Sourcing[[#This Row],[Product Id]], tbl_Product[Product Id], tbl_Product[Name])</f>
        <v/>
      </c>
      <c r="K501" t="n">
        <v>165</v>
      </c>
      <c r="P5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1">
        <f>_xlfn.XLOOKUP(tbl_Sourcing[[#This Row],[Product Id]], tbl_Product[Product Id], tbl_Product[Is Booster])</f>
        <v/>
      </c>
      <c r="R501">
        <f>_xlfn.XLOOKUP(tbl_Sourcing[[#This Row],[Product Id]], tbl_Product[Product Id], tbl_Product[Is Precon])</f>
        <v/>
      </c>
    </row>
    <row r="502">
      <c r="A502" t="n">
        <v>289</v>
      </c>
      <c r="B502" t="n">
        <v>181</v>
      </c>
      <c r="C502" t="inlineStr">
        <is>
          <t>Card Market</t>
        </is>
      </c>
      <c r="D502" s="8" t="inlineStr">
        <is>
          <t>https://www.cardmarket.com/en/Magic/Products/Preconstructed-Decks/Universes-Beyond-Fallout-Mutant-Menace-Commander-Deck</t>
        </is>
      </c>
      <c r="E502" s="23" t="n">
        <v>77.59129999999999</v>
      </c>
      <c r="F502" s="23" t="inlineStr">
        <is>
          <t>TRUE</t>
        </is>
      </c>
      <c r="G502" s="24" t="n"/>
      <c r="H502" s="23" t="n">
        <v>70.15123</v>
      </c>
      <c r="J502">
        <f>_xlfn.XLOOKUP(tbl_Sourcing[[#This Row],[Product Id]], tbl_Product[Product Id], tbl_Product[Name])</f>
        <v/>
      </c>
      <c r="K502" t="n">
        <v>166</v>
      </c>
      <c r="P5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2">
        <f>_xlfn.XLOOKUP(tbl_Sourcing[[#This Row],[Product Id]], tbl_Product[Product Id], tbl_Product[Is Booster])</f>
        <v/>
      </c>
      <c r="R502">
        <f>_xlfn.XLOOKUP(tbl_Sourcing[[#This Row],[Product Id]], tbl_Product[Product Id], tbl_Product[Is Precon])</f>
        <v/>
      </c>
    </row>
    <row r="503">
      <c r="A503" t="n">
        <v>287</v>
      </c>
      <c r="B503" t="n">
        <v>179</v>
      </c>
      <c r="C503" t="inlineStr">
        <is>
          <t>Card Market</t>
        </is>
      </c>
      <c r="D503" s="8" t="inlineStr">
        <is>
          <t>https://www.cardmarket.com/en/Magic/Products/Preconstructed-Decks/Universes-Beyond-Fallout-Science-Commander-Deck</t>
        </is>
      </c>
      <c r="E503" s="23" t="n">
        <v>36.8666</v>
      </c>
      <c r="F503" s="23" t="inlineStr">
        <is>
          <t>TRUE</t>
        </is>
      </c>
      <c r="G503" s="24" t="n"/>
      <c r="H503" s="23" t="n">
        <v>28.84453</v>
      </c>
      <c r="J503">
        <f>_xlfn.XLOOKUP(tbl_Sourcing[[#This Row],[Product Id]], tbl_Product[Product Id], tbl_Product[Name])</f>
        <v/>
      </c>
      <c r="K503" t="n">
        <v>167</v>
      </c>
      <c r="P5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3">
        <f>_xlfn.XLOOKUP(tbl_Sourcing[[#This Row],[Product Id]], tbl_Product[Product Id], tbl_Product[Is Booster])</f>
        <v/>
      </c>
      <c r="R503">
        <f>_xlfn.XLOOKUP(tbl_Sourcing[[#This Row],[Product Id]], tbl_Product[Product Id], tbl_Product[Is Precon])</f>
        <v/>
      </c>
    </row>
    <row r="504">
      <c r="A504" t="n">
        <v>286</v>
      </c>
      <c r="B504" t="n">
        <v>178</v>
      </c>
      <c r="C504" t="inlineStr">
        <is>
          <t>Card Market</t>
        </is>
      </c>
      <c r="D504" s="8" t="inlineStr">
        <is>
          <t>https://www.cardmarket.com/en/Magic/Products/Preconstructed-Decks/Universes-Beyond-Fallout-Scrappy-Survivors-Commander-Deck</t>
        </is>
      </c>
      <c r="E504" s="23" t="n">
        <v>47.0543</v>
      </c>
      <c r="F504" s="23" t="inlineStr">
        <is>
          <t>TRUE</t>
        </is>
      </c>
      <c r="G504" s="24" t="n"/>
      <c r="H504" s="23" t="n">
        <v>39.36853</v>
      </c>
      <c r="J504">
        <f>_xlfn.XLOOKUP(tbl_Sourcing[[#This Row],[Product Id]], tbl_Product[Product Id], tbl_Product[Name])</f>
        <v/>
      </c>
      <c r="K504" t="n">
        <v>168</v>
      </c>
      <c r="P5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4">
        <f>_xlfn.XLOOKUP(tbl_Sourcing[[#This Row],[Product Id]], tbl_Product[Product Id], tbl_Product[Is Booster])</f>
        <v/>
      </c>
      <c r="R504">
        <f>_xlfn.XLOOKUP(tbl_Sourcing[[#This Row],[Product Id]], tbl_Product[Product Id], tbl_Product[Is Precon])</f>
        <v/>
      </c>
    </row>
    <row r="505">
      <c r="A505" t="n">
        <v>261</v>
      </c>
      <c r="B505" t="n">
        <v>153</v>
      </c>
      <c r="C505" t="inlineStr">
        <is>
          <t>Card Market</t>
        </is>
      </c>
      <c r="D505" s="8" t="inlineStr">
        <is>
          <t>https://www.cardmarket.com/en/Magic/Products/Preconstructed-Decks/Commander-Magic-The-Gathering-FINAL-FANTASY-Counter-Blitz-Commander-Deck</t>
        </is>
      </c>
      <c r="E505" s="23" t="n">
        <v>37.58</v>
      </c>
      <c r="F505" s="23" t="inlineStr">
        <is>
          <t>TRUE</t>
        </is>
      </c>
      <c r="G505" s="24" t="n"/>
      <c r="H505" s="23" t="n">
        <v>29.818</v>
      </c>
      <c r="J505">
        <f>_xlfn.XLOOKUP(tbl_Sourcing[[#This Row],[Product Id]], tbl_Product[Product Id], tbl_Product[Name])</f>
        <v/>
      </c>
      <c r="K505" t="n">
        <v>169</v>
      </c>
      <c r="P5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5">
        <f>_xlfn.XLOOKUP(tbl_Sourcing[[#This Row],[Product Id]], tbl_Product[Product Id], tbl_Product[Is Booster])</f>
        <v/>
      </c>
      <c r="R505">
        <f>_xlfn.XLOOKUP(tbl_Sourcing[[#This Row],[Product Id]], tbl_Product[Product Id], tbl_Product[Is Precon])</f>
        <v/>
      </c>
    </row>
    <row r="506">
      <c r="A506" t="n">
        <v>260</v>
      </c>
      <c r="B506" t="n">
        <v>152</v>
      </c>
      <c r="C506" t="inlineStr">
        <is>
          <t>Card Market</t>
        </is>
      </c>
      <c r="D506" s="8" t="inlineStr">
        <is>
          <t>https://www.cardmarket.com/en/Magic/Products/Preconstructed-Decks/Commander-Magic-The-Gathering-FINAL-FANTASY-Limit-Break-Commander-Deck</t>
        </is>
      </c>
      <c r="E506" s="23" t="n">
        <v>47.1413</v>
      </c>
      <c r="F506" s="23" t="inlineStr">
        <is>
          <t>TRUE</t>
        </is>
      </c>
      <c r="G506" s="24" t="n"/>
      <c r="H506" s="23" t="n">
        <v>39.45623</v>
      </c>
      <c r="J506">
        <f>_xlfn.XLOOKUP(tbl_Sourcing[[#This Row],[Product Id]], tbl_Product[Product Id], tbl_Product[Name])</f>
        <v/>
      </c>
      <c r="K506" t="n">
        <v>170</v>
      </c>
      <c r="P5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6">
        <f>_xlfn.XLOOKUP(tbl_Sourcing[[#This Row],[Product Id]], tbl_Product[Product Id], tbl_Product[Is Booster])</f>
        <v/>
      </c>
      <c r="R506">
        <f>_xlfn.XLOOKUP(tbl_Sourcing[[#This Row],[Product Id]], tbl_Product[Product Id], tbl_Product[Is Precon])</f>
        <v/>
      </c>
    </row>
    <row r="507">
      <c r="A507" t="n">
        <v>259</v>
      </c>
      <c r="B507" t="n">
        <v>151</v>
      </c>
      <c r="C507" t="inlineStr">
        <is>
          <t>Card Market</t>
        </is>
      </c>
      <c r="D507" s="8" t="inlineStr">
        <is>
          <t>https://www.cardmarket.com/en/Magic/Products/Preconstructed-Decks/Commander-Magic-The-Gathering-FINAL-FANTASY-Revival-Trance-Commander-Deck</t>
        </is>
      </c>
      <c r="E507" s="23" t="n">
        <v>35.84</v>
      </c>
      <c r="F507" s="23" t="inlineStr">
        <is>
          <t>TRUE</t>
        </is>
      </c>
      <c r="G507" s="24" t="n"/>
      <c r="H507" s="23" t="n">
        <v>28.064</v>
      </c>
      <c r="J507">
        <f>_xlfn.XLOOKUP(tbl_Sourcing[[#This Row],[Product Id]], tbl_Product[Product Id], tbl_Product[Name])</f>
        <v/>
      </c>
      <c r="K507" t="n">
        <v>171</v>
      </c>
      <c r="P5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7">
        <f>_xlfn.XLOOKUP(tbl_Sourcing[[#This Row],[Product Id]], tbl_Product[Product Id], tbl_Product[Is Booster])</f>
        <v/>
      </c>
      <c r="R507">
        <f>_xlfn.XLOOKUP(tbl_Sourcing[[#This Row],[Product Id]], tbl_Product[Product Id], tbl_Product[Is Precon])</f>
        <v/>
      </c>
    </row>
    <row r="508">
      <c r="A508" t="n">
        <v>262</v>
      </c>
      <c r="B508" t="n">
        <v>154</v>
      </c>
      <c r="C508" t="inlineStr">
        <is>
          <t>Card Market</t>
        </is>
      </c>
      <c r="D508" s="8" t="inlineStr">
        <is>
          <t>https://www.cardmarket.com/en/Magic/Products/Preconstructed-Decks/Commander-Magic-The-Gathering-FINAL-FANTASY-Scions-Spellcraft-Commander-Deck</t>
        </is>
      </c>
      <c r="E508" s="23" t="n">
        <v>45.41</v>
      </c>
      <c r="F508" s="23" t="inlineStr">
        <is>
          <t>TRUE</t>
        </is>
      </c>
      <c r="G508" s="24" t="n"/>
      <c r="H508" s="23" t="n">
        <v>37.711</v>
      </c>
      <c r="J508">
        <f>_xlfn.XLOOKUP(tbl_Sourcing[[#This Row],[Product Id]], tbl_Product[Product Id], tbl_Product[Name])</f>
        <v/>
      </c>
      <c r="K508" t="n">
        <v>172</v>
      </c>
      <c r="P5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8">
        <f>_xlfn.XLOOKUP(tbl_Sourcing[[#This Row],[Product Id]], tbl_Product[Product Id], tbl_Product[Is Booster])</f>
        <v/>
      </c>
      <c r="R508">
        <f>_xlfn.XLOOKUP(tbl_Sourcing[[#This Row],[Product Id]], tbl_Product[Product Id], tbl_Product[Is Precon])</f>
        <v/>
      </c>
    </row>
    <row r="509">
      <c r="A509" t="n">
        <v>341</v>
      </c>
      <c r="B509" t="n">
        <v>233</v>
      </c>
      <c r="C509" t="inlineStr">
        <is>
          <t>Card Market</t>
        </is>
      </c>
      <c r="D509" s="8" t="inlineStr">
        <is>
          <t>https://www.cardmarket.com/en/Magic/Products/Preconstructed-Decks/Commander-Kamigawa-Neon-Dynasty-Buckle-Up-Deck</t>
        </is>
      </c>
      <c r="E509" s="23" t="n">
        <v>34.7003</v>
      </c>
      <c r="F509" s="23" t="inlineStr">
        <is>
          <t>TRUE</t>
        </is>
      </c>
      <c r="G509" s="24" t="n"/>
      <c r="H509" s="23" t="n">
        <v>26.91513</v>
      </c>
      <c r="J509">
        <f>_xlfn.XLOOKUP(tbl_Sourcing[[#This Row],[Product Id]], tbl_Product[Product Id], tbl_Product[Name])</f>
        <v/>
      </c>
      <c r="K509" t="n">
        <v>173</v>
      </c>
      <c r="P5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9">
        <f>_xlfn.XLOOKUP(tbl_Sourcing[[#This Row],[Product Id]], tbl_Product[Product Id], tbl_Product[Is Booster])</f>
        <v/>
      </c>
      <c r="R509">
        <f>_xlfn.XLOOKUP(tbl_Sourcing[[#This Row],[Product Id]], tbl_Product[Product Id], tbl_Product[Is Precon])</f>
        <v/>
      </c>
    </row>
    <row r="510">
      <c r="A510" t="n">
        <v>342</v>
      </c>
      <c r="B510" t="n">
        <v>234</v>
      </c>
      <c r="C510" t="inlineStr">
        <is>
          <t>Card Market</t>
        </is>
      </c>
      <c r="D510" s="8" t="inlineStr">
        <is>
          <t>https://www.cardmarket.com/en/Magic/Products/Preconstructed-Decks/Commander-Kamigawa-Neon-Dynasty-Upgrades-Unleashed-Deck</t>
        </is>
      </c>
      <c r="E510" s="23" t="n">
        <v>30.3503</v>
      </c>
      <c r="F510" s="23" t="inlineStr">
        <is>
          <t>TRUE</t>
        </is>
      </c>
      <c r="G510" s="24" t="n"/>
      <c r="H510" s="23" t="n">
        <v>22.53013</v>
      </c>
      <c r="J510">
        <f>_xlfn.XLOOKUP(tbl_Sourcing[[#This Row],[Product Id]], tbl_Product[Product Id], tbl_Product[Name])</f>
        <v/>
      </c>
      <c r="K510" t="n">
        <v>174</v>
      </c>
      <c r="P5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0">
        <f>_xlfn.XLOOKUP(tbl_Sourcing[[#This Row],[Product Id]], tbl_Product[Product Id], tbl_Product[Is Booster])</f>
        <v/>
      </c>
      <c r="R510">
        <f>_xlfn.XLOOKUP(tbl_Sourcing[[#This Row],[Product Id]], tbl_Product[Product Id], tbl_Product[Is Precon])</f>
        <v/>
      </c>
    </row>
    <row r="511">
      <c r="A511" t="n">
        <v>314</v>
      </c>
      <c r="B511" t="n">
        <v>206</v>
      </c>
      <c r="C511" t="inlineStr">
        <is>
          <t>Card Market</t>
        </is>
      </c>
      <c r="D511" s="8" t="inlineStr">
        <is>
          <t>https://www.cardmarket.com/en/Magic/Products/Preconstructed-Decks/Commander-March-of-the-Machine-Call-for-Backup-Commander-Deck</t>
        </is>
      </c>
      <c r="E511" s="23" t="n">
        <v>47.1413</v>
      </c>
      <c r="F511" s="23" t="inlineStr">
        <is>
          <t>TRUE</t>
        </is>
      </c>
      <c r="G511" s="24" t="n"/>
      <c r="H511" s="23" t="n">
        <v>39.45623</v>
      </c>
      <c r="J511">
        <f>_xlfn.XLOOKUP(tbl_Sourcing[[#This Row],[Product Id]], tbl_Product[Product Id], tbl_Product[Name])</f>
        <v/>
      </c>
      <c r="K511" t="n">
        <v>175</v>
      </c>
      <c r="P5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1">
        <f>_xlfn.XLOOKUP(tbl_Sourcing[[#This Row],[Product Id]], tbl_Product[Product Id], tbl_Product[Is Booster])</f>
        <v/>
      </c>
      <c r="R511">
        <f>_xlfn.XLOOKUP(tbl_Sourcing[[#This Row],[Product Id]], tbl_Product[Product Id], tbl_Product[Is Precon])</f>
        <v/>
      </c>
    </row>
    <row r="512">
      <c r="A512" t="n">
        <v>313</v>
      </c>
      <c r="B512" t="n">
        <v>205</v>
      </c>
      <c r="C512" t="inlineStr">
        <is>
          <t>Card Market</t>
        </is>
      </c>
      <c r="D512" s="8" t="inlineStr">
        <is>
          <t>https://www.cardmarket.com/en/Magic/Products/Preconstructed-Decks/Commander-March-of-the-Machine-Cavalry-Charge-Commander-Deck</t>
        </is>
      </c>
      <c r="E512" s="23" t="n">
        <v>115.7</v>
      </c>
      <c r="F512" s="23" t="inlineStr">
        <is>
          <t>TRUE</t>
        </is>
      </c>
      <c r="G512" s="24" t="n"/>
      <c r="H512" s="23" t="n">
        <v>108.47</v>
      </c>
      <c r="J512">
        <f>_xlfn.XLOOKUP(tbl_Sourcing[[#This Row],[Product Id]], tbl_Product[Product Id], tbl_Product[Name])</f>
        <v/>
      </c>
      <c r="K512" t="n">
        <v>176</v>
      </c>
      <c r="P5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2">
        <f>_xlfn.XLOOKUP(tbl_Sourcing[[#This Row],[Product Id]], tbl_Product[Product Id], tbl_Product[Is Booster])</f>
        <v/>
      </c>
      <c r="R512">
        <f>_xlfn.XLOOKUP(tbl_Sourcing[[#This Row],[Product Id]], tbl_Product[Product Id], tbl_Product[Is Precon])</f>
        <v/>
      </c>
    </row>
    <row r="513">
      <c r="A513" t="n">
        <v>315</v>
      </c>
      <c r="B513" t="n">
        <v>207</v>
      </c>
      <c r="C513" t="inlineStr">
        <is>
          <t>Card Market</t>
        </is>
      </c>
      <c r="D513" s="8" t="inlineStr">
        <is>
          <t>https://www.cardmarket.com/en/Magic/Products/Preconstructed-Decks/Commander-March-of-the-Machine-Divine-Convocation-Commander-Deck</t>
        </is>
      </c>
      <c r="E513" s="23" t="n">
        <v>51.4478</v>
      </c>
      <c r="F513" s="23" t="inlineStr">
        <is>
          <t>TRUE</t>
        </is>
      </c>
      <c r="G513" s="24" t="n"/>
      <c r="H513" s="23" t="n">
        <v>43.79738</v>
      </c>
      <c r="J513">
        <f>_xlfn.XLOOKUP(tbl_Sourcing[[#This Row],[Product Id]], tbl_Product[Product Id], tbl_Product[Name])</f>
        <v/>
      </c>
      <c r="K513" t="n">
        <v>177</v>
      </c>
      <c r="P5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3">
        <f>_xlfn.XLOOKUP(tbl_Sourcing[[#This Row],[Product Id]], tbl_Product[Product Id], tbl_Product[Is Booster])</f>
        <v/>
      </c>
      <c r="R513">
        <f>_xlfn.XLOOKUP(tbl_Sourcing[[#This Row],[Product Id]], tbl_Product[Product Id], tbl_Product[Is Precon])</f>
        <v/>
      </c>
    </row>
    <row r="514">
      <c r="A514" t="n">
        <v>312</v>
      </c>
      <c r="B514" t="n">
        <v>204</v>
      </c>
      <c r="C514" t="inlineStr">
        <is>
          <t>Card Market</t>
        </is>
      </c>
      <c r="D514" s="8" t="inlineStr">
        <is>
          <t>https://www.cardmarket.com/en/Magic/Products/Preconstructed-Decks/Commander-March-of-the-Machine-Growing-Threat-Commander-Deck</t>
        </is>
      </c>
      <c r="E514" s="23" t="n">
        <v>68.90000000000001</v>
      </c>
      <c r="F514" s="23" t="inlineStr">
        <is>
          <t>TRUE</t>
        </is>
      </c>
      <c r="G514" s="24" t="n"/>
      <c r="H514" s="23" t="n">
        <v>61.39</v>
      </c>
      <c r="J514">
        <f>_xlfn.XLOOKUP(tbl_Sourcing[[#This Row],[Product Id]], tbl_Product[Product Id], tbl_Product[Name])</f>
        <v/>
      </c>
      <c r="K514" t="n">
        <v>178</v>
      </c>
      <c r="P5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4">
        <f>_xlfn.XLOOKUP(tbl_Sourcing[[#This Row],[Product Id]], tbl_Product[Product Id], tbl_Product[Is Booster])</f>
        <v/>
      </c>
      <c r="R514">
        <f>_xlfn.XLOOKUP(tbl_Sourcing[[#This Row],[Product Id]], tbl_Product[Product Id], tbl_Product[Is Precon])</f>
        <v/>
      </c>
    </row>
    <row r="515">
      <c r="A515" t="n">
        <v>316</v>
      </c>
      <c r="B515" t="n">
        <v>208</v>
      </c>
      <c r="C515" t="inlineStr">
        <is>
          <t>Card Market</t>
        </is>
      </c>
      <c r="D515" s="8" t="inlineStr">
        <is>
          <t>https://www.cardmarket.com/en/Magic/Products/Preconstructed-Decks/Commander-March-of-the-Machine-Tinker-Time-Commander-Deck</t>
        </is>
      </c>
      <c r="E515" s="23" t="n">
        <v>28.01</v>
      </c>
      <c r="F515" s="23" t="inlineStr">
        <is>
          <t>TRUE</t>
        </is>
      </c>
      <c r="G515" s="24" t="n"/>
      <c r="H515" s="23" t="n">
        <v>20.171</v>
      </c>
      <c r="J515">
        <f>_xlfn.XLOOKUP(tbl_Sourcing[[#This Row],[Product Id]], tbl_Product[Product Id], tbl_Product[Name])</f>
        <v/>
      </c>
      <c r="K515" t="n">
        <v>179</v>
      </c>
      <c r="P5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5">
        <f>_xlfn.XLOOKUP(tbl_Sourcing[[#This Row],[Product Id]], tbl_Product[Product Id], tbl_Product[Is Booster])</f>
        <v/>
      </c>
      <c r="R515">
        <f>_xlfn.XLOOKUP(tbl_Sourcing[[#This Row],[Product Id]], tbl_Product[Product Id], tbl_Product[Is Precon])</f>
        <v/>
      </c>
    </row>
    <row r="516">
      <c r="A516" t="n">
        <v>281</v>
      </c>
      <c r="B516" t="n">
        <v>173</v>
      </c>
      <c r="C516" t="inlineStr">
        <is>
          <t>Card Market</t>
        </is>
      </c>
      <c r="D516" s="8" t="inlineStr">
        <is>
          <t>https://www.cardmarket.com/en/Magic/Products/Preconstructed-Decks/Commander-Modern-Horizons-3-Creative-Energy-Commander-Deck</t>
        </is>
      </c>
      <c r="E516" s="23" t="n">
        <v>36.71</v>
      </c>
      <c r="F516" s="23" t="inlineStr">
        <is>
          <t>TRUE</t>
        </is>
      </c>
      <c r="G516" s="24" t="n"/>
      <c r="H516" s="23" t="n">
        <v>28.941</v>
      </c>
      <c r="J516">
        <f>_xlfn.XLOOKUP(tbl_Sourcing[[#This Row],[Product Id]], tbl_Product[Product Id], tbl_Product[Name])</f>
        <v/>
      </c>
      <c r="K516" t="n">
        <v>180</v>
      </c>
      <c r="P5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6">
        <f>_xlfn.XLOOKUP(tbl_Sourcing[[#This Row],[Product Id]], tbl_Product[Product Id], tbl_Product[Is Booster])</f>
        <v/>
      </c>
      <c r="R516">
        <f>_xlfn.XLOOKUP(tbl_Sourcing[[#This Row],[Product Id]], tbl_Product[Product Id], tbl_Product[Is Precon])</f>
        <v/>
      </c>
    </row>
    <row r="517">
      <c r="A517" t="n">
        <v>278</v>
      </c>
      <c r="B517" t="n">
        <v>170</v>
      </c>
      <c r="C517" t="inlineStr">
        <is>
          <t>Card Market</t>
        </is>
      </c>
      <c r="D517" s="8" t="inlineStr">
        <is>
          <t>https://www.cardmarket.com/en/Magic/Products/Preconstructed-Decks/Commander-Modern-Horizons-3-Eldrazi-Incursion-Commander-Deck</t>
        </is>
      </c>
      <c r="E517" s="23" t="n">
        <v>76.3646</v>
      </c>
      <c r="F517" s="23" t="inlineStr">
        <is>
          <t>TRUE</t>
        </is>
      </c>
      <c r="G517" s="24" t="n"/>
      <c r="H517" s="23" t="n">
        <v>68.94096999999999</v>
      </c>
      <c r="J517">
        <f>_xlfn.XLOOKUP(tbl_Sourcing[[#This Row],[Product Id]], tbl_Product[Product Id], tbl_Product[Name])</f>
        <v/>
      </c>
      <c r="K517" t="n">
        <v>181</v>
      </c>
      <c r="P5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7">
        <f>_xlfn.XLOOKUP(tbl_Sourcing[[#This Row],[Product Id]], tbl_Product[Product Id], tbl_Product[Is Booster])</f>
        <v/>
      </c>
      <c r="R517">
        <f>_xlfn.XLOOKUP(tbl_Sourcing[[#This Row],[Product Id]], tbl_Product[Product Id], tbl_Product[Is Precon])</f>
        <v/>
      </c>
    </row>
    <row r="518">
      <c r="A518" t="n">
        <v>279</v>
      </c>
      <c r="B518" t="n">
        <v>171</v>
      </c>
      <c r="C518" t="inlineStr">
        <is>
          <t>Card Market</t>
        </is>
      </c>
      <c r="D518" s="8" t="inlineStr">
        <is>
          <t>https://www.cardmarket.com/en/Magic/Products/Preconstructed-Decks/Commander-Modern-Horizons-3-Graveyard-Overdrive-Commander-Deck</t>
        </is>
      </c>
      <c r="E518" s="23" t="n">
        <v>42.713</v>
      </c>
      <c r="F518" s="23" t="inlineStr">
        <is>
          <t>TRUE</t>
        </is>
      </c>
      <c r="G518" s="24" t="n"/>
      <c r="H518" s="23" t="n">
        <v>32.7998</v>
      </c>
      <c r="J518">
        <f>_xlfn.XLOOKUP(tbl_Sourcing[[#This Row],[Product Id]], tbl_Product[Product Id], tbl_Product[Name])</f>
        <v/>
      </c>
      <c r="K518" t="n">
        <v>182</v>
      </c>
      <c r="P5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8">
        <f>_xlfn.XLOOKUP(tbl_Sourcing[[#This Row],[Product Id]], tbl_Product[Product Id], tbl_Product[Is Booster])</f>
        <v/>
      </c>
      <c r="R518">
        <f>_xlfn.XLOOKUP(tbl_Sourcing[[#This Row],[Product Id]], tbl_Product[Product Id], tbl_Product[Is Precon])</f>
        <v/>
      </c>
    </row>
    <row r="519">
      <c r="A519" t="n">
        <v>280</v>
      </c>
      <c r="B519" t="n">
        <v>172</v>
      </c>
      <c r="C519" t="inlineStr">
        <is>
          <t>Card Market</t>
        </is>
      </c>
      <c r="D519" s="8" t="inlineStr">
        <is>
          <t>https://www.cardmarket.com/en/Magic/Products/Preconstructed-Decks/Commander-Modern-Horizons-3-Tricky-Terrain-Commander-Deck</t>
        </is>
      </c>
      <c r="E519" s="23" t="n">
        <v>50.1776</v>
      </c>
      <c r="F519" s="23" t="inlineStr">
        <is>
          <t>TRUE</t>
        </is>
      </c>
      <c r="G519" s="24" t="n"/>
      <c r="H519" s="23" t="n">
        <v>42.51696</v>
      </c>
      <c r="J519">
        <f>_xlfn.XLOOKUP(tbl_Sourcing[[#This Row],[Product Id]], tbl_Product[Product Id], tbl_Product[Name])</f>
        <v/>
      </c>
      <c r="K519" t="n">
        <v>183</v>
      </c>
      <c r="P5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9">
        <f>_xlfn.XLOOKUP(tbl_Sourcing[[#This Row],[Product Id]], tbl_Product[Product Id], tbl_Product[Is Booster])</f>
        <v/>
      </c>
      <c r="R519">
        <f>_xlfn.XLOOKUP(tbl_Sourcing[[#This Row],[Product Id]], tbl_Product[Product Id], tbl_Product[Is Precon])</f>
        <v/>
      </c>
    </row>
    <row r="520">
      <c r="A520" t="n">
        <v>290</v>
      </c>
      <c r="B520" t="n">
        <v>182</v>
      </c>
      <c r="C520" t="inlineStr">
        <is>
          <t>Card Market</t>
        </is>
      </c>
      <c r="D520" s="8" t="inlineStr">
        <is>
          <t>https://www.cardmarket.com/en/Magic/Products/Preconstructed-Decks/Commander-Murders-at-Karlov-Manor-Blame-Game-Commander-Deck</t>
        </is>
      </c>
      <c r="E520" s="23" t="n">
        <v>54.11</v>
      </c>
      <c r="F520" s="23" t="inlineStr">
        <is>
          <t>TRUE</t>
        </is>
      </c>
      <c r="G520" s="24" t="n"/>
      <c r="H520" s="23" t="n">
        <v>46.3056</v>
      </c>
      <c r="J520">
        <f>_xlfn.XLOOKUP(tbl_Sourcing[[#This Row],[Product Id]], tbl_Product[Product Id], tbl_Product[Name])</f>
        <v/>
      </c>
      <c r="K520" t="n">
        <v>184</v>
      </c>
      <c r="P5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0">
        <f>_xlfn.XLOOKUP(tbl_Sourcing[[#This Row],[Product Id]], tbl_Product[Product Id], tbl_Product[Is Booster])</f>
        <v/>
      </c>
      <c r="R520">
        <f>_xlfn.XLOOKUP(tbl_Sourcing[[#This Row],[Product Id]], tbl_Product[Product Id], tbl_Product[Is Precon])</f>
        <v/>
      </c>
    </row>
    <row r="521">
      <c r="A521" t="n">
        <v>292</v>
      </c>
      <c r="B521" t="n">
        <v>184</v>
      </c>
      <c r="C521" t="inlineStr">
        <is>
          <t>Card Market</t>
        </is>
      </c>
      <c r="D521" s="8" t="inlineStr">
        <is>
          <t>https://www.cardmarket.com/en/Magic/Products/Preconstructed-Decks/Commander-Murders-at-Karlov-Manor-Deadly-Disguise-Commander-Deck</t>
        </is>
      </c>
      <c r="E521" s="23" t="n">
        <v>44.54</v>
      </c>
      <c r="F521" s="23" t="inlineStr">
        <is>
          <t>TRUE</t>
        </is>
      </c>
      <c r="G521" s="24" t="n"/>
      <c r="H521" s="23" t="n">
        <v>36.834</v>
      </c>
      <c r="J521">
        <f>_xlfn.XLOOKUP(tbl_Sourcing[[#This Row],[Product Id]], tbl_Product[Product Id], tbl_Product[Name])</f>
        <v/>
      </c>
      <c r="K521" t="n">
        <v>185</v>
      </c>
      <c r="P5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1">
        <f>_xlfn.XLOOKUP(tbl_Sourcing[[#This Row],[Product Id]], tbl_Product[Product Id], tbl_Product[Is Booster])</f>
        <v/>
      </c>
      <c r="R521">
        <f>_xlfn.XLOOKUP(tbl_Sourcing[[#This Row],[Product Id]], tbl_Product[Product Id], tbl_Product[Is Precon])</f>
        <v/>
      </c>
    </row>
    <row r="522">
      <c r="A522" t="n">
        <v>293</v>
      </c>
      <c r="B522" t="n">
        <v>185</v>
      </c>
      <c r="C522" t="inlineStr">
        <is>
          <t>Card Market</t>
        </is>
      </c>
      <c r="D522" s="8" t="inlineStr">
        <is>
          <t>https://www.cardmarket.com/en/Magic/Products/Preconstructed-Decks/Commander-Murders-at-Karlov-Manor-Deep-Clue-Sea-Commander-Deck</t>
        </is>
      </c>
      <c r="E522" s="23" t="n">
        <v>41.4863</v>
      </c>
      <c r="F522" s="23" t="inlineStr">
        <is>
          <t>TRUE</t>
        </is>
      </c>
      <c r="G522" s="24" t="n"/>
      <c r="H522" s="23" t="n">
        <v>33.75573</v>
      </c>
      <c r="J522">
        <f>_xlfn.XLOOKUP(tbl_Sourcing[[#This Row],[Product Id]], tbl_Product[Product Id], tbl_Product[Name])</f>
        <v/>
      </c>
      <c r="K522" t="n">
        <v>186</v>
      </c>
      <c r="P5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2">
        <f>_xlfn.XLOOKUP(tbl_Sourcing[[#This Row],[Product Id]], tbl_Product[Product Id], tbl_Product[Is Booster])</f>
        <v/>
      </c>
      <c r="R522">
        <f>_xlfn.XLOOKUP(tbl_Sourcing[[#This Row],[Product Id]], tbl_Product[Product Id], tbl_Product[Is Precon])</f>
        <v/>
      </c>
    </row>
    <row r="523">
      <c r="A523" t="n">
        <v>291</v>
      </c>
      <c r="B523" t="n">
        <v>183</v>
      </c>
      <c r="C523" t="inlineStr">
        <is>
          <t>Card Market</t>
        </is>
      </c>
      <c r="D523" s="8" t="inlineStr">
        <is>
          <t>https://www.cardmarket.com/en/Magic/Products/Preconstructed-Decks/Commander-Murders-at-Karlov-Manor-Revenant-Recon-Commander-Deck</t>
        </is>
      </c>
      <c r="E523" s="23" t="n">
        <v>58.4513</v>
      </c>
      <c r="F523" s="23" t="inlineStr">
        <is>
          <t>TRUE</t>
        </is>
      </c>
      <c r="G523" s="24" t="n"/>
      <c r="H523" s="23" t="n">
        <v>50.85723</v>
      </c>
      <c r="J523">
        <f>_xlfn.XLOOKUP(tbl_Sourcing[[#This Row],[Product Id]], tbl_Product[Product Id], tbl_Product[Name])</f>
        <v/>
      </c>
      <c r="K523" t="n">
        <v>187</v>
      </c>
      <c r="P5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3">
        <f>_xlfn.XLOOKUP(tbl_Sourcing[[#This Row],[Product Id]], tbl_Product[Product Id], tbl_Product[Is Booster])</f>
        <v/>
      </c>
      <c r="R523">
        <f>_xlfn.XLOOKUP(tbl_Sourcing[[#This Row],[Product Id]], tbl_Product[Product Id], tbl_Product[Is Precon])</f>
        <v/>
      </c>
    </row>
    <row r="524">
      <c r="A524" t="n">
        <v>283</v>
      </c>
      <c r="B524" t="n">
        <v>175</v>
      </c>
      <c r="C524" t="inlineStr">
        <is>
          <t>Card Market</t>
        </is>
      </c>
      <c r="D524" s="8" t="inlineStr">
        <is>
          <t>https://www.cardmarket.com/en/Magic/Products/Preconstructed-Decks/Commander-Outlaws-of-Thunder-Junction-Desert-Bloom-Commander-Deck</t>
        </is>
      </c>
      <c r="E524" s="23" t="n">
        <v>47.15</v>
      </c>
      <c r="F524" s="23" t="inlineStr">
        <is>
          <t>TRUE</t>
        </is>
      </c>
      <c r="G524" s="24" t="n"/>
      <c r="H524" s="23" t="n">
        <v>38.588</v>
      </c>
      <c r="J524">
        <f>_xlfn.XLOOKUP(tbl_Sourcing[[#This Row],[Product Id]], tbl_Product[Product Id], tbl_Product[Name])</f>
        <v/>
      </c>
      <c r="K524" t="n">
        <v>188</v>
      </c>
      <c r="P5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4">
        <f>_xlfn.XLOOKUP(tbl_Sourcing[[#This Row],[Product Id]], tbl_Product[Product Id], tbl_Product[Is Booster])</f>
        <v/>
      </c>
      <c r="R524">
        <f>_xlfn.XLOOKUP(tbl_Sourcing[[#This Row],[Product Id]], tbl_Product[Product Id], tbl_Product[Is Precon])</f>
        <v/>
      </c>
    </row>
    <row r="525">
      <c r="A525" t="n">
        <v>284</v>
      </c>
      <c r="B525" t="n">
        <v>176</v>
      </c>
      <c r="C525" t="inlineStr">
        <is>
          <t>Card Market</t>
        </is>
      </c>
      <c r="D525" s="8" t="inlineStr">
        <is>
          <t>https://www.cardmarket.com/en/Magic/Products/Preconstructed-Decks/Commander-Outlaws-of-Thunder-Junction-Grand-Larceny-Commander-Deck</t>
        </is>
      </c>
      <c r="E525" s="23" t="n">
        <v>74.381</v>
      </c>
      <c r="F525" s="23" t="inlineStr">
        <is>
          <t>TRUE</t>
        </is>
      </c>
      <c r="G525" s="24" t="n"/>
      <c r="H525" s="23" t="n">
        <v>66.9151</v>
      </c>
      <c r="J525">
        <f>_xlfn.XLOOKUP(tbl_Sourcing[[#This Row],[Product Id]], tbl_Product[Product Id], tbl_Product[Name])</f>
        <v/>
      </c>
      <c r="K525" t="n">
        <v>189</v>
      </c>
      <c r="P5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5">
        <f>_xlfn.XLOOKUP(tbl_Sourcing[[#This Row],[Product Id]], tbl_Product[Product Id], tbl_Product[Is Booster])</f>
        <v/>
      </c>
      <c r="R525">
        <f>_xlfn.XLOOKUP(tbl_Sourcing[[#This Row],[Product Id]], tbl_Product[Product Id], tbl_Product[Is Precon])</f>
        <v/>
      </c>
    </row>
    <row r="526">
      <c r="A526" t="n">
        <v>285</v>
      </c>
      <c r="B526" t="n">
        <v>177</v>
      </c>
      <c r="C526" t="inlineStr">
        <is>
          <t>Card Market</t>
        </is>
      </c>
      <c r="D526" s="8" t="inlineStr">
        <is>
          <t>https://www.cardmarket.com/en/Magic/Products/Preconstructed-Decks/Commander-Outlaws-of-Thunder-Junction-Most-Wanted-Commander-Deck</t>
        </is>
      </c>
      <c r="E526" s="23" t="n">
        <v>64.55</v>
      </c>
      <c r="F526" s="23" t="inlineStr">
        <is>
          <t>TRUE</t>
        </is>
      </c>
      <c r="G526" s="24" t="n"/>
      <c r="H526" s="23" t="n">
        <v>57.005</v>
      </c>
      <c r="J526">
        <f>_xlfn.XLOOKUP(tbl_Sourcing[[#This Row],[Product Id]], tbl_Product[Product Id], tbl_Product[Name])</f>
        <v/>
      </c>
      <c r="K526" t="n">
        <v>190</v>
      </c>
      <c r="P5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6">
        <f>_xlfn.XLOOKUP(tbl_Sourcing[[#This Row],[Product Id]], tbl_Product[Product Id], tbl_Product[Is Booster])</f>
        <v/>
      </c>
      <c r="R526">
        <f>_xlfn.XLOOKUP(tbl_Sourcing[[#This Row],[Product Id]], tbl_Product[Product Id], tbl_Product[Is Precon])</f>
        <v/>
      </c>
    </row>
    <row r="527">
      <c r="A527" t="n">
        <v>282</v>
      </c>
      <c r="B527" t="n">
        <v>174</v>
      </c>
      <c r="C527" t="inlineStr">
        <is>
          <t>Card Market</t>
        </is>
      </c>
      <c r="D527" s="8" t="inlineStr">
        <is>
          <t>https://www.cardmarket.com/en/Magic/Products/Preconstructed-Decks/Commander-Outlaws-of-Thunder-Junction-Quick-Draw-Commander-Deck</t>
        </is>
      </c>
      <c r="E527" s="23" t="n">
        <v>58.3556</v>
      </c>
      <c r="F527" s="23" t="inlineStr">
        <is>
          <t>TRUE</t>
        </is>
      </c>
      <c r="G527" s="24" t="n"/>
      <c r="H527" s="23" t="n">
        <v>50.76076</v>
      </c>
      <c r="J527">
        <f>_xlfn.XLOOKUP(tbl_Sourcing[[#This Row],[Product Id]], tbl_Product[Product Id], tbl_Product[Name])</f>
        <v/>
      </c>
      <c r="K527" t="n">
        <v>191</v>
      </c>
      <c r="P5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7">
        <f>_xlfn.XLOOKUP(tbl_Sourcing[[#This Row],[Product Id]], tbl_Product[Product Id], tbl_Product[Is Booster])</f>
        <v/>
      </c>
      <c r="R527">
        <f>_xlfn.XLOOKUP(tbl_Sourcing[[#This Row],[Product Id]], tbl_Product[Product Id], tbl_Product[Is Precon])</f>
        <v/>
      </c>
    </row>
    <row r="528">
      <c r="A528" t="n">
        <v>317</v>
      </c>
      <c r="B528" t="n">
        <v>209</v>
      </c>
      <c r="C528" t="inlineStr">
        <is>
          <t>Card Market</t>
        </is>
      </c>
      <c r="D528" s="8" t="inlineStr">
        <is>
          <t>https://www.cardmarket.com/en/Magic/Products/Preconstructed-Decks/Commander-Phyrexia-All-Will-Be-One-Corrupting-Influence-Commander-Deck</t>
        </is>
      </c>
      <c r="E528" s="23" t="n"/>
      <c r="F528" s="23" t="inlineStr">
        <is>
          <t>FALSE</t>
        </is>
      </c>
      <c r="G528" s="24" t="n"/>
      <c r="H528" s="23" t="n">
        <v>117.19615</v>
      </c>
      <c r="J528">
        <f>_xlfn.XLOOKUP(tbl_Sourcing[[#This Row],[Product Id]], tbl_Product[Product Id], tbl_Product[Name])</f>
        <v/>
      </c>
      <c r="K528" t="n">
        <v>192</v>
      </c>
      <c r="P5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8">
        <f>_xlfn.XLOOKUP(tbl_Sourcing[[#This Row],[Product Id]], tbl_Product[Product Id], tbl_Product[Is Booster])</f>
        <v/>
      </c>
      <c r="R528">
        <f>_xlfn.XLOOKUP(tbl_Sourcing[[#This Row],[Product Id]], tbl_Product[Product Id], tbl_Product[Is Precon])</f>
        <v/>
      </c>
    </row>
    <row r="529">
      <c r="A529" t="n">
        <v>318</v>
      </c>
      <c r="B529" t="n">
        <v>210</v>
      </c>
      <c r="C529" t="inlineStr">
        <is>
          <t>Card Market</t>
        </is>
      </c>
      <c r="D529" s="8" t="inlineStr">
        <is>
          <t>https://www.cardmarket.com/en/Magic/Products/Preconstructed-Decks/Commander-Phyrexia-All-Will-Be-One-Rebellion-Rising-Commander-Deck</t>
        </is>
      </c>
      <c r="E529" s="23" t="n">
        <v>34.0913</v>
      </c>
      <c r="F529" s="23" t="inlineStr">
        <is>
          <t>TRUE</t>
        </is>
      </c>
      <c r="G529" s="24" t="n"/>
      <c r="H529" s="23" t="n">
        <v>26.30123</v>
      </c>
      <c r="J529">
        <f>_xlfn.XLOOKUP(tbl_Sourcing[[#This Row],[Product Id]], tbl_Product[Product Id], tbl_Product[Name])</f>
        <v/>
      </c>
      <c r="K529" t="n">
        <v>193</v>
      </c>
      <c r="P5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9">
        <f>_xlfn.XLOOKUP(tbl_Sourcing[[#This Row],[Product Id]], tbl_Product[Product Id], tbl_Product[Is Booster])</f>
        <v/>
      </c>
      <c r="R529">
        <f>_xlfn.XLOOKUP(tbl_Sourcing[[#This Row],[Product Id]], tbl_Product[Product Id], tbl_Product[Is Precon])</f>
        <v/>
      </c>
    </row>
    <row r="530">
      <c r="A530" t="n">
        <v>321</v>
      </c>
      <c r="B530" t="n">
        <v>213</v>
      </c>
      <c r="C530" t="inlineStr">
        <is>
          <t>Card Market</t>
        </is>
      </c>
      <c r="D530" s="8" t="inlineStr">
        <is>
          <t>https://www.cardmarket.com/en/Magic/Products/Preconstructed-Decks/Starter-Commander-Decks-Chaos-Incarnate-Commander-Deck</t>
        </is>
      </c>
      <c r="E530" s="23" t="n"/>
      <c r="F530" s="23" t="inlineStr">
        <is>
          <t>FALSE</t>
        </is>
      </c>
      <c r="G530" s="24" t="n"/>
      <c r="H530" s="23" t="n">
        <v>49.98023</v>
      </c>
      <c r="J530">
        <f>_xlfn.XLOOKUP(tbl_Sourcing[[#This Row],[Product Id]], tbl_Product[Product Id], tbl_Product[Name])</f>
        <v/>
      </c>
      <c r="K530" t="n">
        <v>194</v>
      </c>
      <c r="P5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0">
        <f>_xlfn.XLOOKUP(tbl_Sourcing[[#This Row],[Product Id]], tbl_Product[Product Id], tbl_Product[Is Booster])</f>
        <v/>
      </c>
      <c r="R530">
        <f>_xlfn.XLOOKUP(tbl_Sourcing[[#This Row],[Product Id]], tbl_Product[Product Id], tbl_Product[Is Precon])</f>
        <v/>
      </c>
    </row>
    <row r="531">
      <c r="A531" t="n">
        <v>322</v>
      </c>
      <c r="B531" t="n">
        <v>214</v>
      </c>
      <c r="C531" t="inlineStr">
        <is>
          <t>Card Market</t>
        </is>
      </c>
      <c r="D531" s="8" t="inlineStr">
        <is>
          <t>https://www.cardmarket.com/en/Magic/Products/Preconstructed-Decks/Starter-Commander-Decks-Draconic-Destruction-Commander-Deck</t>
        </is>
      </c>
      <c r="E531" s="23" t="n"/>
      <c r="F531" s="23" t="inlineStr">
        <is>
          <t>FALSE</t>
        </is>
      </c>
      <c r="G531" s="24" t="n"/>
      <c r="H531" s="23" t="n">
        <v>41.21023</v>
      </c>
      <c r="J531">
        <f>_xlfn.XLOOKUP(tbl_Sourcing[[#This Row],[Product Id]], tbl_Product[Product Id], tbl_Product[Name])</f>
        <v/>
      </c>
      <c r="K531" t="n">
        <v>195</v>
      </c>
      <c r="P5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1">
        <f>_xlfn.XLOOKUP(tbl_Sourcing[[#This Row],[Product Id]], tbl_Product[Product Id], tbl_Product[Is Booster])</f>
        <v/>
      </c>
      <c r="R531">
        <f>_xlfn.XLOOKUP(tbl_Sourcing[[#This Row],[Product Id]], tbl_Product[Product Id], tbl_Product[Is Precon])</f>
        <v/>
      </c>
    </row>
    <row r="532">
      <c r="A532" t="n">
        <v>319</v>
      </c>
      <c r="B532" t="n">
        <v>211</v>
      </c>
      <c r="C532" t="inlineStr">
        <is>
          <t>Card Market</t>
        </is>
      </c>
      <c r="D532" s="8" t="inlineStr">
        <is>
          <t>https://www.cardmarket.com/en/Magic/Products/Preconstructed-Decks/Starter-Commander-Decks-First-Flight-Commander-Deck</t>
        </is>
      </c>
      <c r="E532" s="23" t="n">
        <v>31.7945</v>
      </c>
      <c r="F532" s="23" t="inlineStr">
        <is>
          <t>TRUE</t>
        </is>
      </c>
      <c r="G532" s="24" t="n"/>
      <c r="H532" s="23" t="n">
        <v>23.49483</v>
      </c>
      <c r="J532">
        <f>_xlfn.XLOOKUP(tbl_Sourcing[[#This Row],[Product Id]], tbl_Product[Product Id], tbl_Product[Name])</f>
        <v/>
      </c>
      <c r="K532" t="n">
        <v>196</v>
      </c>
      <c r="P5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2">
        <f>_xlfn.XLOOKUP(tbl_Sourcing[[#This Row],[Product Id]], tbl_Product[Product Id], tbl_Product[Is Booster])</f>
        <v/>
      </c>
      <c r="R532">
        <f>_xlfn.XLOOKUP(tbl_Sourcing[[#This Row],[Product Id]], tbl_Product[Product Id], tbl_Product[Is Precon])</f>
        <v/>
      </c>
    </row>
    <row r="533">
      <c r="A533" t="n">
        <v>320</v>
      </c>
      <c r="B533" t="n">
        <v>212</v>
      </c>
      <c r="C533" t="inlineStr">
        <is>
          <t>Card Market</t>
        </is>
      </c>
      <c r="D533" s="8" t="inlineStr">
        <is>
          <t>https://www.cardmarket.com/en/Magic/Products/Preconstructed-Decks/Starter-Commander-Decks-Grave-Danger-Commander-Deck</t>
        </is>
      </c>
      <c r="E533" s="23" t="n">
        <v>41.669</v>
      </c>
      <c r="F533" s="23" t="inlineStr">
        <is>
          <t>TRUE</t>
        </is>
      </c>
      <c r="G533" s="24" t="n"/>
      <c r="H533" s="23" t="n">
        <v>42.78883</v>
      </c>
      <c r="J533">
        <f>_xlfn.XLOOKUP(tbl_Sourcing[[#This Row],[Product Id]], tbl_Product[Product Id], tbl_Product[Name])</f>
        <v/>
      </c>
      <c r="K533" t="n">
        <v>197</v>
      </c>
      <c r="P5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3">
        <f>_xlfn.XLOOKUP(tbl_Sourcing[[#This Row],[Product Id]], tbl_Product[Product Id], tbl_Product[Is Booster])</f>
        <v/>
      </c>
      <c r="R533">
        <f>_xlfn.XLOOKUP(tbl_Sourcing[[#This Row],[Product Id]], tbl_Product[Product Id], tbl_Product[Is Precon])</f>
        <v/>
      </c>
    </row>
    <row r="534">
      <c r="A534" t="n">
        <v>323</v>
      </c>
      <c r="B534" t="n">
        <v>215</v>
      </c>
      <c r="C534" t="inlineStr">
        <is>
          <t>Card Market</t>
        </is>
      </c>
      <c r="D534" s="8" t="inlineStr">
        <is>
          <t>https://www.cardmarket.com/en/Magic/Products/Preconstructed-Decks/Starter-Commander-Decks-Token-Triumph-Commander-Deck</t>
        </is>
      </c>
      <c r="E534" s="23" t="n">
        <v>35.579</v>
      </c>
      <c r="F534" s="23" t="inlineStr">
        <is>
          <t>TRUE</t>
        </is>
      </c>
      <c r="G534" s="24" t="n"/>
      <c r="H534" s="23" t="n">
        <v>32.22975</v>
      </c>
      <c r="J534">
        <f>_xlfn.XLOOKUP(tbl_Sourcing[[#This Row],[Product Id]], tbl_Product[Product Id], tbl_Product[Name])</f>
        <v/>
      </c>
      <c r="K534" t="n">
        <v>198</v>
      </c>
      <c r="P5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4">
        <f>_xlfn.XLOOKUP(tbl_Sourcing[[#This Row],[Product Id]], tbl_Product[Product Id], tbl_Product[Is Booster])</f>
        <v/>
      </c>
      <c r="R534">
        <f>_xlfn.XLOOKUP(tbl_Sourcing[[#This Row],[Product Id]], tbl_Product[Product Id], tbl_Product[Is Precon])</f>
        <v/>
      </c>
    </row>
    <row r="535">
      <c r="A535" t="n">
        <v>340</v>
      </c>
      <c r="B535" t="n">
        <v>232</v>
      </c>
      <c r="C535" t="inlineStr">
        <is>
          <t>Card Market</t>
        </is>
      </c>
      <c r="D535" s="8" t="inlineStr">
        <is>
          <t>https://www.cardmarket.com/en/Magic/Products/Preconstructed-Decks/Commander-Streets-of-New-Capenna-Bedecked-Brokers-Deck-Minimum-Waste</t>
        </is>
      </c>
      <c r="E535" s="23" t="n">
        <v>29.75</v>
      </c>
      <c r="F535" s="23" t="inlineStr">
        <is>
          <t>TRUE</t>
        </is>
      </c>
      <c r="G535" s="24" t="n"/>
      <c r="H535" s="23" t="n">
        <v>21.925</v>
      </c>
      <c r="J535">
        <f>_xlfn.XLOOKUP(tbl_Sourcing[[#This Row],[Product Id]], tbl_Product[Product Id], tbl_Product[Name])</f>
        <v/>
      </c>
      <c r="K535" t="n">
        <v>199</v>
      </c>
      <c r="P5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5">
        <f>_xlfn.XLOOKUP(tbl_Sourcing[[#This Row],[Product Id]], tbl_Product[Product Id], tbl_Product[Is Booster])</f>
        <v/>
      </c>
      <c r="R535">
        <f>_xlfn.XLOOKUP(tbl_Sourcing[[#This Row],[Product Id]], tbl_Product[Product Id], tbl_Product[Is Precon])</f>
        <v/>
      </c>
    </row>
    <row r="536">
      <c r="A536" t="n">
        <v>339</v>
      </c>
      <c r="B536" t="n">
        <v>231</v>
      </c>
      <c r="C536" t="inlineStr">
        <is>
          <t>Card Market</t>
        </is>
      </c>
      <c r="D536" s="8" t="inlineStr">
        <is>
          <t>https://www.cardmarket.com/en/Magic/Products/Preconstructed-Decks/Commander-Streets-of-New-Capenna-Cabaretti-Cacophony-Deck</t>
        </is>
      </c>
      <c r="E536" s="23" t="n">
        <v>42.7565</v>
      </c>
      <c r="F536" s="23" t="inlineStr">
        <is>
          <t>TRUE</t>
        </is>
      </c>
      <c r="G536" s="24" t="n"/>
      <c r="H536" s="23" t="n">
        <v>35.03615</v>
      </c>
      <c r="J536">
        <f>_xlfn.XLOOKUP(tbl_Sourcing[[#This Row],[Product Id]], tbl_Product[Product Id], tbl_Product[Name])</f>
        <v/>
      </c>
      <c r="K536" t="n">
        <v>200</v>
      </c>
      <c r="P5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6">
        <f>_xlfn.XLOOKUP(tbl_Sourcing[[#This Row],[Product Id]], tbl_Product[Product Id], tbl_Product[Is Booster])</f>
        <v/>
      </c>
      <c r="R536">
        <f>_xlfn.XLOOKUP(tbl_Sourcing[[#This Row],[Product Id]], tbl_Product[Product Id], tbl_Product[Is Precon])</f>
        <v/>
      </c>
    </row>
    <row r="537">
      <c r="A537" t="n">
        <v>337</v>
      </c>
      <c r="B537" t="n">
        <v>229</v>
      </c>
      <c r="C537" t="inlineStr">
        <is>
          <t>Card Market</t>
        </is>
      </c>
      <c r="D537" s="8" t="inlineStr">
        <is>
          <t>https://www.cardmarket.com/en/Magic/Products/Preconstructed-Decks/Commander-Streets-of-New-Capenna-Maestros-Massacre-Deck</t>
        </is>
      </c>
      <c r="E537" s="23" t="n">
        <v>42.7565</v>
      </c>
      <c r="F537" s="23" t="inlineStr">
        <is>
          <t>TRUE</t>
        </is>
      </c>
      <c r="G537" s="24" t="n"/>
      <c r="H537" s="23" t="n">
        <v>35.03615</v>
      </c>
      <c r="J537">
        <f>_xlfn.XLOOKUP(tbl_Sourcing[[#This Row],[Product Id]], tbl_Product[Product Id], tbl_Product[Name])</f>
        <v/>
      </c>
      <c r="K537" t="n">
        <v>201</v>
      </c>
      <c r="P5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7">
        <f>_xlfn.XLOOKUP(tbl_Sourcing[[#This Row],[Product Id]], tbl_Product[Product Id], tbl_Product[Is Booster])</f>
        <v/>
      </c>
      <c r="R537">
        <f>_xlfn.XLOOKUP(tbl_Sourcing[[#This Row],[Product Id]], tbl_Product[Product Id], tbl_Product[Is Precon])</f>
        <v/>
      </c>
    </row>
    <row r="538">
      <c r="A538" t="n">
        <v>336</v>
      </c>
      <c r="B538" t="n">
        <v>228</v>
      </c>
      <c r="C538" t="inlineStr">
        <is>
          <t>Card Market</t>
        </is>
      </c>
      <c r="D538" s="8" t="inlineStr">
        <is>
          <t>https://www.cardmarket.com/en/Magic/Products/Preconstructed-Decks/Commander-Streets-of-New-Capenna-Obscura-Operation-Deck</t>
        </is>
      </c>
      <c r="E538" s="23" t="n">
        <v>41.9213</v>
      </c>
      <c r="F538" s="23" t="inlineStr">
        <is>
          <t>TRUE</t>
        </is>
      </c>
      <c r="G538" s="24" t="n"/>
      <c r="H538" s="23" t="n">
        <v>32.44023</v>
      </c>
      <c r="J538">
        <f>_xlfn.XLOOKUP(tbl_Sourcing[[#This Row],[Product Id]], tbl_Product[Product Id], tbl_Product[Name])</f>
        <v/>
      </c>
      <c r="K538" t="n">
        <v>202</v>
      </c>
      <c r="P5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8">
        <f>_xlfn.XLOOKUP(tbl_Sourcing[[#This Row],[Product Id]], tbl_Product[Product Id], tbl_Product[Is Booster])</f>
        <v/>
      </c>
      <c r="R538">
        <f>_xlfn.XLOOKUP(tbl_Sourcing[[#This Row],[Product Id]], tbl_Product[Product Id], tbl_Product[Is Precon])</f>
        <v/>
      </c>
    </row>
    <row r="539">
      <c r="A539" t="n">
        <v>338</v>
      </c>
      <c r="B539" t="n">
        <v>230</v>
      </c>
      <c r="C539" t="inlineStr">
        <is>
          <t>Card Market</t>
        </is>
      </c>
      <c r="D539" s="8" t="inlineStr">
        <is>
          <t>https://www.cardmarket.com/en/Magic/Products/Preconstructed-Decks/Commander-Streets-of-New-Capenna-Riveteers-Rampage-Deck</t>
        </is>
      </c>
      <c r="E539" s="23" t="n">
        <v>55.85</v>
      </c>
      <c r="F539" s="23" t="inlineStr">
        <is>
          <t>TRUE</t>
        </is>
      </c>
      <c r="G539" s="24" t="n"/>
      <c r="H539" s="23" t="n">
        <v>48.235</v>
      </c>
      <c r="J539">
        <f>_xlfn.XLOOKUP(tbl_Sourcing[[#This Row],[Product Id]], tbl_Product[Product Id], tbl_Product[Name])</f>
        <v/>
      </c>
      <c r="K539" t="n">
        <v>203</v>
      </c>
      <c r="P5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9">
        <f>_xlfn.XLOOKUP(tbl_Sourcing[[#This Row],[Product Id]], tbl_Product[Product Id], tbl_Product[Is Booster])</f>
        <v/>
      </c>
      <c r="R539">
        <f>_xlfn.XLOOKUP(tbl_Sourcing[[#This Row],[Product Id]], tbl_Product[Product Id], tbl_Product[Is Precon])</f>
        <v/>
      </c>
    </row>
    <row r="540">
      <c r="A540" t="n">
        <v>263</v>
      </c>
      <c r="B540" t="n">
        <v>155</v>
      </c>
      <c r="C540" t="inlineStr">
        <is>
          <t>Card Market</t>
        </is>
      </c>
      <c r="D540" s="8" t="inlineStr">
        <is>
          <t>https://www.cardmarket.com/en/Magic/Products/Preconstructed-Decks/Commander-Tarkir-Dragonstorm-Abzan-Armor-Commander-Deck</t>
        </is>
      </c>
      <c r="E540" s="23" t="n">
        <v>36.6665</v>
      </c>
      <c r="F540" s="23" t="inlineStr">
        <is>
          <t>TRUE</t>
        </is>
      </c>
      <c r="G540" s="24" t="n"/>
      <c r="H540" s="23" t="n">
        <v>28.89715</v>
      </c>
      <c r="J540">
        <f>_xlfn.XLOOKUP(tbl_Sourcing[[#This Row],[Product Id]], tbl_Product[Product Id], tbl_Product[Name])</f>
        <v/>
      </c>
      <c r="K540" t="n">
        <v>204</v>
      </c>
      <c r="P5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0">
        <f>_xlfn.XLOOKUP(tbl_Sourcing[[#This Row],[Product Id]], tbl_Product[Product Id], tbl_Product[Is Booster])</f>
        <v/>
      </c>
      <c r="R540">
        <f>_xlfn.XLOOKUP(tbl_Sourcing[[#This Row],[Product Id]], tbl_Product[Product Id], tbl_Product[Is Precon])</f>
        <v/>
      </c>
    </row>
    <row r="541">
      <c r="A541" t="n">
        <v>265</v>
      </c>
      <c r="B541" t="n">
        <v>157</v>
      </c>
      <c r="C541" t="inlineStr">
        <is>
          <t>Card Market</t>
        </is>
      </c>
      <c r="D541" s="8" t="inlineStr">
        <is>
          <t>https://www.cardmarket.com/en/Magic/Products/Preconstructed-Decks/Commander-Tarkir-Dragonstorm-Jeskai-Striker-Commander-Deck</t>
        </is>
      </c>
      <c r="E541" s="23" t="n">
        <v>32.36</v>
      </c>
      <c r="F541" s="23" t="inlineStr">
        <is>
          <t>TRUE</t>
        </is>
      </c>
      <c r="G541" s="24" t="n"/>
      <c r="H541" s="23" t="n">
        <v>24.556</v>
      </c>
      <c r="J541">
        <f>_xlfn.XLOOKUP(tbl_Sourcing[[#This Row],[Product Id]], tbl_Product[Product Id], tbl_Product[Name])</f>
        <v/>
      </c>
      <c r="K541" t="n">
        <v>205</v>
      </c>
      <c r="P5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1">
        <f>_xlfn.XLOOKUP(tbl_Sourcing[[#This Row],[Product Id]], tbl_Product[Product Id], tbl_Product[Is Booster])</f>
        <v/>
      </c>
      <c r="R541">
        <f>_xlfn.XLOOKUP(tbl_Sourcing[[#This Row],[Product Id]], tbl_Product[Product Id], tbl_Product[Is Precon])</f>
        <v/>
      </c>
    </row>
    <row r="542">
      <c r="A542" t="n">
        <v>264</v>
      </c>
      <c r="B542" t="n">
        <v>156</v>
      </c>
      <c r="C542" t="inlineStr">
        <is>
          <t>Card Market</t>
        </is>
      </c>
      <c r="D542" s="8" t="inlineStr">
        <is>
          <t>https://www.cardmarket.com/en/Magic/Products/Preconstructed-Decks/Commander-Tarkir-Dragonstorm-Mardu-Surge-Commander-Deck</t>
        </is>
      </c>
      <c r="E542" s="23" t="n">
        <v>38.4065</v>
      </c>
      <c r="F542" s="23" t="inlineStr">
        <is>
          <t>TRUE</t>
        </is>
      </c>
      <c r="G542" s="24" t="n"/>
      <c r="H542" s="23" t="n">
        <v>30.65115</v>
      </c>
      <c r="J542">
        <f>_xlfn.XLOOKUP(tbl_Sourcing[[#This Row],[Product Id]], tbl_Product[Product Id], tbl_Product[Name])</f>
        <v/>
      </c>
      <c r="K542" t="n">
        <v>206</v>
      </c>
      <c r="P5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2">
        <f>_xlfn.XLOOKUP(tbl_Sourcing[[#This Row],[Product Id]], tbl_Product[Product Id], tbl_Product[Is Booster])</f>
        <v/>
      </c>
      <c r="R542">
        <f>_xlfn.XLOOKUP(tbl_Sourcing[[#This Row],[Product Id]], tbl_Product[Product Id], tbl_Product[Is Precon])</f>
        <v/>
      </c>
    </row>
    <row r="543">
      <c r="A543" t="n">
        <v>267</v>
      </c>
      <c r="B543" t="n">
        <v>159</v>
      </c>
      <c r="C543" t="inlineStr">
        <is>
          <t>Card Market</t>
        </is>
      </c>
      <c r="D543" s="8" t="inlineStr">
        <is>
          <t>https://www.cardmarket.com/en/Magic/Products/Preconstructed-Decks/Commander-Tarkir-Dragonstorm-Sultai-Arisen-Commander-Deck</t>
        </is>
      </c>
      <c r="E543" s="23" t="n">
        <v>60.2</v>
      </c>
      <c r="F543" s="23" t="inlineStr">
        <is>
          <t>TRUE</t>
        </is>
      </c>
      <c r="G543" s="24" t="n"/>
      <c r="H543" s="23" t="n">
        <v>52.62</v>
      </c>
      <c r="J543">
        <f>_xlfn.XLOOKUP(tbl_Sourcing[[#This Row],[Product Id]], tbl_Product[Product Id], tbl_Product[Name])</f>
        <v/>
      </c>
      <c r="K543" t="n">
        <v>207</v>
      </c>
      <c r="P5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3">
        <f>_xlfn.XLOOKUP(tbl_Sourcing[[#This Row],[Product Id]], tbl_Product[Product Id], tbl_Product[Is Booster])</f>
        <v/>
      </c>
      <c r="R543">
        <f>_xlfn.XLOOKUP(tbl_Sourcing[[#This Row],[Product Id]], tbl_Product[Product Id], tbl_Product[Is Precon])</f>
        <v/>
      </c>
    </row>
    <row r="544">
      <c r="A544" t="n">
        <v>266</v>
      </c>
      <c r="B544" t="n">
        <v>158</v>
      </c>
      <c r="C544" t="inlineStr">
        <is>
          <t>Card Market</t>
        </is>
      </c>
      <c r="D544" s="8" t="inlineStr">
        <is>
          <t>https://www.cardmarket.com/en/Magic/Products/Preconstructed-Decks/Commander-Tarkir-Dragonstorm-Temur-Roar-Commander-Deck</t>
        </is>
      </c>
      <c r="E544" s="23" t="n">
        <v>55.85</v>
      </c>
      <c r="F544" s="23" t="inlineStr">
        <is>
          <t>TRUE</t>
        </is>
      </c>
      <c r="G544" s="24" t="n"/>
      <c r="H544" s="23" t="n">
        <v>48.235</v>
      </c>
      <c r="J544">
        <f>_xlfn.XLOOKUP(tbl_Sourcing[[#This Row],[Product Id]], tbl_Product[Product Id], tbl_Product[Name])</f>
        <v/>
      </c>
      <c r="K544" t="n">
        <v>208</v>
      </c>
      <c r="P5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4">
        <f>_xlfn.XLOOKUP(tbl_Sourcing[[#This Row],[Product Id]], tbl_Product[Product Id], tbl_Product[Is Booster])</f>
        <v/>
      </c>
      <c r="R544">
        <f>_xlfn.XLOOKUP(tbl_Sourcing[[#This Row],[Product Id]], tbl_Product[Product Id], tbl_Product[Is Precon])</f>
        <v/>
      </c>
    </row>
    <row r="545">
      <c r="A545" t="n">
        <v>325</v>
      </c>
      <c r="B545" t="n">
        <v>217</v>
      </c>
      <c r="C545" t="inlineStr">
        <is>
          <t>Card Market</t>
        </is>
      </c>
      <c r="D545" s="8" t="inlineStr">
        <is>
          <t>https://www.cardmarket.com/en/Magic/Products/Preconstructed-Decks/Commander-The-Brothers-War-Mishras-Burnished-Banner-Commander-Deck</t>
        </is>
      </c>
      <c r="E545" s="23" t="n">
        <v>42.8</v>
      </c>
      <c r="F545" s="23" t="inlineStr">
        <is>
          <t>TRUE</t>
        </is>
      </c>
      <c r="G545" s="24" t="n"/>
      <c r="H545" s="23" t="n">
        <v>35.08</v>
      </c>
      <c r="J545">
        <f>_xlfn.XLOOKUP(tbl_Sourcing[[#This Row],[Product Id]], tbl_Product[Product Id], tbl_Product[Name])</f>
        <v/>
      </c>
      <c r="K545" t="n">
        <v>209</v>
      </c>
      <c r="P5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5">
        <f>_xlfn.XLOOKUP(tbl_Sourcing[[#This Row],[Product Id]], tbl_Product[Product Id], tbl_Product[Is Booster])</f>
        <v/>
      </c>
      <c r="R545">
        <f>_xlfn.XLOOKUP(tbl_Sourcing[[#This Row],[Product Id]], tbl_Product[Product Id], tbl_Product[Is Precon])</f>
        <v/>
      </c>
    </row>
    <row r="546">
      <c r="A546" t="n">
        <v>324</v>
      </c>
      <c r="B546" t="n">
        <v>216</v>
      </c>
      <c r="C546" t="inlineStr">
        <is>
          <t>Card Market</t>
        </is>
      </c>
      <c r="D546" s="8" t="inlineStr">
        <is>
          <t>https://www.cardmarket.com/en/Magic/Products/Preconstructed-Decks/Commander-The-Brothers-War-Urzas-Iron-Alliance-Commander-Deck</t>
        </is>
      </c>
      <c r="E546" s="23" t="n">
        <v>91.2503</v>
      </c>
      <c r="F546" s="23" t="inlineStr">
        <is>
          <t>TRUE</t>
        </is>
      </c>
      <c r="G546" s="24" t="n"/>
      <c r="H546" s="23" t="n">
        <v>83.92013</v>
      </c>
      <c r="J546">
        <f>_xlfn.XLOOKUP(tbl_Sourcing[[#This Row],[Product Id]], tbl_Product[Product Id], tbl_Product[Name])</f>
        <v/>
      </c>
      <c r="K546" t="n">
        <v>210</v>
      </c>
      <c r="P5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6">
        <f>_xlfn.XLOOKUP(tbl_Sourcing[[#This Row],[Product Id]], tbl_Product[Product Id], tbl_Product[Is Booster])</f>
        <v/>
      </c>
      <c r="R546">
        <f>_xlfn.XLOOKUP(tbl_Sourcing[[#This Row],[Product Id]], tbl_Product[Product Id], tbl_Product[Is Precon])</f>
        <v/>
      </c>
    </row>
    <row r="547">
      <c r="A547" t="n">
        <v>309</v>
      </c>
      <c r="B547" t="n">
        <v>201</v>
      </c>
      <c r="C547" t="inlineStr">
        <is>
          <t>Card Market</t>
        </is>
      </c>
      <c r="D547" s="8" t="inlineStr">
        <is>
          <t>https://www.cardmarket.com/en/Magic/Products/Preconstructed-Decks/Commander-The-Lord-of-the-Rings-Tales-of-Middle-earth-Elven-Council-Commander-Deck</t>
        </is>
      </c>
      <c r="E547" s="23" t="n">
        <v>55.85</v>
      </c>
      <c r="F547" s="23" t="inlineStr">
        <is>
          <t>TRUE</t>
        </is>
      </c>
      <c r="G547" s="24" t="n"/>
      <c r="H547" s="23" t="n">
        <v>48.235</v>
      </c>
      <c r="J547">
        <f>_xlfn.XLOOKUP(tbl_Sourcing[[#This Row],[Product Id]], tbl_Product[Product Id], tbl_Product[Name])</f>
        <v/>
      </c>
      <c r="K547" t="n">
        <v>211</v>
      </c>
      <c r="P5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7">
        <f>_xlfn.XLOOKUP(tbl_Sourcing[[#This Row],[Product Id]], tbl_Product[Product Id], tbl_Product[Is Booster])</f>
        <v/>
      </c>
      <c r="R547">
        <f>_xlfn.XLOOKUP(tbl_Sourcing[[#This Row],[Product Id]], tbl_Product[Product Id], tbl_Product[Is Precon])</f>
        <v/>
      </c>
    </row>
    <row r="548">
      <c r="A548" t="n">
        <v>308</v>
      </c>
      <c r="B548" t="n">
        <v>200</v>
      </c>
      <c r="C548" t="inlineStr">
        <is>
          <t>Card Market</t>
        </is>
      </c>
      <c r="D548" s="8" t="inlineStr">
        <is>
          <t>https://www.cardmarket.com/en/Magic/Products/Preconstructed-Decks/Commander-The-Lord-of-the-Rings-Tales-of-Middle-earth-Food-and-Fellowship-Commander-Deck</t>
        </is>
      </c>
      <c r="E548" s="23" t="n">
        <v>73.25</v>
      </c>
      <c r="F548" s="23" t="inlineStr">
        <is>
          <t>TRUE</t>
        </is>
      </c>
      <c r="G548" s="24" t="n"/>
      <c r="H548" s="23" t="n">
        <v>61.2146</v>
      </c>
      <c r="J548">
        <f>_xlfn.XLOOKUP(tbl_Sourcing[[#This Row],[Product Id]], tbl_Product[Product Id], tbl_Product[Name])</f>
        <v/>
      </c>
      <c r="K548" t="n">
        <v>212</v>
      </c>
      <c r="P5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8">
        <f>_xlfn.XLOOKUP(tbl_Sourcing[[#This Row],[Product Id]], tbl_Product[Product Id], tbl_Product[Is Booster])</f>
        <v/>
      </c>
      <c r="R548">
        <f>_xlfn.XLOOKUP(tbl_Sourcing[[#This Row],[Product Id]], tbl_Product[Product Id], tbl_Product[Is Precon])</f>
        <v/>
      </c>
    </row>
    <row r="549">
      <c r="A549" t="n">
        <v>310</v>
      </c>
      <c r="B549" t="n">
        <v>202</v>
      </c>
      <c r="C549" t="inlineStr">
        <is>
          <t>Card Market</t>
        </is>
      </c>
      <c r="D549" s="8" t="inlineStr">
        <is>
          <t>https://www.cardmarket.com/en/Magic/Products/Preconstructed-Decks/Commander-The-Lord-of-the-Rings-Tales-of-Middle-earth-Riders-of-Rohan-Commander-Deck</t>
        </is>
      </c>
      <c r="E549" s="23" t="n">
        <v>66.029</v>
      </c>
      <c r="F549" s="23" t="inlineStr">
        <is>
          <t>TRUE</t>
        </is>
      </c>
      <c r="G549" s="24" t="n"/>
      <c r="H549" s="23" t="n">
        <v>58.4959</v>
      </c>
      <c r="J549">
        <f>_xlfn.XLOOKUP(tbl_Sourcing[[#This Row],[Product Id]], tbl_Product[Product Id], tbl_Product[Name])</f>
        <v/>
      </c>
      <c r="K549" t="n">
        <v>213</v>
      </c>
      <c r="P5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9">
        <f>_xlfn.XLOOKUP(tbl_Sourcing[[#This Row],[Product Id]], tbl_Product[Product Id], tbl_Product[Is Booster])</f>
        <v/>
      </c>
      <c r="R549">
        <f>_xlfn.XLOOKUP(tbl_Sourcing[[#This Row],[Product Id]], tbl_Product[Product Id], tbl_Product[Is Precon])</f>
        <v/>
      </c>
    </row>
    <row r="550">
      <c r="A550" t="n">
        <v>311</v>
      </c>
      <c r="B550" t="n">
        <v>203</v>
      </c>
      <c r="C550" t="inlineStr">
        <is>
          <t>Card Market</t>
        </is>
      </c>
      <c r="D550" s="8" t="inlineStr">
        <is>
          <t>https://www.cardmarket.com/en/Magic/Products/Preconstructed-Decks/Commander-The-Lord-of-the-Rings-Tales-of-Middle-earth-The-Hosts-of-Mordor-Commander-Deck</t>
        </is>
      </c>
      <c r="E550" s="23" t="n">
        <v>128.75</v>
      </c>
      <c r="F550" s="23" t="inlineStr">
        <is>
          <t>TRUE</t>
        </is>
      </c>
      <c r="G550" s="24" t="n"/>
      <c r="H550" s="23" t="n">
        <v>121.625</v>
      </c>
      <c r="J550">
        <f>_xlfn.XLOOKUP(tbl_Sourcing[[#This Row],[Product Id]], tbl_Product[Product Id], tbl_Product[Name])</f>
        <v/>
      </c>
      <c r="K550" t="n">
        <v>214</v>
      </c>
      <c r="P5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0">
        <f>_xlfn.XLOOKUP(tbl_Sourcing[[#This Row],[Product Id]], tbl_Product[Product Id], tbl_Product[Is Booster])</f>
        <v/>
      </c>
      <c r="R550">
        <f>_xlfn.XLOOKUP(tbl_Sourcing[[#This Row],[Product Id]], tbl_Product[Product Id], tbl_Product[Is Precon])</f>
        <v/>
      </c>
    </row>
    <row r="551">
      <c r="A551" t="n">
        <v>296</v>
      </c>
      <c r="B551" t="n">
        <v>188</v>
      </c>
      <c r="C551" t="inlineStr">
        <is>
          <t>Card Market</t>
        </is>
      </c>
      <c r="D551" s="8" t="inlineStr">
        <is>
          <t>https://www.cardmarket.com/en/Magic/Products/Preconstructed-Decks/Commander-The-Lost-Caverns-of-Ixalan-Ahoy-Mateys-Commander-Deck</t>
        </is>
      </c>
      <c r="E551" s="23" t="n">
        <v>38.45</v>
      </c>
      <c r="F551" s="23" t="inlineStr">
        <is>
          <t>TRUE</t>
        </is>
      </c>
      <c r="G551" s="24" t="n"/>
      <c r="H551" s="23" t="n">
        <v>39.05281</v>
      </c>
      <c r="J551">
        <f>_xlfn.XLOOKUP(tbl_Sourcing[[#This Row],[Product Id]], tbl_Product[Product Id], tbl_Product[Name])</f>
        <v/>
      </c>
      <c r="K551" t="n">
        <v>215</v>
      </c>
      <c r="P5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1">
        <f>_xlfn.XLOOKUP(tbl_Sourcing[[#This Row],[Product Id]], tbl_Product[Product Id], tbl_Product[Is Booster])</f>
        <v/>
      </c>
      <c r="R551">
        <f>_xlfn.XLOOKUP(tbl_Sourcing[[#This Row],[Product Id]], tbl_Product[Product Id], tbl_Product[Is Precon])</f>
        <v/>
      </c>
    </row>
    <row r="552">
      <c r="A552" t="n">
        <v>295</v>
      </c>
      <c r="B552" t="n">
        <v>187</v>
      </c>
      <c r="C552" t="inlineStr">
        <is>
          <t>Card Market</t>
        </is>
      </c>
      <c r="D552" s="8" t="inlineStr">
        <is>
          <t>https://www.cardmarket.com/en/Magic/Products/Preconstructed-Decks/Commander-The-Lost-Caverns-of-Ixalan-Blood-Rites-Commander-Deck</t>
        </is>
      </c>
      <c r="E552" s="23" t="n">
        <v>69.55250000000001</v>
      </c>
      <c r="F552" s="23" t="inlineStr">
        <is>
          <t>TRUE</t>
        </is>
      </c>
      <c r="G552" s="24" t="n"/>
      <c r="H552" s="23" t="n">
        <v>62.81074</v>
      </c>
      <c r="J552">
        <f>_xlfn.XLOOKUP(tbl_Sourcing[[#This Row],[Product Id]], tbl_Product[Product Id], tbl_Product[Name])</f>
        <v/>
      </c>
      <c r="K552" t="n">
        <v>216</v>
      </c>
      <c r="P5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2">
        <f>_xlfn.XLOOKUP(tbl_Sourcing[[#This Row],[Product Id]], tbl_Product[Product Id], tbl_Product[Is Booster])</f>
        <v/>
      </c>
      <c r="R552">
        <f>_xlfn.XLOOKUP(tbl_Sourcing[[#This Row],[Product Id]], tbl_Product[Product Id], tbl_Product[Is Precon])</f>
        <v/>
      </c>
    </row>
    <row r="553">
      <c r="A553" t="n">
        <v>297</v>
      </c>
      <c r="B553" t="n">
        <v>189</v>
      </c>
      <c r="C553" t="inlineStr">
        <is>
          <t>Card Market</t>
        </is>
      </c>
      <c r="D553" s="8" t="inlineStr">
        <is>
          <t>https://www.cardmarket.com/en/Magic/Products/Preconstructed-Decks/Commander-The-Lost-Caverns-of-Ixalan-Explorers-of-the-Deep-Commander-Deck</t>
        </is>
      </c>
      <c r="E553" s="23" t="n">
        <v>70.64</v>
      </c>
      <c r="F553" s="23" t="inlineStr">
        <is>
          <t>TRUE</t>
        </is>
      </c>
      <c r="G553" s="24" t="n"/>
      <c r="H553" s="23" t="n">
        <v>67.90611</v>
      </c>
      <c r="J553">
        <f>_xlfn.XLOOKUP(tbl_Sourcing[[#This Row],[Product Id]], tbl_Product[Product Id], tbl_Product[Name])</f>
        <v/>
      </c>
      <c r="K553" t="n">
        <v>217</v>
      </c>
      <c r="P5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3">
        <f>_xlfn.XLOOKUP(tbl_Sourcing[[#This Row],[Product Id]], tbl_Product[Product Id], tbl_Product[Is Booster])</f>
        <v/>
      </c>
      <c r="R553">
        <f>_xlfn.XLOOKUP(tbl_Sourcing[[#This Row],[Product Id]], tbl_Product[Product Id], tbl_Product[Is Precon])</f>
        <v/>
      </c>
    </row>
    <row r="554">
      <c r="A554" t="n">
        <v>294</v>
      </c>
      <c r="B554" t="n">
        <v>186</v>
      </c>
      <c r="C554" t="inlineStr">
        <is>
          <t>Card Market</t>
        </is>
      </c>
      <c r="D554" s="8" t="inlineStr">
        <is>
          <t>https://www.cardmarket.com/en/Magic/Products/Preconstructed-Decks/Commander-The-Lost-Caverns-of-Ixalan-Veloci-Ramp-Tor-Commander-Deck</t>
        </is>
      </c>
      <c r="E554" s="23" t="n">
        <v>94.3214</v>
      </c>
      <c r="F554" s="23" t="inlineStr">
        <is>
          <t>TRUE</t>
        </is>
      </c>
      <c r="G554" s="24" t="n"/>
      <c r="H554" s="23" t="n">
        <v>102.6818</v>
      </c>
      <c r="J554">
        <f>_xlfn.XLOOKUP(tbl_Sourcing[[#This Row],[Product Id]], tbl_Product[Product Id], tbl_Product[Name])</f>
        <v/>
      </c>
      <c r="K554" t="n">
        <v>218</v>
      </c>
      <c r="P5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4">
        <f>_xlfn.XLOOKUP(tbl_Sourcing[[#This Row],[Product Id]], tbl_Product[Product Id], tbl_Product[Is Booster])</f>
        <v/>
      </c>
      <c r="R554">
        <f>_xlfn.XLOOKUP(tbl_Sourcing[[#This Row],[Product Id]], tbl_Product[Product Id], tbl_Product[Is Precon])</f>
        <v/>
      </c>
    </row>
    <row r="555">
      <c r="A555" t="n">
        <v>328</v>
      </c>
      <c r="B555" t="n">
        <v>220</v>
      </c>
      <c r="C555" t="inlineStr">
        <is>
          <t>Card Market</t>
        </is>
      </c>
      <c r="D555" s="8" t="inlineStr">
        <is>
          <t>https://www.cardmarket.com/en/Magic/Products/Preconstructed-Decks/Universes-Beyond-Warhammer-40000-Forces-of-the-Imperium-Commander-Deck</t>
        </is>
      </c>
      <c r="E555" s="23" t="n">
        <v>150.5</v>
      </c>
      <c r="F555" s="23" t="inlineStr">
        <is>
          <t>TRUE</t>
        </is>
      </c>
      <c r="G555" s="24" t="n"/>
      <c r="H555" s="23" t="n">
        <v>143.55</v>
      </c>
      <c r="J555">
        <f>_xlfn.XLOOKUP(tbl_Sourcing[[#This Row],[Product Id]], tbl_Product[Product Id], tbl_Product[Name])</f>
        <v/>
      </c>
      <c r="K555" t="n">
        <v>219</v>
      </c>
      <c r="P5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5">
        <f>_xlfn.XLOOKUP(tbl_Sourcing[[#This Row],[Product Id]], tbl_Product[Product Id], tbl_Product[Is Booster])</f>
        <v/>
      </c>
      <c r="R555">
        <f>_xlfn.XLOOKUP(tbl_Sourcing[[#This Row],[Product Id]], tbl_Product[Product Id], tbl_Product[Is Precon])</f>
        <v/>
      </c>
    </row>
    <row r="556">
      <c r="A556" t="n">
        <v>329</v>
      </c>
      <c r="B556" t="n">
        <v>221</v>
      </c>
      <c r="C556" t="inlineStr">
        <is>
          <t>Card Market</t>
        </is>
      </c>
      <c r="D556" s="8" t="inlineStr">
        <is>
          <t>https://www.cardmarket.com/en/Magic/Products/Preconstructed-Decks/Universes-Beyond-Warhammer-40000-Necron-Dynasties-Commander-Deck</t>
        </is>
      </c>
      <c r="E556" s="23" t="n">
        <v>202.7</v>
      </c>
      <c r="F556" s="23" t="inlineStr">
        <is>
          <t>TRUE</t>
        </is>
      </c>
      <c r="G556" s="24" t="n"/>
      <c r="H556" s="23" t="n">
        <v>218.08623</v>
      </c>
      <c r="J556">
        <f>_xlfn.XLOOKUP(tbl_Sourcing[[#This Row],[Product Id]], tbl_Product[Product Id], tbl_Product[Name])</f>
        <v/>
      </c>
      <c r="K556" t="n">
        <v>220</v>
      </c>
      <c r="P5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6">
        <f>_xlfn.XLOOKUP(tbl_Sourcing[[#This Row],[Product Id]], tbl_Product[Product Id], tbl_Product[Is Booster])</f>
        <v/>
      </c>
      <c r="R556">
        <f>_xlfn.XLOOKUP(tbl_Sourcing[[#This Row],[Product Id]], tbl_Product[Product Id], tbl_Product[Is Precon])</f>
        <v/>
      </c>
    </row>
    <row r="557">
      <c r="A557" t="n">
        <v>326</v>
      </c>
      <c r="B557" t="n">
        <v>218</v>
      </c>
      <c r="C557" t="inlineStr">
        <is>
          <t>Card Market</t>
        </is>
      </c>
      <c r="D557" s="8" t="inlineStr">
        <is>
          <t>https://www.cardmarket.com/en/Magic/Products/Preconstructed-Decks/Universes-Beyond-Warhammer-40000-The-Ruinous-Powers-Commander-Deck</t>
        </is>
      </c>
      <c r="E557" s="23" t="n">
        <v>126.3314</v>
      </c>
      <c r="F557" s="23" t="inlineStr">
        <is>
          <t>TRUE</t>
        </is>
      </c>
      <c r="G557" s="24" t="n"/>
      <c r="H557" s="23" t="n">
        <v>126.01</v>
      </c>
      <c r="J557">
        <f>_xlfn.XLOOKUP(tbl_Sourcing[[#This Row],[Product Id]], tbl_Product[Product Id], tbl_Product[Name])</f>
        <v/>
      </c>
      <c r="K557" t="n">
        <v>221</v>
      </c>
      <c r="P5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7">
        <f>_xlfn.XLOOKUP(tbl_Sourcing[[#This Row],[Product Id]], tbl_Product[Product Id], tbl_Product[Is Booster])</f>
        <v/>
      </c>
      <c r="R557">
        <f>_xlfn.XLOOKUP(tbl_Sourcing[[#This Row],[Product Id]], tbl_Product[Product Id], tbl_Product[Is Precon])</f>
        <v/>
      </c>
    </row>
    <row r="558">
      <c r="A558" t="n">
        <v>327</v>
      </c>
      <c r="B558" t="n">
        <v>219</v>
      </c>
      <c r="C558" t="inlineStr">
        <is>
          <t>Card Market</t>
        </is>
      </c>
      <c r="D558" s="8" t="inlineStr">
        <is>
          <t>https://www.cardmarket.com/en/Magic/Products/Preconstructed-Decks/Universes-Beyond-Warhammer-40000-Tyranid-Swarm-Commander-Deck</t>
        </is>
      </c>
      <c r="E558" s="23" t="n">
        <v>159.2</v>
      </c>
      <c r="F558" s="23" t="inlineStr">
        <is>
          <t>TRUE</t>
        </is>
      </c>
      <c r="G558" s="24" t="n"/>
      <c r="H558" s="23" t="n">
        <v>182.02399</v>
      </c>
      <c r="J558">
        <f>_xlfn.XLOOKUP(tbl_Sourcing[[#This Row],[Product Id]], tbl_Product[Product Id], tbl_Product[Name])</f>
        <v/>
      </c>
      <c r="K558" t="n">
        <v>222</v>
      </c>
      <c r="P5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8">
        <f>_xlfn.XLOOKUP(tbl_Sourcing[[#This Row],[Product Id]], tbl_Product[Product Id], tbl_Product[Is Booster])</f>
        <v/>
      </c>
      <c r="R558">
        <f>_xlfn.XLOOKUP(tbl_Sourcing[[#This Row],[Product Id]], tbl_Product[Product Id], tbl_Product[Is Precon])</f>
        <v/>
      </c>
    </row>
    <row r="559">
      <c r="A559" t="n">
        <v>303</v>
      </c>
      <c r="B559" t="n">
        <v>195</v>
      </c>
      <c r="C559" t="inlineStr">
        <is>
          <t>Card Market</t>
        </is>
      </c>
      <c r="D559" s="8" t="inlineStr">
        <is>
          <t>https://www.cardmarket.com/en/Magic/Products/Preconstructed-Decks/Commander-Wilds-of-Eldraine-Fae-Dominion-Commander-Deck</t>
        </is>
      </c>
      <c r="E559" s="23" t="n">
        <v>91.51129999999999</v>
      </c>
      <c r="F559" s="23" t="inlineStr">
        <is>
          <t>TRUE</t>
        </is>
      </c>
      <c r="G559" s="24" t="n"/>
      <c r="H559" s="23" t="n">
        <v>84.18322999999999</v>
      </c>
      <c r="J559">
        <f>_xlfn.XLOOKUP(tbl_Sourcing[[#This Row],[Product Id]], tbl_Product[Product Id], tbl_Product[Name])</f>
        <v/>
      </c>
      <c r="K559" t="n">
        <v>223</v>
      </c>
      <c r="P5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9">
        <f>_xlfn.XLOOKUP(tbl_Sourcing[[#This Row],[Product Id]], tbl_Product[Product Id], tbl_Product[Is Booster])</f>
        <v/>
      </c>
      <c r="R559">
        <f>_xlfn.XLOOKUP(tbl_Sourcing[[#This Row],[Product Id]], tbl_Product[Product Id], tbl_Product[Is Precon])</f>
        <v/>
      </c>
    </row>
    <row r="560">
      <c r="A560" t="n">
        <v>302</v>
      </c>
      <c r="B560" t="n">
        <v>194</v>
      </c>
      <c r="C560" t="inlineStr">
        <is>
          <t>Card Market</t>
        </is>
      </c>
      <c r="D560" s="8" t="inlineStr">
        <is>
          <t>https://www.cardmarket.com/en/Magic/Products/Preconstructed-Decks/Commander-Wilds-of-Eldraine-Virtue-and-Valor-Commander-Deck</t>
        </is>
      </c>
      <c r="E560" s="23" t="n">
        <v>38.45</v>
      </c>
      <c r="F560" s="23" t="inlineStr">
        <is>
          <t>TRUE</t>
        </is>
      </c>
      <c r="G560" s="24" t="n"/>
      <c r="H560" s="23" t="n">
        <v>30.695</v>
      </c>
      <c r="J560">
        <f>_xlfn.XLOOKUP(tbl_Sourcing[[#This Row],[Product Id]], tbl_Product[Product Id], tbl_Product[Name])</f>
        <v/>
      </c>
      <c r="K560" t="n">
        <v>224</v>
      </c>
      <c r="P5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60">
        <f>_xlfn.XLOOKUP(tbl_Sourcing[[#This Row],[Product Id]], tbl_Product[Product Id], tbl_Product[Is Booster])</f>
        <v/>
      </c>
      <c r="R560">
        <f>_xlfn.XLOOKUP(tbl_Sourcing[[#This Row],[Product Id]], tbl_Product[Product Id], tbl_Product[Is Precon])</f>
        <v/>
      </c>
    </row>
  </sheetData>
  <conditionalFormatting sqref="P1:P1048576">
    <cfRule type="duplicateValues" priority="1" dxfId="10"/>
  </conditionalFormatting>
  <hyperlinks>
    <hyperlink xmlns:r="http://schemas.openxmlformats.org/officeDocument/2006/relationships" ref="D2" r:id="rId1"/>
    <hyperlink xmlns:r="http://schemas.openxmlformats.org/officeDocument/2006/relationships" ref="D129" r:id="rId2"/>
    <hyperlink xmlns:r="http://schemas.openxmlformats.org/officeDocument/2006/relationships" ref="D130" r:id="rId3"/>
    <hyperlink xmlns:r="http://schemas.openxmlformats.org/officeDocument/2006/relationships" ref="D131" r:id="rId4"/>
    <hyperlink xmlns:r="http://schemas.openxmlformats.org/officeDocument/2006/relationships" ref="D132" r:id="rId5"/>
    <hyperlink xmlns:r="http://schemas.openxmlformats.org/officeDocument/2006/relationships" ref="D133" r:id="rId6"/>
    <hyperlink xmlns:r="http://schemas.openxmlformats.org/officeDocument/2006/relationships" ref="D134" r:id="rId7"/>
    <hyperlink xmlns:r="http://schemas.openxmlformats.org/officeDocument/2006/relationships" ref="D135" r:id="rId8"/>
    <hyperlink xmlns:r="http://schemas.openxmlformats.org/officeDocument/2006/relationships" ref="D136" r:id="rId9"/>
    <hyperlink xmlns:r="http://schemas.openxmlformats.org/officeDocument/2006/relationships" ref="D137" r:id="rId10"/>
    <hyperlink xmlns:r="http://schemas.openxmlformats.org/officeDocument/2006/relationships" ref="D138" r:id="rId11"/>
    <hyperlink xmlns:r="http://schemas.openxmlformats.org/officeDocument/2006/relationships" ref="D139" r:id="rId12"/>
    <hyperlink xmlns:r="http://schemas.openxmlformats.org/officeDocument/2006/relationships" ref="D140" r:id="rId13"/>
    <hyperlink xmlns:r="http://schemas.openxmlformats.org/officeDocument/2006/relationships" ref="D141" r:id="rId14"/>
    <hyperlink xmlns:r="http://schemas.openxmlformats.org/officeDocument/2006/relationships" ref="D142" r:id="rId15"/>
    <hyperlink xmlns:r="http://schemas.openxmlformats.org/officeDocument/2006/relationships" ref="D143" r:id="rId16"/>
    <hyperlink xmlns:r="http://schemas.openxmlformats.org/officeDocument/2006/relationships" ref="D144" r:id="rId17"/>
    <hyperlink xmlns:r="http://schemas.openxmlformats.org/officeDocument/2006/relationships" ref="D145" r:id="rId18"/>
    <hyperlink xmlns:r="http://schemas.openxmlformats.org/officeDocument/2006/relationships" ref="D146" r:id="rId19"/>
    <hyperlink xmlns:r="http://schemas.openxmlformats.org/officeDocument/2006/relationships" ref="D147" r:id="rId20"/>
    <hyperlink xmlns:r="http://schemas.openxmlformats.org/officeDocument/2006/relationships" ref="D148" r:id="rId21"/>
    <hyperlink xmlns:r="http://schemas.openxmlformats.org/officeDocument/2006/relationships" ref="D149" r:id="rId22"/>
    <hyperlink xmlns:r="http://schemas.openxmlformats.org/officeDocument/2006/relationships" ref="D150" r:id="rId23"/>
    <hyperlink xmlns:r="http://schemas.openxmlformats.org/officeDocument/2006/relationships" ref="D151" r:id="rId24"/>
    <hyperlink xmlns:r="http://schemas.openxmlformats.org/officeDocument/2006/relationships" ref="D152" r:id="rId25"/>
    <hyperlink xmlns:r="http://schemas.openxmlformats.org/officeDocument/2006/relationships" ref="D153" r:id="rId26"/>
    <hyperlink xmlns:r="http://schemas.openxmlformats.org/officeDocument/2006/relationships" ref="D154" r:id="rId27"/>
    <hyperlink xmlns:r="http://schemas.openxmlformats.org/officeDocument/2006/relationships" ref="D155" r:id="rId28"/>
    <hyperlink xmlns:r="http://schemas.openxmlformats.org/officeDocument/2006/relationships" ref="D156" r:id="rId29"/>
    <hyperlink xmlns:r="http://schemas.openxmlformats.org/officeDocument/2006/relationships" ref="D157" r:id="rId30"/>
    <hyperlink xmlns:r="http://schemas.openxmlformats.org/officeDocument/2006/relationships" ref="D158" r:id="rId31"/>
    <hyperlink xmlns:r="http://schemas.openxmlformats.org/officeDocument/2006/relationships" ref="D159" r:id="rId32"/>
    <hyperlink xmlns:r="http://schemas.openxmlformats.org/officeDocument/2006/relationships" ref="D160" r:id="rId33"/>
    <hyperlink xmlns:r="http://schemas.openxmlformats.org/officeDocument/2006/relationships" ref="D161" r:id="rId34"/>
    <hyperlink xmlns:r="http://schemas.openxmlformats.org/officeDocument/2006/relationships" ref="D162" r:id="rId35"/>
    <hyperlink xmlns:r="http://schemas.openxmlformats.org/officeDocument/2006/relationships" ref="D163" r:id="rId36"/>
    <hyperlink xmlns:r="http://schemas.openxmlformats.org/officeDocument/2006/relationships" ref="D164" r:id="rId37"/>
    <hyperlink xmlns:r="http://schemas.openxmlformats.org/officeDocument/2006/relationships" ref="D165" r:id="rId38"/>
    <hyperlink xmlns:r="http://schemas.openxmlformats.org/officeDocument/2006/relationships" ref="D166" r:id="rId39"/>
    <hyperlink xmlns:r="http://schemas.openxmlformats.org/officeDocument/2006/relationships" ref="D167" r:id="rId40"/>
    <hyperlink xmlns:r="http://schemas.openxmlformats.org/officeDocument/2006/relationships" ref="D168" r:id="rId41"/>
    <hyperlink xmlns:r="http://schemas.openxmlformats.org/officeDocument/2006/relationships" ref="D169" r:id="rId42"/>
    <hyperlink xmlns:r="http://schemas.openxmlformats.org/officeDocument/2006/relationships" ref="D170" r:id="rId43"/>
    <hyperlink xmlns:r="http://schemas.openxmlformats.org/officeDocument/2006/relationships" ref="D171" r:id="rId44"/>
    <hyperlink xmlns:r="http://schemas.openxmlformats.org/officeDocument/2006/relationships" ref="D172" r:id="rId45"/>
    <hyperlink xmlns:r="http://schemas.openxmlformats.org/officeDocument/2006/relationships" ref="D173" r:id="rId46"/>
    <hyperlink xmlns:r="http://schemas.openxmlformats.org/officeDocument/2006/relationships" ref="D174" r:id="rId47"/>
    <hyperlink xmlns:r="http://schemas.openxmlformats.org/officeDocument/2006/relationships" ref="D175" r:id="rId48"/>
    <hyperlink xmlns:r="http://schemas.openxmlformats.org/officeDocument/2006/relationships" ref="D176" r:id="rId49"/>
    <hyperlink xmlns:r="http://schemas.openxmlformats.org/officeDocument/2006/relationships" ref="D177" r:id="rId50"/>
    <hyperlink xmlns:r="http://schemas.openxmlformats.org/officeDocument/2006/relationships" ref="D178" r:id="rId51"/>
    <hyperlink xmlns:r="http://schemas.openxmlformats.org/officeDocument/2006/relationships" ref="D179" r:id="rId52"/>
    <hyperlink xmlns:r="http://schemas.openxmlformats.org/officeDocument/2006/relationships" ref="D180" r:id="rId53"/>
    <hyperlink xmlns:r="http://schemas.openxmlformats.org/officeDocument/2006/relationships" ref="D181" r:id="rId54"/>
    <hyperlink xmlns:r="http://schemas.openxmlformats.org/officeDocument/2006/relationships" ref="D182" r:id="rId55"/>
    <hyperlink xmlns:r="http://schemas.openxmlformats.org/officeDocument/2006/relationships" ref="D183" r:id="rId56"/>
    <hyperlink xmlns:r="http://schemas.openxmlformats.org/officeDocument/2006/relationships" ref="D184" r:id="rId57"/>
    <hyperlink xmlns:r="http://schemas.openxmlformats.org/officeDocument/2006/relationships" ref="D185" r:id="rId58"/>
    <hyperlink xmlns:r="http://schemas.openxmlformats.org/officeDocument/2006/relationships" ref="D186" r:id="rId59"/>
    <hyperlink xmlns:r="http://schemas.openxmlformats.org/officeDocument/2006/relationships" ref="D187" r:id="rId60"/>
    <hyperlink xmlns:r="http://schemas.openxmlformats.org/officeDocument/2006/relationships" ref="D188" r:id="rId61"/>
    <hyperlink xmlns:r="http://schemas.openxmlformats.org/officeDocument/2006/relationships" ref="D189" r:id="rId62"/>
    <hyperlink xmlns:r="http://schemas.openxmlformats.org/officeDocument/2006/relationships" ref="D190" r:id="rId63"/>
    <hyperlink xmlns:r="http://schemas.openxmlformats.org/officeDocument/2006/relationships" ref="D191" r:id="rId64"/>
    <hyperlink xmlns:r="http://schemas.openxmlformats.org/officeDocument/2006/relationships" ref="D192" r:id="rId65"/>
    <hyperlink xmlns:r="http://schemas.openxmlformats.org/officeDocument/2006/relationships" ref="D193" r:id="rId66"/>
    <hyperlink xmlns:r="http://schemas.openxmlformats.org/officeDocument/2006/relationships" ref="D194" r:id="rId67"/>
    <hyperlink xmlns:r="http://schemas.openxmlformats.org/officeDocument/2006/relationships" ref="D195" r:id="rId68"/>
    <hyperlink xmlns:r="http://schemas.openxmlformats.org/officeDocument/2006/relationships" ref="D196" r:id="rId69"/>
    <hyperlink xmlns:r="http://schemas.openxmlformats.org/officeDocument/2006/relationships" ref="D197" r:id="rId70"/>
    <hyperlink xmlns:r="http://schemas.openxmlformats.org/officeDocument/2006/relationships" ref="D198" r:id="rId71"/>
    <hyperlink xmlns:r="http://schemas.openxmlformats.org/officeDocument/2006/relationships" ref="D199" r:id="rId72"/>
    <hyperlink xmlns:r="http://schemas.openxmlformats.org/officeDocument/2006/relationships" ref="D200" r:id="rId73"/>
    <hyperlink xmlns:r="http://schemas.openxmlformats.org/officeDocument/2006/relationships" ref="D201" r:id="rId74"/>
    <hyperlink xmlns:r="http://schemas.openxmlformats.org/officeDocument/2006/relationships" ref="D202" r:id="rId75"/>
    <hyperlink xmlns:r="http://schemas.openxmlformats.org/officeDocument/2006/relationships" ref="D203" r:id="rId76"/>
    <hyperlink xmlns:r="http://schemas.openxmlformats.org/officeDocument/2006/relationships" ref="D204" r:id="rId77"/>
    <hyperlink xmlns:r="http://schemas.openxmlformats.org/officeDocument/2006/relationships" ref="D205" r:id="rId78"/>
    <hyperlink xmlns:r="http://schemas.openxmlformats.org/officeDocument/2006/relationships" ref="D206" r:id="rId79"/>
    <hyperlink xmlns:r="http://schemas.openxmlformats.org/officeDocument/2006/relationships" ref="D207" r:id="rId80"/>
    <hyperlink xmlns:r="http://schemas.openxmlformats.org/officeDocument/2006/relationships" ref="D208" r:id="rId81"/>
    <hyperlink xmlns:r="http://schemas.openxmlformats.org/officeDocument/2006/relationships" ref="D209" r:id="rId82"/>
    <hyperlink xmlns:r="http://schemas.openxmlformats.org/officeDocument/2006/relationships" ref="D210" r:id="rId83"/>
    <hyperlink xmlns:r="http://schemas.openxmlformats.org/officeDocument/2006/relationships" ref="D211" r:id="rId84"/>
    <hyperlink xmlns:r="http://schemas.openxmlformats.org/officeDocument/2006/relationships" ref="D212" r:id="rId85"/>
    <hyperlink xmlns:r="http://schemas.openxmlformats.org/officeDocument/2006/relationships" ref="D213" r:id="rId86"/>
    <hyperlink xmlns:r="http://schemas.openxmlformats.org/officeDocument/2006/relationships" ref="D214" r:id="rId87"/>
    <hyperlink xmlns:r="http://schemas.openxmlformats.org/officeDocument/2006/relationships" ref="D215" r:id="rId88"/>
    <hyperlink xmlns:r="http://schemas.openxmlformats.org/officeDocument/2006/relationships" ref="D216" r:id="rId89"/>
    <hyperlink xmlns:r="http://schemas.openxmlformats.org/officeDocument/2006/relationships" ref="D217" r:id="rId90"/>
    <hyperlink xmlns:r="http://schemas.openxmlformats.org/officeDocument/2006/relationships" ref="D218" r:id="rId91"/>
    <hyperlink xmlns:r="http://schemas.openxmlformats.org/officeDocument/2006/relationships" ref="D219" r:id="rId92"/>
    <hyperlink xmlns:r="http://schemas.openxmlformats.org/officeDocument/2006/relationships" ref="D220" r:id="rId93"/>
    <hyperlink xmlns:r="http://schemas.openxmlformats.org/officeDocument/2006/relationships" ref="D221" r:id="rId94"/>
    <hyperlink xmlns:r="http://schemas.openxmlformats.org/officeDocument/2006/relationships" ref="D222" r:id="rId95"/>
    <hyperlink xmlns:r="http://schemas.openxmlformats.org/officeDocument/2006/relationships" ref="D223" r:id="rId96"/>
    <hyperlink xmlns:r="http://schemas.openxmlformats.org/officeDocument/2006/relationships" ref="D224" r:id="rId97"/>
    <hyperlink xmlns:r="http://schemas.openxmlformats.org/officeDocument/2006/relationships" ref="D225" r:id="rId98"/>
    <hyperlink xmlns:r="http://schemas.openxmlformats.org/officeDocument/2006/relationships" ref="D226" r:id="rId99"/>
    <hyperlink xmlns:r="http://schemas.openxmlformats.org/officeDocument/2006/relationships" ref="D227" r:id="rId100"/>
    <hyperlink xmlns:r="http://schemas.openxmlformats.org/officeDocument/2006/relationships" ref="D228" r:id="rId101"/>
    <hyperlink xmlns:r="http://schemas.openxmlformats.org/officeDocument/2006/relationships" ref="D229" r:id="rId102"/>
    <hyperlink xmlns:r="http://schemas.openxmlformats.org/officeDocument/2006/relationships" ref="D230" r:id="rId103"/>
    <hyperlink xmlns:r="http://schemas.openxmlformats.org/officeDocument/2006/relationships" ref="D231" r:id="rId104"/>
    <hyperlink xmlns:r="http://schemas.openxmlformats.org/officeDocument/2006/relationships" ref="D232" r:id="rId105"/>
    <hyperlink xmlns:r="http://schemas.openxmlformats.org/officeDocument/2006/relationships" ref="D233" r:id="rId106"/>
    <hyperlink xmlns:r="http://schemas.openxmlformats.org/officeDocument/2006/relationships" ref="D234" r:id="rId107"/>
    <hyperlink xmlns:r="http://schemas.openxmlformats.org/officeDocument/2006/relationships" ref="D235" r:id="rId108"/>
    <hyperlink xmlns:r="http://schemas.openxmlformats.org/officeDocument/2006/relationships" ref="D236" r:id="rId109"/>
    <hyperlink xmlns:r="http://schemas.openxmlformats.org/officeDocument/2006/relationships" ref="D237" r:id="rId110"/>
    <hyperlink xmlns:r="http://schemas.openxmlformats.org/officeDocument/2006/relationships" ref="D238" r:id="rId111"/>
    <hyperlink xmlns:r="http://schemas.openxmlformats.org/officeDocument/2006/relationships" ref="D239" r:id="rId112"/>
    <hyperlink xmlns:r="http://schemas.openxmlformats.org/officeDocument/2006/relationships" ref="D240" r:id="rId113"/>
    <hyperlink xmlns:r="http://schemas.openxmlformats.org/officeDocument/2006/relationships" ref="D241" r:id="rId114"/>
    <hyperlink xmlns:r="http://schemas.openxmlformats.org/officeDocument/2006/relationships" ref="D242" r:id="rId115"/>
    <hyperlink xmlns:r="http://schemas.openxmlformats.org/officeDocument/2006/relationships" ref="D243" r:id="rId116"/>
    <hyperlink xmlns:r="http://schemas.openxmlformats.org/officeDocument/2006/relationships" ref="D244" r:id="rId117"/>
    <hyperlink xmlns:r="http://schemas.openxmlformats.org/officeDocument/2006/relationships" ref="D245" r:id="rId118"/>
    <hyperlink xmlns:r="http://schemas.openxmlformats.org/officeDocument/2006/relationships" ref="D246" r:id="rId119"/>
    <hyperlink xmlns:r="http://schemas.openxmlformats.org/officeDocument/2006/relationships" ref="D247" r:id="rId120"/>
    <hyperlink xmlns:r="http://schemas.openxmlformats.org/officeDocument/2006/relationships" ref="D248" r:id="rId121"/>
    <hyperlink xmlns:r="http://schemas.openxmlformats.org/officeDocument/2006/relationships" ref="D249" r:id="rId122"/>
    <hyperlink xmlns:r="http://schemas.openxmlformats.org/officeDocument/2006/relationships" ref="D250" r:id="rId123"/>
    <hyperlink xmlns:r="http://schemas.openxmlformats.org/officeDocument/2006/relationships" ref="D251" r:id="rId124"/>
    <hyperlink xmlns:r="http://schemas.openxmlformats.org/officeDocument/2006/relationships" ref="D252" r:id="rId125"/>
    <hyperlink xmlns:r="http://schemas.openxmlformats.org/officeDocument/2006/relationships" ref="D253" r:id="rId126"/>
    <hyperlink xmlns:r="http://schemas.openxmlformats.org/officeDocument/2006/relationships" ref="D254" r:id="rId127"/>
    <hyperlink xmlns:r="http://schemas.openxmlformats.org/officeDocument/2006/relationships" ref="D255" r:id="rId128"/>
    <hyperlink xmlns:r="http://schemas.openxmlformats.org/officeDocument/2006/relationships" ref="D256" r:id="rId129"/>
    <hyperlink xmlns:r="http://schemas.openxmlformats.org/officeDocument/2006/relationships" ref="D257" r:id="rId130"/>
    <hyperlink xmlns:r="http://schemas.openxmlformats.org/officeDocument/2006/relationships" ref="D258" r:id="rId131"/>
    <hyperlink xmlns:r="http://schemas.openxmlformats.org/officeDocument/2006/relationships" ref="D259" r:id="rId132"/>
    <hyperlink xmlns:r="http://schemas.openxmlformats.org/officeDocument/2006/relationships" ref="D260" r:id="rId133"/>
    <hyperlink xmlns:r="http://schemas.openxmlformats.org/officeDocument/2006/relationships" ref="D261" r:id="rId134"/>
    <hyperlink xmlns:r="http://schemas.openxmlformats.org/officeDocument/2006/relationships" ref="D262" r:id="rId135"/>
    <hyperlink xmlns:r="http://schemas.openxmlformats.org/officeDocument/2006/relationships" ref="D263" r:id="rId136"/>
    <hyperlink xmlns:r="http://schemas.openxmlformats.org/officeDocument/2006/relationships" ref="D264" r:id="rId137"/>
    <hyperlink xmlns:r="http://schemas.openxmlformats.org/officeDocument/2006/relationships" ref="D265" r:id="rId138"/>
    <hyperlink xmlns:r="http://schemas.openxmlformats.org/officeDocument/2006/relationships" ref="D266" r:id="rId139"/>
    <hyperlink xmlns:r="http://schemas.openxmlformats.org/officeDocument/2006/relationships" ref="D267" r:id="rId140"/>
    <hyperlink xmlns:r="http://schemas.openxmlformats.org/officeDocument/2006/relationships" ref="D268" r:id="rId141"/>
    <hyperlink xmlns:r="http://schemas.openxmlformats.org/officeDocument/2006/relationships" ref="D269" r:id="rId142"/>
    <hyperlink xmlns:r="http://schemas.openxmlformats.org/officeDocument/2006/relationships" ref="D270" r:id="rId143"/>
    <hyperlink xmlns:r="http://schemas.openxmlformats.org/officeDocument/2006/relationships" ref="D271" r:id="rId144"/>
    <hyperlink xmlns:r="http://schemas.openxmlformats.org/officeDocument/2006/relationships" ref="D272" r:id="rId145"/>
    <hyperlink xmlns:r="http://schemas.openxmlformats.org/officeDocument/2006/relationships" ref="D273" r:id="rId146"/>
    <hyperlink xmlns:r="http://schemas.openxmlformats.org/officeDocument/2006/relationships" ref="D274" r:id="rId147"/>
    <hyperlink xmlns:r="http://schemas.openxmlformats.org/officeDocument/2006/relationships" ref="D275" r:id="rId148"/>
    <hyperlink xmlns:r="http://schemas.openxmlformats.org/officeDocument/2006/relationships" ref="D276" r:id="rId149"/>
    <hyperlink xmlns:r="http://schemas.openxmlformats.org/officeDocument/2006/relationships" ref="D277" r:id="rId150"/>
    <hyperlink xmlns:r="http://schemas.openxmlformats.org/officeDocument/2006/relationships" ref="D278" r:id="rId151"/>
    <hyperlink xmlns:r="http://schemas.openxmlformats.org/officeDocument/2006/relationships" ref="D279" r:id="rId152"/>
    <hyperlink xmlns:r="http://schemas.openxmlformats.org/officeDocument/2006/relationships" ref="D280" r:id="rId153"/>
    <hyperlink xmlns:r="http://schemas.openxmlformats.org/officeDocument/2006/relationships" ref="D281" r:id="rId154"/>
    <hyperlink xmlns:r="http://schemas.openxmlformats.org/officeDocument/2006/relationships" ref="D282" r:id="rId155"/>
    <hyperlink xmlns:r="http://schemas.openxmlformats.org/officeDocument/2006/relationships" ref="D283" r:id="rId156"/>
    <hyperlink xmlns:r="http://schemas.openxmlformats.org/officeDocument/2006/relationships" ref="D284" r:id="rId157"/>
    <hyperlink xmlns:r="http://schemas.openxmlformats.org/officeDocument/2006/relationships" ref="D285" r:id="rId158"/>
    <hyperlink xmlns:r="http://schemas.openxmlformats.org/officeDocument/2006/relationships" ref="D286" r:id="rId159"/>
    <hyperlink xmlns:r="http://schemas.openxmlformats.org/officeDocument/2006/relationships" ref="D287" r:id="rId160"/>
    <hyperlink xmlns:r="http://schemas.openxmlformats.org/officeDocument/2006/relationships" ref="D288" r:id="rId161"/>
    <hyperlink xmlns:r="http://schemas.openxmlformats.org/officeDocument/2006/relationships" ref="D289" r:id="rId162"/>
    <hyperlink xmlns:r="http://schemas.openxmlformats.org/officeDocument/2006/relationships" ref="D290" r:id="rId163"/>
    <hyperlink xmlns:r="http://schemas.openxmlformats.org/officeDocument/2006/relationships" ref="D291" r:id="rId164"/>
    <hyperlink xmlns:r="http://schemas.openxmlformats.org/officeDocument/2006/relationships" ref="D292" r:id="rId165"/>
    <hyperlink xmlns:r="http://schemas.openxmlformats.org/officeDocument/2006/relationships" ref="D293" r:id="rId166"/>
    <hyperlink xmlns:r="http://schemas.openxmlformats.org/officeDocument/2006/relationships" ref="D294" r:id="rId167"/>
    <hyperlink xmlns:r="http://schemas.openxmlformats.org/officeDocument/2006/relationships" ref="D295" r:id="rId168"/>
    <hyperlink xmlns:r="http://schemas.openxmlformats.org/officeDocument/2006/relationships" ref="D296" r:id="rId169"/>
    <hyperlink xmlns:r="http://schemas.openxmlformats.org/officeDocument/2006/relationships" ref="D297" r:id="rId170"/>
    <hyperlink xmlns:r="http://schemas.openxmlformats.org/officeDocument/2006/relationships" ref="D298" r:id="rId171"/>
    <hyperlink xmlns:r="http://schemas.openxmlformats.org/officeDocument/2006/relationships" ref="D299" r:id="rId172"/>
    <hyperlink xmlns:r="http://schemas.openxmlformats.org/officeDocument/2006/relationships" ref="D300" r:id="rId173"/>
    <hyperlink xmlns:r="http://schemas.openxmlformats.org/officeDocument/2006/relationships" ref="D301" r:id="rId174"/>
    <hyperlink xmlns:r="http://schemas.openxmlformats.org/officeDocument/2006/relationships" ref="D302" r:id="rId175"/>
    <hyperlink xmlns:r="http://schemas.openxmlformats.org/officeDocument/2006/relationships" ref="D303" r:id="rId176"/>
    <hyperlink xmlns:r="http://schemas.openxmlformats.org/officeDocument/2006/relationships" ref="D304" r:id="rId177"/>
    <hyperlink xmlns:r="http://schemas.openxmlformats.org/officeDocument/2006/relationships" ref="D305" r:id="rId178"/>
    <hyperlink xmlns:r="http://schemas.openxmlformats.org/officeDocument/2006/relationships" ref="D306" r:id="rId179"/>
    <hyperlink xmlns:r="http://schemas.openxmlformats.org/officeDocument/2006/relationships" ref="D307" r:id="rId180"/>
    <hyperlink xmlns:r="http://schemas.openxmlformats.org/officeDocument/2006/relationships" ref="D308" r:id="rId181"/>
    <hyperlink xmlns:r="http://schemas.openxmlformats.org/officeDocument/2006/relationships" ref="D309" r:id="rId182"/>
    <hyperlink xmlns:r="http://schemas.openxmlformats.org/officeDocument/2006/relationships" ref="D310" r:id="rId183"/>
    <hyperlink xmlns:r="http://schemas.openxmlformats.org/officeDocument/2006/relationships" ref="D311" r:id="rId184"/>
    <hyperlink xmlns:r="http://schemas.openxmlformats.org/officeDocument/2006/relationships" ref="D312" r:id="rId185"/>
    <hyperlink xmlns:r="http://schemas.openxmlformats.org/officeDocument/2006/relationships" ref="D313" r:id="rId186"/>
    <hyperlink xmlns:r="http://schemas.openxmlformats.org/officeDocument/2006/relationships" ref="D314" r:id="rId187"/>
    <hyperlink xmlns:r="http://schemas.openxmlformats.org/officeDocument/2006/relationships" ref="D315" r:id="rId188"/>
    <hyperlink xmlns:r="http://schemas.openxmlformats.org/officeDocument/2006/relationships" ref="D316" r:id="rId189"/>
    <hyperlink xmlns:r="http://schemas.openxmlformats.org/officeDocument/2006/relationships" ref="D317" r:id="rId190"/>
    <hyperlink xmlns:r="http://schemas.openxmlformats.org/officeDocument/2006/relationships" ref="D318" r:id="rId191"/>
    <hyperlink xmlns:r="http://schemas.openxmlformats.org/officeDocument/2006/relationships" ref="D319" r:id="rId192"/>
    <hyperlink xmlns:r="http://schemas.openxmlformats.org/officeDocument/2006/relationships" ref="D320" r:id="rId193"/>
    <hyperlink xmlns:r="http://schemas.openxmlformats.org/officeDocument/2006/relationships" ref="D321" r:id="rId194"/>
    <hyperlink xmlns:r="http://schemas.openxmlformats.org/officeDocument/2006/relationships" ref="D322" r:id="rId195"/>
    <hyperlink xmlns:r="http://schemas.openxmlformats.org/officeDocument/2006/relationships" ref="D323" r:id="rId196"/>
    <hyperlink xmlns:r="http://schemas.openxmlformats.org/officeDocument/2006/relationships" ref="D324" r:id="rId197"/>
    <hyperlink xmlns:r="http://schemas.openxmlformats.org/officeDocument/2006/relationships" ref="D325" r:id="rId198"/>
    <hyperlink xmlns:r="http://schemas.openxmlformats.org/officeDocument/2006/relationships" ref="D326" r:id="rId199"/>
    <hyperlink xmlns:r="http://schemas.openxmlformats.org/officeDocument/2006/relationships" ref="D327" r:id="rId200"/>
    <hyperlink xmlns:r="http://schemas.openxmlformats.org/officeDocument/2006/relationships" ref="D328" r:id="rId201"/>
    <hyperlink xmlns:r="http://schemas.openxmlformats.org/officeDocument/2006/relationships" ref="D329" r:id="rId202"/>
    <hyperlink xmlns:r="http://schemas.openxmlformats.org/officeDocument/2006/relationships" ref="D330" r:id="rId203"/>
    <hyperlink xmlns:r="http://schemas.openxmlformats.org/officeDocument/2006/relationships" ref="D331" r:id="rId204"/>
    <hyperlink xmlns:r="http://schemas.openxmlformats.org/officeDocument/2006/relationships" ref="D332" r:id="rId205"/>
    <hyperlink xmlns:r="http://schemas.openxmlformats.org/officeDocument/2006/relationships" ref="D333" r:id="rId206"/>
    <hyperlink xmlns:r="http://schemas.openxmlformats.org/officeDocument/2006/relationships" ref="D334" r:id="rId207"/>
    <hyperlink xmlns:r="http://schemas.openxmlformats.org/officeDocument/2006/relationships" ref="D335" r:id="rId208"/>
    <hyperlink xmlns:r="http://schemas.openxmlformats.org/officeDocument/2006/relationships" ref="D336" r:id="rId209"/>
    <hyperlink xmlns:r="http://schemas.openxmlformats.org/officeDocument/2006/relationships" ref="D337" r:id="rId210"/>
    <hyperlink xmlns:r="http://schemas.openxmlformats.org/officeDocument/2006/relationships" ref="D338" r:id="rId211"/>
    <hyperlink xmlns:r="http://schemas.openxmlformats.org/officeDocument/2006/relationships" ref="D339" r:id="rId212"/>
    <hyperlink xmlns:r="http://schemas.openxmlformats.org/officeDocument/2006/relationships" ref="D340" r:id="rId213"/>
    <hyperlink xmlns:r="http://schemas.openxmlformats.org/officeDocument/2006/relationships" ref="D341" r:id="rId214"/>
    <hyperlink xmlns:r="http://schemas.openxmlformats.org/officeDocument/2006/relationships" ref="D342" r:id="rId215"/>
    <hyperlink xmlns:r="http://schemas.openxmlformats.org/officeDocument/2006/relationships" ref="D343" r:id="rId216"/>
    <hyperlink xmlns:r="http://schemas.openxmlformats.org/officeDocument/2006/relationships" ref="D344" r:id="rId217"/>
    <hyperlink xmlns:r="http://schemas.openxmlformats.org/officeDocument/2006/relationships" ref="D345" r:id="rId218"/>
    <hyperlink xmlns:r="http://schemas.openxmlformats.org/officeDocument/2006/relationships" ref="D346" r:id="rId219"/>
    <hyperlink xmlns:r="http://schemas.openxmlformats.org/officeDocument/2006/relationships" ref="D347" r:id="rId220"/>
    <hyperlink xmlns:r="http://schemas.openxmlformats.org/officeDocument/2006/relationships" ref="D348" r:id="rId221"/>
    <hyperlink xmlns:r="http://schemas.openxmlformats.org/officeDocument/2006/relationships" ref="D349" r:id="rId222"/>
    <hyperlink xmlns:r="http://schemas.openxmlformats.org/officeDocument/2006/relationships" ref="D350" r:id="rId223"/>
    <hyperlink xmlns:r="http://schemas.openxmlformats.org/officeDocument/2006/relationships" ref="D351" r:id="rId224"/>
    <hyperlink xmlns:r="http://schemas.openxmlformats.org/officeDocument/2006/relationships" ref="D352" r:id="rId225"/>
    <hyperlink xmlns:r="http://schemas.openxmlformats.org/officeDocument/2006/relationships" ref="D353" r:id="rId226"/>
    <hyperlink xmlns:r="http://schemas.openxmlformats.org/officeDocument/2006/relationships" ref="D354" r:id="rId227"/>
    <hyperlink xmlns:r="http://schemas.openxmlformats.org/officeDocument/2006/relationships" ref="D355" r:id="rId228"/>
    <hyperlink xmlns:r="http://schemas.openxmlformats.org/officeDocument/2006/relationships" ref="D356" r:id="rId229"/>
    <hyperlink xmlns:r="http://schemas.openxmlformats.org/officeDocument/2006/relationships" ref="D357" r:id="rId230"/>
    <hyperlink xmlns:r="http://schemas.openxmlformats.org/officeDocument/2006/relationships" ref="D358" r:id="rId231"/>
    <hyperlink xmlns:r="http://schemas.openxmlformats.org/officeDocument/2006/relationships" ref="D359" r:id="rId232"/>
    <hyperlink xmlns:r="http://schemas.openxmlformats.org/officeDocument/2006/relationships" ref="D360" r:id="rId233"/>
    <hyperlink xmlns:r="http://schemas.openxmlformats.org/officeDocument/2006/relationships" ref="D361" r:id="rId234"/>
    <hyperlink xmlns:r="http://schemas.openxmlformats.org/officeDocument/2006/relationships" ref="D362" r:id="rId235"/>
    <hyperlink xmlns:r="http://schemas.openxmlformats.org/officeDocument/2006/relationships" ref="D363" r:id="rId236"/>
    <hyperlink xmlns:r="http://schemas.openxmlformats.org/officeDocument/2006/relationships" ref="D364" r:id="rId237"/>
    <hyperlink xmlns:r="http://schemas.openxmlformats.org/officeDocument/2006/relationships" ref="D365" r:id="rId238"/>
    <hyperlink xmlns:r="http://schemas.openxmlformats.org/officeDocument/2006/relationships" ref="D366" r:id="rId239"/>
    <hyperlink xmlns:r="http://schemas.openxmlformats.org/officeDocument/2006/relationships" ref="D367" r:id="rId240"/>
    <hyperlink xmlns:r="http://schemas.openxmlformats.org/officeDocument/2006/relationships" ref="D368" r:id="rId241"/>
    <hyperlink xmlns:r="http://schemas.openxmlformats.org/officeDocument/2006/relationships" ref="D369" r:id="rId242"/>
    <hyperlink xmlns:r="http://schemas.openxmlformats.org/officeDocument/2006/relationships" ref="D370" r:id="rId243"/>
    <hyperlink xmlns:r="http://schemas.openxmlformats.org/officeDocument/2006/relationships" ref="D371" r:id="rId244"/>
    <hyperlink xmlns:r="http://schemas.openxmlformats.org/officeDocument/2006/relationships" ref="D372" r:id="rId245"/>
    <hyperlink xmlns:r="http://schemas.openxmlformats.org/officeDocument/2006/relationships" ref="D373" r:id="rId246"/>
    <hyperlink xmlns:r="http://schemas.openxmlformats.org/officeDocument/2006/relationships" ref="D374" r:id="rId247"/>
    <hyperlink xmlns:r="http://schemas.openxmlformats.org/officeDocument/2006/relationships" ref="D375" r:id="rId248"/>
    <hyperlink xmlns:r="http://schemas.openxmlformats.org/officeDocument/2006/relationships" ref="D376" r:id="rId249"/>
    <hyperlink xmlns:r="http://schemas.openxmlformats.org/officeDocument/2006/relationships" ref="D377" r:id="rId250"/>
    <hyperlink xmlns:r="http://schemas.openxmlformats.org/officeDocument/2006/relationships" ref="D378" r:id="rId251"/>
    <hyperlink xmlns:r="http://schemas.openxmlformats.org/officeDocument/2006/relationships" ref="D379" r:id="rId252"/>
    <hyperlink xmlns:r="http://schemas.openxmlformats.org/officeDocument/2006/relationships" ref="D380" r:id="rId253"/>
    <hyperlink xmlns:r="http://schemas.openxmlformats.org/officeDocument/2006/relationships" ref="D381" r:id="rId254"/>
    <hyperlink xmlns:r="http://schemas.openxmlformats.org/officeDocument/2006/relationships" ref="D382" r:id="rId255"/>
    <hyperlink xmlns:r="http://schemas.openxmlformats.org/officeDocument/2006/relationships" ref="D383" r:id="rId256"/>
    <hyperlink xmlns:r="http://schemas.openxmlformats.org/officeDocument/2006/relationships" ref="D384" r:id="rId257"/>
    <hyperlink xmlns:r="http://schemas.openxmlformats.org/officeDocument/2006/relationships" ref="D385" r:id="rId258"/>
    <hyperlink xmlns:r="http://schemas.openxmlformats.org/officeDocument/2006/relationships" ref="D386" r:id="rId259"/>
    <hyperlink xmlns:r="http://schemas.openxmlformats.org/officeDocument/2006/relationships" ref="D387" r:id="rId260"/>
    <hyperlink xmlns:r="http://schemas.openxmlformats.org/officeDocument/2006/relationships" ref="D388" r:id="rId261"/>
    <hyperlink xmlns:r="http://schemas.openxmlformats.org/officeDocument/2006/relationships" ref="D389" r:id="rId262"/>
    <hyperlink xmlns:r="http://schemas.openxmlformats.org/officeDocument/2006/relationships" ref="D390" r:id="rId263"/>
    <hyperlink xmlns:r="http://schemas.openxmlformats.org/officeDocument/2006/relationships" ref="D391" r:id="rId264"/>
    <hyperlink xmlns:r="http://schemas.openxmlformats.org/officeDocument/2006/relationships" ref="D392" r:id="rId265"/>
    <hyperlink xmlns:r="http://schemas.openxmlformats.org/officeDocument/2006/relationships" ref="D393" r:id="rId266"/>
    <hyperlink xmlns:r="http://schemas.openxmlformats.org/officeDocument/2006/relationships" ref="D394" r:id="rId267"/>
    <hyperlink xmlns:r="http://schemas.openxmlformats.org/officeDocument/2006/relationships" ref="D395" r:id="rId268"/>
    <hyperlink xmlns:r="http://schemas.openxmlformats.org/officeDocument/2006/relationships" ref="D396" r:id="rId269"/>
    <hyperlink xmlns:r="http://schemas.openxmlformats.org/officeDocument/2006/relationships" ref="D397" r:id="rId270"/>
    <hyperlink xmlns:r="http://schemas.openxmlformats.org/officeDocument/2006/relationships" ref="D398" r:id="rId271"/>
    <hyperlink xmlns:r="http://schemas.openxmlformats.org/officeDocument/2006/relationships" ref="D399" r:id="rId272"/>
    <hyperlink xmlns:r="http://schemas.openxmlformats.org/officeDocument/2006/relationships" ref="D400" r:id="rId273"/>
    <hyperlink xmlns:r="http://schemas.openxmlformats.org/officeDocument/2006/relationships" ref="D401" r:id="rId274"/>
    <hyperlink xmlns:r="http://schemas.openxmlformats.org/officeDocument/2006/relationships" ref="D402" r:id="rId275"/>
    <hyperlink xmlns:r="http://schemas.openxmlformats.org/officeDocument/2006/relationships" ref="D403" r:id="rId276"/>
    <hyperlink xmlns:r="http://schemas.openxmlformats.org/officeDocument/2006/relationships" ref="D404" r:id="rId277"/>
    <hyperlink xmlns:r="http://schemas.openxmlformats.org/officeDocument/2006/relationships" ref="D405" r:id="rId278"/>
    <hyperlink xmlns:r="http://schemas.openxmlformats.org/officeDocument/2006/relationships" ref="D406" r:id="rId279"/>
    <hyperlink xmlns:r="http://schemas.openxmlformats.org/officeDocument/2006/relationships" ref="D407" r:id="rId280"/>
    <hyperlink xmlns:r="http://schemas.openxmlformats.org/officeDocument/2006/relationships" ref="D408" r:id="rId281"/>
    <hyperlink xmlns:r="http://schemas.openxmlformats.org/officeDocument/2006/relationships" ref="D409" r:id="rId282"/>
    <hyperlink xmlns:r="http://schemas.openxmlformats.org/officeDocument/2006/relationships" ref="D410" r:id="rId283"/>
    <hyperlink xmlns:r="http://schemas.openxmlformats.org/officeDocument/2006/relationships" ref="D411" r:id="rId284"/>
    <hyperlink xmlns:r="http://schemas.openxmlformats.org/officeDocument/2006/relationships" ref="D412" r:id="rId285"/>
    <hyperlink xmlns:r="http://schemas.openxmlformats.org/officeDocument/2006/relationships" ref="D413" r:id="rId286"/>
    <hyperlink xmlns:r="http://schemas.openxmlformats.org/officeDocument/2006/relationships" ref="D414" r:id="rId287"/>
    <hyperlink xmlns:r="http://schemas.openxmlformats.org/officeDocument/2006/relationships" ref="D415" r:id="rId288"/>
    <hyperlink xmlns:r="http://schemas.openxmlformats.org/officeDocument/2006/relationships" ref="D416" r:id="rId289"/>
    <hyperlink xmlns:r="http://schemas.openxmlformats.org/officeDocument/2006/relationships" ref="D417" r:id="rId290"/>
    <hyperlink xmlns:r="http://schemas.openxmlformats.org/officeDocument/2006/relationships" ref="D418" r:id="rId291"/>
    <hyperlink xmlns:r="http://schemas.openxmlformats.org/officeDocument/2006/relationships" ref="D419" r:id="rId292"/>
    <hyperlink xmlns:r="http://schemas.openxmlformats.org/officeDocument/2006/relationships" ref="D420" r:id="rId293"/>
    <hyperlink xmlns:r="http://schemas.openxmlformats.org/officeDocument/2006/relationships" ref="D421" r:id="rId294"/>
    <hyperlink xmlns:r="http://schemas.openxmlformats.org/officeDocument/2006/relationships" ref="D422" r:id="rId295"/>
    <hyperlink xmlns:r="http://schemas.openxmlformats.org/officeDocument/2006/relationships" ref="D423" r:id="rId296"/>
    <hyperlink xmlns:r="http://schemas.openxmlformats.org/officeDocument/2006/relationships" ref="D424" r:id="rId297"/>
    <hyperlink xmlns:r="http://schemas.openxmlformats.org/officeDocument/2006/relationships" ref="D425" r:id="rId298"/>
    <hyperlink xmlns:r="http://schemas.openxmlformats.org/officeDocument/2006/relationships" ref="D426" r:id="rId299"/>
    <hyperlink xmlns:r="http://schemas.openxmlformats.org/officeDocument/2006/relationships" ref="D427" r:id="rId300"/>
    <hyperlink xmlns:r="http://schemas.openxmlformats.org/officeDocument/2006/relationships" ref="D428" r:id="rId301"/>
    <hyperlink xmlns:r="http://schemas.openxmlformats.org/officeDocument/2006/relationships" ref="D429" r:id="rId302"/>
    <hyperlink xmlns:r="http://schemas.openxmlformats.org/officeDocument/2006/relationships" ref="D430" r:id="rId303"/>
    <hyperlink xmlns:r="http://schemas.openxmlformats.org/officeDocument/2006/relationships" ref="D431" r:id="rId304"/>
    <hyperlink xmlns:r="http://schemas.openxmlformats.org/officeDocument/2006/relationships" ref="D432" r:id="rId305"/>
    <hyperlink xmlns:r="http://schemas.openxmlformats.org/officeDocument/2006/relationships" ref="D433" r:id="rId306"/>
    <hyperlink xmlns:r="http://schemas.openxmlformats.org/officeDocument/2006/relationships" ref="D434" r:id="rId307"/>
    <hyperlink xmlns:r="http://schemas.openxmlformats.org/officeDocument/2006/relationships" ref="D435" r:id="rId308"/>
    <hyperlink xmlns:r="http://schemas.openxmlformats.org/officeDocument/2006/relationships" ref="D436" r:id="rId309"/>
    <hyperlink xmlns:r="http://schemas.openxmlformats.org/officeDocument/2006/relationships" ref="D437" r:id="rId310"/>
    <hyperlink xmlns:r="http://schemas.openxmlformats.org/officeDocument/2006/relationships" ref="D438" r:id="rId311"/>
    <hyperlink xmlns:r="http://schemas.openxmlformats.org/officeDocument/2006/relationships" ref="D439" r:id="rId312"/>
    <hyperlink xmlns:r="http://schemas.openxmlformats.org/officeDocument/2006/relationships" ref="D440" r:id="rId313"/>
    <hyperlink xmlns:r="http://schemas.openxmlformats.org/officeDocument/2006/relationships" ref="D441" r:id="rId314"/>
    <hyperlink xmlns:r="http://schemas.openxmlformats.org/officeDocument/2006/relationships" ref="D442" r:id="rId315"/>
    <hyperlink xmlns:r="http://schemas.openxmlformats.org/officeDocument/2006/relationships" ref="D443" r:id="rId316"/>
    <hyperlink xmlns:r="http://schemas.openxmlformats.org/officeDocument/2006/relationships" ref="D444" r:id="rId317"/>
    <hyperlink xmlns:r="http://schemas.openxmlformats.org/officeDocument/2006/relationships" ref="D445" r:id="rId318"/>
    <hyperlink xmlns:r="http://schemas.openxmlformats.org/officeDocument/2006/relationships" ref="D446" r:id="rId319"/>
    <hyperlink xmlns:r="http://schemas.openxmlformats.org/officeDocument/2006/relationships" ref="D447" r:id="rId320"/>
    <hyperlink xmlns:r="http://schemas.openxmlformats.org/officeDocument/2006/relationships" ref="D448" r:id="rId321"/>
    <hyperlink xmlns:r="http://schemas.openxmlformats.org/officeDocument/2006/relationships" ref="D449" r:id="rId322"/>
    <hyperlink xmlns:r="http://schemas.openxmlformats.org/officeDocument/2006/relationships" ref="D450" r:id="rId323"/>
    <hyperlink xmlns:r="http://schemas.openxmlformats.org/officeDocument/2006/relationships" ref="D451" r:id="rId324"/>
    <hyperlink xmlns:r="http://schemas.openxmlformats.org/officeDocument/2006/relationships" ref="D452" r:id="rId325"/>
    <hyperlink xmlns:r="http://schemas.openxmlformats.org/officeDocument/2006/relationships" ref="D453" r:id="rId326"/>
    <hyperlink xmlns:r="http://schemas.openxmlformats.org/officeDocument/2006/relationships" ref="D454" r:id="rId327"/>
    <hyperlink xmlns:r="http://schemas.openxmlformats.org/officeDocument/2006/relationships" ref="D455" r:id="rId328"/>
    <hyperlink xmlns:r="http://schemas.openxmlformats.org/officeDocument/2006/relationships" ref="D456" r:id="rId329"/>
    <hyperlink xmlns:r="http://schemas.openxmlformats.org/officeDocument/2006/relationships" ref="D457" r:id="rId330"/>
    <hyperlink xmlns:r="http://schemas.openxmlformats.org/officeDocument/2006/relationships" ref="D458" r:id="rId331"/>
    <hyperlink xmlns:r="http://schemas.openxmlformats.org/officeDocument/2006/relationships" ref="D459" r:id="rId332"/>
    <hyperlink xmlns:r="http://schemas.openxmlformats.org/officeDocument/2006/relationships" ref="D460" r:id="rId333"/>
    <hyperlink xmlns:r="http://schemas.openxmlformats.org/officeDocument/2006/relationships" ref="D461" r:id="rId334"/>
    <hyperlink xmlns:r="http://schemas.openxmlformats.org/officeDocument/2006/relationships" ref="D462" r:id="rId335"/>
    <hyperlink xmlns:r="http://schemas.openxmlformats.org/officeDocument/2006/relationships" ref="D463" r:id="rId336"/>
    <hyperlink xmlns:r="http://schemas.openxmlformats.org/officeDocument/2006/relationships" ref="D464" r:id="rId337"/>
    <hyperlink xmlns:r="http://schemas.openxmlformats.org/officeDocument/2006/relationships" ref="D465" r:id="rId338"/>
    <hyperlink xmlns:r="http://schemas.openxmlformats.org/officeDocument/2006/relationships" ref="D466" r:id="rId339"/>
    <hyperlink xmlns:r="http://schemas.openxmlformats.org/officeDocument/2006/relationships" ref="D467" r:id="rId340"/>
    <hyperlink xmlns:r="http://schemas.openxmlformats.org/officeDocument/2006/relationships" ref="D468" r:id="rId341"/>
    <hyperlink xmlns:r="http://schemas.openxmlformats.org/officeDocument/2006/relationships" ref="D469" r:id="rId342"/>
    <hyperlink xmlns:r="http://schemas.openxmlformats.org/officeDocument/2006/relationships" ref="D470" r:id="rId343"/>
    <hyperlink xmlns:r="http://schemas.openxmlformats.org/officeDocument/2006/relationships" ref="D471" r:id="rId344"/>
    <hyperlink xmlns:r="http://schemas.openxmlformats.org/officeDocument/2006/relationships" ref="D472" r:id="rId345"/>
    <hyperlink xmlns:r="http://schemas.openxmlformats.org/officeDocument/2006/relationships" ref="D473" r:id="rId346"/>
    <hyperlink xmlns:r="http://schemas.openxmlformats.org/officeDocument/2006/relationships" ref="D474" r:id="rId347"/>
    <hyperlink xmlns:r="http://schemas.openxmlformats.org/officeDocument/2006/relationships" ref="D475" r:id="rId348"/>
    <hyperlink xmlns:r="http://schemas.openxmlformats.org/officeDocument/2006/relationships" ref="D476" r:id="rId349"/>
    <hyperlink xmlns:r="http://schemas.openxmlformats.org/officeDocument/2006/relationships" ref="D477" r:id="rId350"/>
    <hyperlink xmlns:r="http://schemas.openxmlformats.org/officeDocument/2006/relationships" ref="D478" r:id="rId351"/>
    <hyperlink xmlns:r="http://schemas.openxmlformats.org/officeDocument/2006/relationships" ref="D479" r:id="rId352"/>
    <hyperlink xmlns:r="http://schemas.openxmlformats.org/officeDocument/2006/relationships" ref="D480" r:id="rId353"/>
    <hyperlink xmlns:r="http://schemas.openxmlformats.org/officeDocument/2006/relationships" ref="D481" r:id="rId354"/>
    <hyperlink xmlns:r="http://schemas.openxmlformats.org/officeDocument/2006/relationships" ref="D482" r:id="rId355"/>
    <hyperlink xmlns:r="http://schemas.openxmlformats.org/officeDocument/2006/relationships" ref="D483" r:id="rId356"/>
    <hyperlink xmlns:r="http://schemas.openxmlformats.org/officeDocument/2006/relationships" ref="D484" r:id="rId357"/>
    <hyperlink xmlns:r="http://schemas.openxmlformats.org/officeDocument/2006/relationships" ref="D485" r:id="rId358"/>
    <hyperlink xmlns:r="http://schemas.openxmlformats.org/officeDocument/2006/relationships" ref="D486" r:id="rId359"/>
    <hyperlink xmlns:r="http://schemas.openxmlformats.org/officeDocument/2006/relationships" ref="D487" r:id="rId360"/>
    <hyperlink xmlns:r="http://schemas.openxmlformats.org/officeDocument/2006/relationships" ref="D488" r:id="rId361"/>
    <hyperlink xmlns:r="http://schemas.openxmlformats.org/officeDocument/2006/relationships" ref="D489" r:id="rId362"/>
    <hyperlink xmlns:r="http://schemas.openxmlformats.org/officeDocument/2006/relationships" ref="D490" r:id="rId363"/>
    <hyperlink xmlns:r="http://schemas.openxmlformats.org/officeDocument/2006/relationships" ref="D491" r:id="rId364"/>
    <hyperlink xmlns:r="http://schemas.openxmlformats.org/officeDocument/2006/relationships" ref="D492" r:id="rId365"/>
    <hyperlink xmlns:r="http://schemas.openxmlformats.org/officeDocument/2006/relationships" ref="D493" r:id="rId366"/>
    <hyperlink xmlns:r="http://schemas.openxmlformats.org/officeDocument/2006/relationships" ref="D494" r:id="rId367"/>
    <hyperlink xmlns:r="http://schemas.openxmlformats.org/officeDocument/2006/relationships" ref="D495" r:id="rId368"/>
    <hyperlink xmlns:r="http://schemas.openxmlformats.org/officeDocument/2006/relationships" ref="D496" r:id="rId369"/>
    <hyperlink xmlns:r="http://schemas.openxmlformats.org/officeDocument/2006/relationships" ref="D497" r:id="rId370"/>
    <hyperlink xmlns:r="http://schemas.openxmlformats.org/officeDocument/2006/relationships" ref="D498" r:id="rId371"/>
    <hyperlink xmlns:r="http://schemas.openxmlformats.org/officeDocument/2006/relationships" ref="D499" r:id="rId372"/>
    <hyperlink xmlns:r="http://schemas.openxmlformats.org/officeDocument/2006/relationships" ref="D500" r:id="rId373"/>
    <hyperlink xmlns:r="http://schemas.openxmlformats.org/officeDocument/2006/relationships" ref="D501" r:id="rId374"/>
    <hyperlink xmlns:r="http://schemas.openxmlformats.org/officeDocument/2006/relationships" ref="D502" r:id="rId375"/>
    <hyperlink xmlns:r="http://schemas.openxmlformats.org/officeDocument/2006/relationships" ref="D503" r:id="rId376"/>
    <hyperlink xmlns:r="http://schemas.openxmlformats.org/officeDocument/2006/relationships" ref="D504" r:id="rId377"/>
    <hyperlink xmlns:r="http://schemas.openxmlformats.org/officeDocument/2006/relationships" ref="D505" r:id="rId378"/>
    <hyperlink xmlns:r="http://schemas.openxmlformats.org/officeDocument/2006/relationships" ref="D506" r:id="rId379"/>
    <hyperlink xmlns:r="http://schemas.openxmlformats.org/officeDocument/2006/relationships" ref="D507" r:id="rId380"/>
    <hyperlink xmlns:r="http://schemas.openxmlformats.org/officeDocument/2006/relationships" ref="D508" r:id="rId381"/>
    <hyperlink xmlns:r="http://schemas.openxmlformats.org/officeDocument/2006/relationships" ref="D509" r:id="rId382"/>
    <hyperlink xmlns:r="http://schemas.openxmlformats.org/officeDocument/2006/relationships" ref="D510" r:id="rId383"/>
    <hyperlink xmlns:r="http://schemas.openxmlformats.org/officeDocument/2006/relationships" ref="D511" r:id="rId384"/>
    <hyperlink xmlns:r="http://schemas.openxmlformats.org/officeDocument/2006/relationships" ref="D512" r:id="rId385"/>
    <hyperlink xmlns:r="http://schemas.openxmlformats.org/officeDocument/2006/relationships" ref="D513" r:id="rId386"/>
    <hyperlink xmlns:r="http://schemas.openxmlformats.org/officeDocument/2006/relationships" ref="D514" r:id="rId387"/>
    <hyperlink xmlns:r="http://schemas.openxmlformats.org/officeDocument/2006/relationships" ref="D515" r:id="rId388"/>
    <hyperlink xmlns:r="http://schemas.openxmlformats.org/officeDocument/2006/relationships" ref="D516" r:id="rId389"/>
    <hyperlink xmlns:r="http://schemas.openxmlformats.org/officeDocument/2006/relationships" ref="D517" r:id="rId390"/>
    <hyperlink xmlns:r="http://schemas.openxmlformats.org/officeDocument/2006/relationships" ref="D518" r:id="rId391"/>
    <hyperlink xmlns:r="http://schemas.openxmlformats.org/officeDocument/2006/relationships" ref="D519" r:id="rId392"/>
    <hyperlink xmlns:r="http://schemas.openxmlformats.org/officeDocument/2006/relationships" ref="D520" r:id="rId393"/>
    <hyperlink xmlns:r="http://schemas.openxmlformats.org/officeDocument/2006/relationships" ref="D521" r:id="rId394"/>
    <hyperlink xmlns:r="http://schemas.openxmlformats.org/officeDocument/2006/relationships" ref="D522" r:id="rId395"/>
    <hyperlink xmlns:r="http://schemas.openxmlformats.org/officeDocument/2006/relationships" ref="D523" r:id="rId396"/>
    <hyperlink xmlns:r="http://schemas.openxmlformats.org/officeDocument/2006/relationships" ref="D524" r:id="rId397"/>
    <hyperlink xmlns:r="http://schemas.openxmlformats.org/officeDocument/2006/relationships" ref="D525" r:id="rId398"/>
    <hyperlink xmlns:r="http://schemas.openxmlformats.org/officeDocument/2006/relationships" ref="D526" r:id="rId399"/>
    <hyperlink xmlns:r="http://schemas.openxmlformats.org/officeDocument/2006/relationships" ref="D527" r:id="rId400"/>
    <hyperlink xmlns:r="http://schemas.openxmlformats.org/officeDocument/2006/relationships" ref="D528" r:id="rId401"/>
    <hyperlink xmlns:r="http://schemas.openxmlformats.org/officeDocument/2006/relationships" ref="D529" r:id="rId402"/>
    <hyperlink xmlns:r="http://schemas.openxmlformats.org/officeDocument/2006/relationships" ref="D530" r:id="rId403"/>
    <hyperlink xmlns:r="http://schemas.openxmlformats.org/officeDocument/2006/relationships" ref="D531" r:id="rId404"/>
    <hyperlink xmlns:r="http://schemas.openxmlformats.org/officeDocument/2006/relationships" ref="D532" r:id="rId405"/>
    <hyperlink xmlns:r="http://schemas.openxmlformats.org/officeDocument/2006/relationships" ref="D533" r:id="rId406"/>
    <hyperlink xmlns:r="http://schemas.openxmlformats.org/officeDocument/2006/relationships" ref="D534" r:id="rId407"/>
    <hyperlink xmlns:r="http://schemas.openxmlformats.org/officeDocument/2006/relationships" ref="D535" r:id="rId408"/>
    <hyperlink xmlns:r="http://schemas.openxmlformats.org/officeDocument/2006/relationships" ref="D536" r:id="rId409"/>
    <hyperlink xmlns:r="http://schemas.openxmlformats.org/officeDocument/2006/relationships" ref="D537" r:id="rId410"/>
    <hyperlink xmlns:r="http://schemas.openxmlformats.org/officeDocument/2006/relationships" ref="D538" r:id="rId411"/>
    <hyperlink xmlns:r="http://schemas.openxmlformats.org/officeDocument/2006/relationships" ref="D539" r:id="rId412"/>
    <hyperlink xmlns:r="http://schemas.openxmlformats.org/officeDocument/2006/relationships" ref="D540" r:id="rId413"/>
    <hyperlink xmlns:r="http://schemas.openxmlformats.org/officeDocument/2006/relationships" ref="D541" r:id="rId414"/>
    <hyperlink xmlns:r="http://schemas.openxmlformats.org/officeDocument/2006/relationships" ref="D542" r:id="rId415"/>
    <hyperlink xmlns:r="http://schemas.openxmlformats.org/officeDocument/2006/relationships" ref="D543" r:id="rId416"/>
    <hyperlink xmlns:r="http://schemas.openxmlformats.org/officeDocument/2006/relationships" ref="D544" r:id="rId417"/>
    <hyperlink xmlns:r="http://schemas.openxmlformats.org/officeDocument/2006/relationships" ref="D545" r:id="rId418"/>
    <hyperlink xmlns:r="http://schemas.openxmlformats.org/officeDocument/2006/relationships" ref="D546" r:id="rId419"/>
    <hyperlink xmlns:r="http://schemas.openxmlformats.org/officeDocument/2006/relationships" ref="D547" r:id="rId420"/>
    <hyperlink xmlns:r="http://schemas.openxmlformats.org/officeDocument/2006/relationships" ref="D548" r:id="rId421"/>
    <hyperlink xmlns:r="http://schemas.openxmlformats.org/officeDocument/2006/relationships" ref="D549" r:id="rId422"/>
    <hyperlink xmlns:r="http://schemas.openxmlformats.org/officeDocument/2006/relationships" ref="D550" r:id="rId423"/>
    <hyperlink xmlns:r="http://schemas.openxmlformats.org/officeDocument/2006/relationships" ref="D551" r:id="rId424"/>
    <hyperlink xmlns:r="http://schemas.openxmlformats.org/officeDocument/2006/relationships" ref="D552" r:id="rId425"/>
    <hyperlink xmlns:r="http://schemas.openxmlformats.org/officeDocument/2006/relationships" ref="D553" r:id="rId426"/>
    <hyperlink xmlns:r="http://schemas.openxmlformats.org/officeDocument/2006/relationships" ref="D554" r:id="rId427"/>
    <hyperlink xmlns:r="http://schemas.openxmlformats.org/officeDocument/2006/relationships" ref="D555" r:id="rId428"/>
    <hyperlink xmlns:r="http://schemas.openxmlformats.org/officeDocument/2006/relationships" ref="D556" r:id="rId429"/>
    <hyperlink xmlns:r="http://schemas.openxmlformats.org/officeDocument/2006/relationships" ref="D557" r:id="rId430"/>
    <hyperlink xmlns:r="http://schemas.openxmlformats.org/officeDocument/2006/relationships" ref="D558" r:id="rId431"/>
    <hyperlink xmlns:r="http://schemas.openxmlformats.org/officeDocument/2006/relationships" ref="D559" r:id="rId432"/>
    <hyperlink xmlns:r="http://schemas.openxmlformats.org/officeDocument/2006/relationships" ref="D560" r:id="rId433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434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F1" sqref="F1"/>
    </sheetView>
  </sheetViews>
  <sheetFormatPr baseColWidth="8" defaultRowHeight="15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22" t="inlineStr">
        <is>
          <t>Cost of drive to and from post office</t>
        </is>
      </c>
      <c r="B6" t="n">
        <v>1</v>
      </c>
    </row>
    <row r="7">
      <c r="A7" s="22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22" t="inlineStr">
        <is>
          <t>Cost of drive to and from mailbox</t>
        </is>
      </c>
      <c r="B18" t="n">
        <v>15</v>
      </c>
    </row>
    <row r="19">
      <c r="A19" s="22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22" t="inlineStr">
        <is>
          <t>Mean mailbox visits per month</t>
        </is>
      </c>
      <c r="B22" t="n">
        <v>4</v>
      </c>
    </row>
    <row r="23" ht="27.75" customHeight="1" s="6">
      <c r="A23" s="22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22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22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9.25" customHeight="1" s="6">
      <c r="A2" s="22">
        <f t="array" ref="A2">INDIRECT(_xlfn.CONCAT("$I", $F2))</f>
        <v/>
      </c>
      <c r="B2" s="22">
        <f t="array" ref="B2">INDIRECT(_xlfn.CONCAT("$J", $F2))</f>
        <v/>
      </c>
      <c r="C2" s="22">
        <f t="array" ref="C2">INDIRECT(_xlfn.CONCAT("$K", $F2))</f>
        <v/>
      </c>
      <c r="D2" s="22" t="n"/>
      <c r="E2" s="22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22">
        <f t="array" ref="A3">INDIRECT(_xlfn.CONCAT("$I", $F3))</f>
        <v/>
      </c>
      <c r="B3" s="22">
        <f t="array" ref="B3">INDIRECT(_xlfn.CONCAT("$J", $F3))</f>
        <v/>
      </c>
      <c r="C3" s="22">
        <f t="array" ref="C3">INDIRECT(_xlfn.CONCAT("$K", $F3))</f>
        <v/>
      </c>
      <c r="D3" s="22" t="n"/>
      <c r="E3" s="22">
        <f t="array" ref="E3">INDIRECT(_xlfn.CONCAT("$L", $F3))</f>
        <v/>
      </c>
      <c r="F3" s="22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59.25" customHeight="1" s="6">
      <c r="A4" s="22">
        <f t="array" ref="A4">INDIRECT(_xlfn.CONCAT("$I", $F4))</f>
        <v/>
      </c>
      <c r="B4" s="22">
        <f t="array" ref="B4">INDIRECT(_xlfn.CONCAT("$J", $F4))</f>
        <v/>
      </c>
      <c r="C4" s="22">
        <f t="array" ref="C4">INDIRECT(_xlfn.CONCAT("$K", $F4))</f>
        <v/>
      </c>
      <c r="D4" s="22" t="n"/>
      <c r="E4" s="22">
        <f t="array" ref="E4">INDIRECT(_xlfn.CONCAT("$L", $F4))</f>
        <v/>
      </c>
      <c r="F4" s="22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22">
        <f t="array" ref="A5">INDIRECT(_xlfn.CONCAT("$I", $F5))</f>
        <v/>
      </c>
      <c r="B5" s="22">
        <f t="array" ref="B5">INDIRECT(_xlfn.CONCAT("$J", $F5))</f>
        <v/>
      </c>
      <c r="C5" s="22">
        <f t="array" ref="C5">INDIRECT(_xlfn.CONCAT("$K", $F5))</f>
        <v/>
      </c>
      <c r="D5" s="22" t="n"/>
      <c r="E5" s="22">
        <f t="array" ref="E5">INDIRECT(_xlfn.CONCAT("$L", $F5))</f>
        <v/>
      </c>
      <c r="F5" s="22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22">
        <f t="array" ref="A6">INDIRECT(_xlfn.CONCAT("$I", $F6))</f>
        <v/>
      </c>
      <c r="B6" s="22">
        <f t="array" ref="B6">INDIRECT(_xlfn.CONCAT("$J", $F6))</f>
        <v/>
      </c>
      <c r="C6" s="22">
        <f t="array" ref="C6">INDIRECT(_xlfn.CONCAT("$K", $F6))</f>
        <v/>
      </c>
      <c r="D6" s="22" t="n"/>
      <c r="E6" s="22">
        <f t="array" ref="E6">INDIRECT(_xlfn.CONCAT("$L", $F6))</f>
        <v/>
      </c>
      <c r="F6" s="22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22">
        <f t="array" ref="A7">INDIRECT(_xlfn.CONCAT("$I", $F7))</f>
        <v/>
      </c>
      <c r="B7" s="22">
        <f t="array" ref="B7">INDIRECT(_xlfn.CONCAT("$J", $F7))</f>
        <v/>
      </c>
      <c r="C7" s="22">
        <f t="array" ref="C7">INDIRECT(_xlfn.CONCAT("$K", $F7))</f>
        <v/>
      </c>
      <c r="D7" s="22" t="n"/>
      <c r="E7" s="22">
        <f t="array" ref="E7">INDIRECT(_xlfn.CONCAT("$L", $F7))</f>
        <v/>
      </c>
      <c r="F7" s="22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22">
        <f t="array" ref="A8">INDIRECT(_xlfn.CONCAT("$I", $F8))</f>
        <v/>
      </c>
      <c r="B8" s="22">
        <f t="array" ref="B8">INDIRECT(_xlfn.CONCAT("$J", $F8))</f>
        <v/>
      </c>
      <c r="C8" s="22">
        <f t="array" ref="C8">INDIRECT(_xlfn.CONCAT("$K", $F8))</f>
        <v/>
      </c>
      <c r="D8" s="22" t="n"/>
      <c r="E8" s="22">
        <f t="array" ref="E8">INDIRECT(_xlfn.CONCAT("$L", $F8))</f>
        <v/>
      </c>
      <c r="F8" s="22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9.25" customHeight="1" s="6">
      <c r="A9" s="22">
        <f t="array" ref="A9">INDIRECT(_xlfn.CONCAT("$I", $F9))</f>
        <v/>
      </c>
      <c r="B9" s="22">
        <f t="array" ref="B9">INDIRECT(_xlfn.CONCAT("$J", $F9))</f>
        <v/>
      </c>
      <c r="C9" s="22">
        <f t="array" ref="C9">INDIRECT(_xlfn.CONCAT("$K", $F9))</f>
        <v/>
      </c>
      <c r="D9" s="22" t="n"/>
      <c r="E9" s="22">
        <f t="array" ref="E9">INDIRECT(_xlfn.CONCAT("$L", $F9))</f>
        <v/>
      </c>
      <c r="F9" s="22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9.25" customHeight="1" s="6">
      <c r="A10" s="22">
        <f t="array" ref="A10">INDIRECT(_xlfn.CONCAT("$I", $F10))</f>
        <v/>
      </c>
      <c r="B10" s="22">
        <f t="array" ref="B10">INDIRECT(_xlfn.CONCAT("$J", $F10))</f>
        <v/>
      </c>
      <c r="C10" s="22">
        <f t="array" ref="C10">INDIRECT(_xlfn.CONCAT("$K", $F10))</f>
        <v/>
      </c>
      <c r="D10" s="22" t="n"/>
      <c r="E10" s="22">
        <f t="array" ref="E10">INDIRECT(_xlfn.CONCAT("$L", $F10))</f>
        <v/>
      </c>
      <c r="F10" s="22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9.25" customHeight="1" s="6">
      <c r="A11" s="22">
        <f t="array" ref="A11">INDIRECT(_xlfn.CONCAT("$I", $F11))</f>
        <v/>
      </c>
      <c r="B11" s="22">
        <f t="array" ref="B11">INDIRECT(_xlfn.CONCAT("$J", $F11))</f>
        <v/>
      </c>
      <c r="C11" s="22">
        <f t="array" ref="C11">INDIRECT(_xlfn.CONCAT("$K", $F11))</f>
        <v/>
      </c>
      <c r="D11" s="22" t="n"/>
      <c r="E11" s="22">
        <f t="array" ref="E11">INDIRECT(_xlfn.CONCAT("$L", $F11))</f>
        <v/>
      </c>
      <c r="F11" s="22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22">
        <f t="array" ref="A12">INDIRECT(_xlfn.CONCAT("$I", $F12))</f>
        <v/>
      </c>
      <c r="B12" s="22">
        <f t="array" ref="B12">INDIRECT(_xlfn.CONCAT("$J", $F12))</f>
        <v/>
      </c>
      <c r="C12" s="22">
        <f t="array" ref="C12">INDIRECT(_xlfn.CONCAT("$K", $F12))</f>
        <v/>
      </c>
      <c r="D12" s="22" t="n"/>
      <c r="E12" s="22">
        <f t="array" ref="E12">INDIRECT(_xlfn.CONCAT("$L", $F12))</f>
        <v/>
      </c>
      <c r="F12" s="22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22">
        <f t="array" ref="A13">INDIRECT(_xlfn.CONCAT("$I", $F13))</f>
        <v/>
      </c>
      <c r="B13" s="22">
        <f t="array" ref="B13">INDIRECT(_xlfn.CONCAT("$J", $F13))</f>
        <v/>
      </c>
      <c r="C13" s="22">
        <f t="array" ref="C13">INDIRECT(_xlfn.CONCAT("$K", $F13))</f>
        <v/>
      </c>
      <c r="D13" s="22" t="n"/>
      <c r="E13" s="22">
        <f t="array" ref="E13">INDIRECT(_xlfn.CONCAT("$L", $F13))</f>
        <v/>
      </c>
      <c r="F13" s="22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22">
        <f t="array" ref="A14">INDIRECT(_xlfn.CONCAT("$I", $F14))</f>
        <v/>
      </c>
      <c r="B14" s="22">
        <f t="array" ref="B14">INDIRECT(_xlfn.CONCAT("$J", $F14))</f>
        <v/>
      </c>
      <c r="C14" s="22">
        <f t="array" ref="C14">INDIRECT(_xlfn.CONCAT("$K", $F14))</f>
        <v/>
      </c>
      <c r="D14" s="22" t="n"/>
      <c r="E14" s="22">
        <f t="array" ref="E14">INDIRECT(_xlfn.CONCAT("$L", $F14))</f>
        <v/>
      </c>
      <c r="F14" s="22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9.25" customHeight="1" s="6">
      <c r="A15" s="22">
        <f t="array" ref="A15">INDIRECT(_xlfn.CONCAT("$I", $F15))</f>
        <v/>
      </c>
      <c r="B15" s="22">
        <f t="array" ref="B15">INDIRECT(_xlfn.CONCAT("$J", $F15))</f>
        <v/>
      </c>
      <c r="C15" s="22">
        <f t="array" ref="C15">INDIRECT(_xlfn.CONCAT("$K", $F15))</f>
        <v/>
      </c>
      <c r="D15" s="22" t="n"/>
      <c r="E15" s="22">
        <f t="array" ref="E15">INDIRECT(_xlfn.CONCAT("$L", $F15))</f>
        <v/>
      </c>
      <c r="F15" s="22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22">
        <f t="array" ref="A16">INDIRECT(_xlfn.CONCAT("$I", $F16))</f>
        <v/>
      </c>
      <c r="B16" s="22">
        <f t="array" ref="B16">INDIRECT(_xlfn.CONCAT("$J", $F16))</f>
        <v/>
      </c>
      <c r="C16" s="22">
        <f t="array" ref="C16">INDIRECT(_xlfn.CONCAT("$K", $F16))</f>
        <v/>
      </c>
      <c r="D16" s="22" t="n"/>
      <c r="E16" s="22">
        <f t="array" ref="E16">INDIRECT(_xlfn.CONCAT("$L", $F16))</f>
        <v/>
      </c>
      <c r="F16" s="22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22">
        <f t="array" ref="A17">INDIRECT(_xlfn.CONCAT("$I", $F17))</f>
        <v/>
      </c>
      <c r="B17" s="22">
        <f t="array" ref="B17">INDIRECT(_xlfn.CONCAT("$J", $F17))</f>
        <v/>
      </c>
      <c r="C17" s="22">
        <f t="array" ref="C17">INDIRECT(_xlfn.CONCAT("$K", $F17))</f>
        <v/>
      </c>
      <c r="D17" s="22" t="n"/>
      <c r="E17" s="22">
        <f t="array" ref="E17">INDIRECT(_xlfn.CONCAT("$L", $F17))</f>
        <v/>
      </c>
      <c r="F17" s="22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9.25" customHeight="1" s="6">
      <c r="A18" s="22">
        <f t="array" ref="A18">INDIRECT(_xlfn.CONCAT("$I", $F18))</f>
        <v/>
      </c>
      <c r="B18" s="22">
        <f t="array" ref="B18">INDIRECT(_xlfn.CONCAT("$J", $F18))</f>
        <v/>
      </c>
      <c r="C18" s="22">
        <f t="array" ref="C18">INDIRECT(_xlfn.CONCAT("$K", $F18))</f>
        <v/>
      </c>
      <c r="D18" s="22" t="n"/>
      <c r="E18" s="22">
        <f t="array" ref="E18">INDIRECT(_xlfn.CONCAT("$L", $F18))</f>
        <v/>
      </c>
      <c r="F18" s="22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22">
        <f t="array" ref="A19">INDIRECT(_xlfn.CONCAT("$I", $F19))</f>
        <v/>
      </c>
      <c r="B19" s="22">
        <f t="array" ref="B19">INDIRECT(_xlfn.CONCAT("$J", $F19))</f>
        <v/>
      </c>
      <c r="C19" s="22">
        <f t="array" ref="C19">INDIRECT(_xlfn.CONCAT("$K", $F19))</f>
        <v/>
      </c>
      <c r="D19" s="22" t="n"/>
      <c r="E19" s="22">
        <f t="array" ref="E19">INDIRECT(_xlfn.CONCAT("$L", $F19))</f>
        <v/>
      </c>
      <c r="F19" s="22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22">
        <f t="array" ref="A20">INDIRECT(_xlfn.CONCAT("$I", $F20))</f>
        <v/>
      </c>
      <c r="B20" s="22">
        <f t="array" ref="B20">INDIRECT(_xlfn.CONCAT("$J", $F20))</f>
        <v/>
      </c>
      <c r="C20" s="22">
        <f t="array" ref="C20">INDIRECT(_xlfn.CONCAT("$K", $F20))</f>
        <v/>
      </c>
      <c r="D20" s="22" t="n"/>
      <c r="E20" s="22">
        <f t="array" ref="E20">INDIRECT(_xlfn.CONCAT("$L", $F20))</f>
        <v/>
      </c>
      <c r="F20" s="22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9.25" customHeight="1" s="6">
      <c r="A21" s="22">
        <f t="array" ref="A21">INDIRECT(_xlfn.CONCAT("$I", $F21))</f>
        <v/>
      </c>
      <c r="B21" s="22">
        <f t="array" ref="B21">INDIRECT(_xlfn.CONCAT("$J", $F21))</f>
        <v/>
      </c>
      <c r="C21" s="22">
        <f t="array" ref="C21">INDIRECT(_xlfn.CONCAT("$K", $F21))</f>
        <v/>
      </c>
      <c r="D21" s="22" t="n"/>
      <c r="E21" s="22">
        <f t="array" ref="E21">INDIRECT(_xlfn.CONCAT("$L", $F21))</f>
        <v/>
      </c>
      <c r="F21" s="22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59.25" customHeight="1" s="6">
      <c r="A22" s="22">
        <f t="array" ref="A22">INDIRECT(_xlfn.CONCAT("$I", $F22))</f>
        <v/>
      </c>
      <c r="B22" s="22">
        <f t="array" ref="B22">INDIRECT(_xlfn.CONCAT("$J", $F22))</f>
        <v/>
      </c>
      <c r="C22" s="22">
        <f t="array" ref="C22">INDIRECT(_xlfn.CONCAT("$K", $F22))</f>
        <v/>
      </c>
      <c r="D22" s="22" t="n"/>
      <c r="E22" s="22">
        <f t="array" ref="E22">INDIRECT(_xlfn.CONCAT("$L", $F22))</f>
        <v/>
      </c>
      <c r="F22" s="22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59.25" customHeight="1" s="6">
      <c r="A23" s="22">
        <f t="array" ref="A23">INDIRECT(_xlfn.CONCAT("$I", $F23))</f>
        <v/>
      </c>
      <c r="B23" s="22">
        <f t="array" ref="B23">INDIRECT(_xlfn.CONCAT("$J", $F23))</f>
        <v/>
      </c>
      <c r="C23" s="22">
        <f t="array" ref="C23">INDIRECT(_xlfn.CONCAT("$K", $F23))</f>
        <v/>
      </c>
      <c r="D23" s="22" t="n"/>
      <c r="E23" s="22">
        <f t="array" ref="E23">INDIRECT(_xlfn.CONCAT("$L", $F23))</f>
        <v/>
      </c>
      <c r="F23" s="22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59.25" customHeight="1" s="6">
      <c r="A24" s="22">
        <f t="array" ref="A24">INDIRECT(_xlfn.CONCAT("$I", $F24))</f>
        <v/>
      </c>
      <c r="B24" s="22">
        <f t="array" ref="B24">INDIRECT(_xlfn.CONCAT("$J", $F24))</f>
        <v/>
      </c>
      <c r="C24" s="22">
        <f t="array" ref="C24">INDIRECT(_xlfn.CONCAT("$K", $F24))</f>
        <v/>
      </c>
      <c r="D24" s="22" t="n"/>
      <c r="E24" s="22">
        <f t="array" ref="E24">INDIRECT(_xlfn.CONCAT("$L", $F24))</f>
        <v/>
      </c>
      <c r="F24" s="22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9.25" customHeight="1" s="6">
      <c r="A25" s="22">
        <f t="array" ref="A25">INDIRECT(_xlfn.CONCAT("$I", $F25))</f>
        <v/>
      </c>
      <c r="B25" s="22">
        <f t="array" ref="B25">INDIRECT(_xlfn.CONCAT("$J", $F25))</f>
        <v/>
      </c>
      <c r="C25" s="22">
        <f t="array" ref="C25">INDIRECT(_xlfn.CONCAT("$K", $F25))</f>
        <v/>
      </c>
      <c r="D25" s="22" t="n"/>
      <c r="E25" s="22">
        <f t="array" ref="E25">INDIRECT(_xlfn.CONCAT("$L", $F25))</f>
        <v/>
      </c>
      <c r="F25" s="22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9.25" customHeight="1" s="6">
      <c r="A26" s="22">
        <f t="array" ref="A26">INDIRECT(_xlfn.CONCAT("$I", $F26))</f>
        <v/>
      </c>
      <c r="B26" s="22">
        <f t="array" ref="B26">INDIRECT(_xlfn.CONCAT("$J", $F26))</f>
        <v/>
      </c>
      <c r="C26" s="22">
        <f t="array" ref="C26">INDIRECT(_xlfn.CONCAT("$K", $F26))</f>
        <v/>
      </c>
      <c r="D26" s="22" t="n"/>
      <c r="E26" s="22">
        <f t="array" ref="E26">INDIRECT(_xlfn.CONCAT("$L", $F26))</f>
        <v/>
      </c>
      <c r="F26" s="22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9.25" customHeight="1" s="6">
      <c r="A27" s="22">
        <f t="array" ref="A27">INDIRECT(_xlfn.CONCAT("$I", $F27))</f>
        <v/>
      </c>
      <c r="B27" s="22">
        <f t="array" ref="B27">INDIRECT(_xlfn.CONCAT("$J", $F27))</f>
        <v/>
      </c>
      <c r="C27" s="22">
        <f t="array" ref="C27">INDIRECT(_xlfn.CONCAT("$K", $F27))</f>
        <v/>
      </c>
      <c r="D27" s="22" t="n"/>
      <c r="E27" s="22">
        <f t="array" ref="E27">INDIRECT(_xlfn.CONCAT("$L", $F27))</f>
        <v/>
      </c>
      <c r="F27" s="22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9.25" customHeight="1" s="6">
      <c r="A28" s="22">
        <f t="array" ref="A28">INDIRECT(_xlfn.CONCAT("$I", $F28))</f>
        <v/>
      </c>
      <c r="B28" s="22">
        <f t="array" ref="B28">INDIRECT(_xlfn.CONCAT("$J", $F28))</f>
        <v/>
      </c>
      <c r="C28" s="22">
        <f t="array" ref="C28">INDIRECT(_xlfn.CONCAT("$K", $F28))</f>
        <v/>
      </c>
      <c r="D28" s="22" t="n"/>
      <c r="E28" s="22">
        <f t="array" ref="E28">INDIRECT(_xlfn.CONCAT("$L", $F28))</f>
        <v/>
      </c>
      <c r="F28" s="22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9.25" customHeight="1" s="6">
      <c r="A29" s="22">
        <f t="array" ref="A29">INDIRECT(_xlfn.CONCAT("$I", $F29))</f>
        <v/>
      </c>
      <c r="B29" s="22">
        <f t="array" ref="B29">INDIRECT(_xlfn.CONCAT("$J", $F29))</f>
        <v/>
      </c>
      <c r="C29" s="22">
        <f t="array" ref="C29">INDIRECT(_xlfn.CONCAT("$K", $F29))</f>
        <v/>
      </c>
      <c r="D29" s="22" t="n"/>
      <c r="E29" s="22">
        <f t="array" ref="E29">INDIRECT(_xlfn.CONCAT("$L", $F29))</f>
        <v/>
      </c>
      <c r="F29" s="22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9.25" customHeight="1" s="6">
      <c r="A30" s="22">
        <f t="array" ref="A30">INDIRECT(_xlfn.CONCAT("$I", $F30))</f>
        <v/>
      </c>
      <c r="B30" s="22">
        <f t="array" ref="B30">INDIRECT(_xlfn.CONCAT("$J", $F30))</f>
        <v/>
      </c>
      <c r="C30" s="22">
        <f t="array" ref="C30">INDIRECT(_xlfn.CONCAT("$K", $F30))</f>
        <v/>
      </c>
      <c r="D30" s="22" t="n"/>
      <c r="E30" s="22">
        <f t="array" ref="E30">INDIRECT(_xlfn.CONCAT("$L", $F30))</f>
        <v/>
      </c>
      <c r="F30" s="22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9.25" customHeight="1" s="6">
      <c r="A31" s="22">
        <f t="array" ref="A31">INDIRECT(_xlfn.CONCAT("$I", $F31))</f>
        <v/>
      </c>
      <c r="B31" s="22">
        <f t="array" ref="B31">INDIRECT(_xlfn.CONCAT("$J", $F31))</f>
        <v/>
      </c>
      <c r="C31" s="22">
        <f t="array" ref="C31">INDIRECT(_xlfn.CONCAT("$K", $F31))</f>
        <v/>
      </c>
      <c r="D31" s="22" t="n"/>
      <c r="E31" s="22">
        <f t="array" ref="E31">INDIRECT(_xlfn.CONCAT("$L", $F31))</f>
        <v/>
      </c>
      <c r="F31" s="22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9.25" customHeight="1" s="6">
      <c r="A32" s="22">
        <f t="array" ref="A32">INDIRECT(_xlfn.CONCAT("$I", $F32))</f>
        <v/>
      </c>
      <c r="B32" s="22">
        <f t="array" ref="B32">INDIRECT(_xlfn.CONCAT("$J", $F32))</f>
        <v/>
      </c>
      <c r="C32" s="22">
        <f t="array" ref="C32">INDIRECT(_xlfn.CONCAT("$K", $F32))</f>
        <v/>
      </c>
      <c r="D32" s="22" t="n"/>
      <c r="E32" s="22">
        <f t="array" ref="E32">INDIRECT(_xlfn.CONCAT("$L", $F32))</f>
        <v/>
      </c>
      <c r="F32" s="22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9.25" customHeight="1" s="6">
      <c r="A33" s="22">
        <f t="array" ref="A33">INDIRECT(_xlfn.CONCAT("$I", $F33))</f>
        <v/>
      </c>
      <c r="B33" s="22">
        <f t="array" ref="B33">INDIRECT(_xlfn.CONCAT("$J", $F33))</f>
        <v/>
      </c>
      <c r="C33" s="22">
        <f t="array" ref="C33">INDIRECT(_xlfn.CONCAT("$K", $F33))</f>
        <v/>
      </c>
      <c r="D33" s="22" t="n"/>
      <c r="E33" s="22">
        <f t="array" ref="E33">INDIRECT(_xlfn.CONCAT("$L", $F33))</f>
        <v/>
      </c>
      <c r="F33" s="22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9.25" customHeight="1" s="6">
      <c r="A34" s="22">
        <f t="array" ref="A34">INDIRECT(_xlfn.CONCAT("$I", $F34))</f>
        <v/>
      </c>
      <c r="B34" s="22">
        <f t="array" ref="B34">INDIRECT(_xlfn.CONCAT("$J", $F34))</f>
        <v/>
      </c>
      <c r="C34" s="22">
        <f t="array" ref="C34">INDIRECT(_xlfn.CONCAT("$K", $F34))</f>
        <v/>
      </c>
      <c r="D34" s="22" t="n"/>
      <c r="E34" s="22">
        <f t="array" ref="E34">INDIRECT(_xlfn.CONCAT("$L", $F34))</f>
        <v/>
      </c>
      <c r="F34" s="22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9.25" customHeight="1" s="6">
      <c r="A35" s="22">
        <f t="array" ref="A35">INDIRECT(_xlfn.CONCAT("$I", $F35))</f>
        <v/>
      </c>
      <c r="B35" s="22">
        <f t="array" ref="B35">INDIRECT(_xlfn.CONCAT("$J", $F35))</f>
        <v/>
      </c>
      <c r="C35" s="22">
        <f t="array" ref="C35">INDIRECT(_xlfn.CONCAT("$K", $F35))</f>
        <v/>
      </c>
      <c r="D35" s="22" t="n"/>
      <c r="E35" s="22">
        <f t="array" ref="E35">INDIRECT(_xlfn.CONCAT("$L", $F35))</f>
        <v/>
      </c>
      <c r="F35" s="22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9.25" customHeight="1" s="6">
      <c r="A36" s="22">
        <f t="array" ref="A36">INDIRECT(_xlfn.CONCAT("$I", $F36))</f>
        <v/>
      </c>
      <c r="B36" s="22">
        <f t="array" ref="B36">INDIRECT(_xlfn.CONCAT("$J", $F36))</f>
        <v/>
      </c>
      <c r="C36" s="22">
        <f t="array" ref="C36">INDIRECT(_xlfn.CONCAT("$K", $F36))</f>
        <v/>
      </c>
      <c r="D36" s="22" t="n"/>
      <c r="E36" s="22">
        <f t="array" ref="E36">INDIRECT(_xlfn.CONCAT("$L", $F36))</f>
        <v/>
      </c>
      <c r="F36" s="22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9.25" customHeight="1" s="6">
      <c r="A37" s="22">
        <f t="array" ref="A37">INDIRECT(_xlfn.CONCAT("$I", $F37))</f>
        <v/>
      </c>
      <c r="B37" s="22">
        <f t="array" ref="B37">INDIRECT(_xlfn.CONCAT("$J", $F37))</f>
        <v/>
      </c>
      <c r="C37" s="22">
        <f t="array" ref="C37">INDIRECT(_xlfn.CONCAT("$K", $F37))</f>
        <v/>
      </c>
      <c r="D37" s="22" t="n"/>
      <c r="E37" s="22">
        <f t="array" ref="E37">INDIRECT(_xlfn.CONCAT("$L", $F37))</f>
        <v/>
      </c>
      <c r="F37" s="22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22">
        <f t="array" ref="A38">INDIRECT(_xlfn.CONCAT("$I", $F38))</f>
        <v/>
      </c>
      <c r="B38" s="22">
        <f t="array" ref="B38">INDIRECT(_xlfn.CONCAT("$J", $F38))</f>
        <v/>
      </c>
      <c r="C38" s="22">
        <f t="array" ref="C38">INDIRECT(_xlfn.CONCAT("$K", $F38))</f>
        <v/>
      </c>
      <c r="D38" s="22" t="n"/>
      <c r="E38" s="22">
        <f t="array" ref="E38">INDIRECT(_xlfn.CONCAT("$L", $F38))</f>
        <v/>
      </c>
      <c r="F38" s="22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9.25" customHeight="1" s="6">
      <c r="A39" s="22">
        <f t="array" ref="A39">INDIRECT(_xlfn.CONCAT("$I", $F39))</f>
        <v/>
      </c>
      <c r="B39" s="22">
        <f t="array" ref="B39">INDIRECT(_xlfn.CONCAT("$J", $F39))</f>
        <v/>
      </c>
      <c r="C39" s="22">
        <f t="array" ref="C39">INDIRECT(_xlfn.CONCAT("$K", $F39))</f>
        <v/>
      </c>
      <c r="D39" s="22" t="n"/>
      <c r="E39" s="22">
        <f t="array" ref="E39">INDIRECT(_xlfn.CONCAT("$L", $F39))</f>
        <v/>
      </c>
      <c r="F39" s="22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22">
        <f t="array" ref="A40">INDIRECT(_xlfn.CONCAT("$I", $F40))</f>
        <v/>
      </c>
      <c r="B40" s="22">
        <f t="array" ref="B40">INDIRECT(_xlfn.CONCAT("$J", $F40))</f>
        <v/>
      </c>
      <c r="C40" s="22">
        <f t="array" ref="C40">INDIRECT(_xlfn.CONCAT("$K", $F40))</f>
        <v/>
      </c>
      <c r="D40" s="22" t="n"/>
      <c r="E40" s="22">
        <f t="array" ref="E40">INDIRECT(_xlfn.CONCAT("$L", $F40))</f>
        <v/>
      </c>
      <c r="F40" s="22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9.25" customHeight="1" s="6">
      <c r="A41" s="22">
        <f t="array" ref="A41">INDIRECT(_xlfn.CONCAT("$I", $F41))</f>
        <v/>
      </c>
      <c r="B41" s="22">
        <f t="array" ref="B41">INDIRECT(_xlfn.CONCAT("$J", $F41))</f>
        <v/>
      </c>
      <c r="C41" s="22">
        <f t="array" ref="C41">INDIRECT(_xlfn.CONCAT("$K", $F41))</f>
        <v/>
      </c>
      <c r="D41" s="22" t="n"/>
      <c r="E41" s="22">
        <f t="array" ref="E41">INDIRECT(_xlfn.CONCAT("$L", $F41))</f>
        <v/>
      </c>
      <c r="F41" s="22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9.25" customHeight="1" s="6">
      <c r="A42" s="22">
        <f t="array" ref="A42">INDIRECT(_xlfn.CONCAT("$I", $F42))</f>
        <v/>
      </c>
      <c r="B42" s="22">
        <f t="array" ref="B42">INDIRECT(_xlfn.CONCAT("$J", $F42))</f>
        <v/>
      </c>
      <c r="C42" s="22">
        <f t="array" ref="C42">INDIRECT(_xlfn.CONCAT("$K", $F42))</f>
        <v/>
      </c>
      <c r="D42" s="22" t="n"/>
      <c r="E42" s="22">
        <f t="array" ref="E42">INDIRECT(_xlfn.CONCAT("$L", $F42))</f>
        <v/>
      </c>
      <c r="F42" s="22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22">
        <f t="array" ref="A43">INDIRECT(_xlfn.CONCAT("$I", $F43))</f>
        <v/>
      </c>
      <c r="B43" s="22">
        <f t="array" ref="B43">INDIRECT(_xlfn.CONCAT("$J", $F43))</f>
        <v/>
      </c>
      <c r="C43" s="22">
        <f t="array" ref="C43">INDIRECT(_xlfn.CONCAT("$K", $F43))</f>
        <v/>
      </c>
      <c r="D43" s="22" t="n"/>
      <c r="E43" s="22">
        <f t="array" ref="E43">INDIRECT(_xlfn.CONCAT("$L", $F43))</f>
        <v/>
      </c>
      <c r="F43" s="22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9.25" customHeight="1" s="6">
      <c r="A44" s="22">
        <f t="array" ref="A44">INDIRECT(_xlfn.CONCAT("$I", $F44))</f>
        <v/>
      </c>
      <c r="B44" s="22">
        <f t="array" ref="B44">INDIRECT(_xlfn.CONCAT("$J", $F44))</f>
        <v/>
      </c>
      <c r="C44" s="22">
        <f t="array" ref="C44">INDIRECT(_xlfn.CONCAT("$K", $F44))</f>
        <v/>
      </c>
      <c r="D44" s="22" t="n"/>
      <c r="E44" s="22">
        <f t="array" ref="E44">INDIRECT(_xlfn.CONCAT("$L", $F44))</f>
        <v/>
      </c>
      <c r="F44" s="22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9.25" customHeight="1" s="6">
      <c r="A45" s="22">
        <f t="array" ref="A45">INDIRECT(_xlfn.CONCAT("$I", $F45))</f>
        <v/>
      </c>
      <c r="B45" s="22">
        <f t="array" ref="B45">INDIRECT(_xlfn.CONCAT("$J", $F45))</f>
        <v/>
      </c>
      <c r="C45" s="22">
        <f t="array" ref="C45">INDIRECT(_xlfn.CONCAT("$K", $F45))</f>
        <v/>
      </c>
      <c r="D45" s="22" t="n"/>
      <c r="E45" s="22">
        <f t="array" ref="E45">INDIRECT(_xlfn.CONCAT("$L", $F45))</f>
        <v/>
      </c>
      <c r="F45" s="22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22">
        <f t="array" ref="A46">INDIRECT(_xlfn.CONCAT("$I", $F46))</f>
        <v/>
      </c>
      <c r="B46" s="22">
        <f t="array" ref="B46">INDIRECT(_xlfn.CONCAT("$J", $F46))</f>
        <v/>
      </c>
      <c r="C46" s="22">
        <f t="array" ref="C46">INDIRECT(_xlfn.CONCAT("$K", $F46))</f>
        <v/>
      </c>
      <c r="D46" s="22" t="n"/>
      <c r="E46" s="22">
        <f t="array" ref="E46">INDIRECT(_xlfn.CONCAT("$L", $F46))</f>
        <v/>
      </c>
      <c r="F46" s="22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22">
        <f t="array" ref="A47">INDIRECT(_xlfn.CONCAT("$I", $F47))</f>
        <v/>
      </c>
      <c r="B47" s="22">
        <f t="array" ref="B47">INDIRECT(_xlfn.CONCAT("$J", $F47))</f>
        <v/>
      </c>
      <c r="C47" s="22">
        <f t="array" ref="C47">INDIRECT(_xlfn.CONCAT("$K", $F47))</f>
        <v/>
      </c>
      <c r="D47" s="22" t="n"/>
      <c r="E47" s="22">
        <f t="array" ref="E47">INDIRECT(_xlfn.CONCAT("$L", $F47))</f>
        <v/>
      </c>
      <c r="F47" s="22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9.25" customHeight="1" s="6">
      <c r="A48" s="22">
        <f t="array" ref="A48">INDIRECT(_xlfn.CONCAT("$I", $F48))</f>
        <v/>
      </c>
      <c r="B48" s="22">
        <f t="array" ref="B48">INDIRECT(_xlfn.CONCAT("$J", $F48))</f>
        <v/>
      </c>
      <c r="C48" s="22">
        <f t="array" ref="C48">INDIRECT(_xlfn.CONCAT("$K", $F48))</f>
        <v/>
      </c>
      <c r="D48" s="22" t="n"/>
      <c r="E48" s="22">
        <f t="array" ref="E48">INDIRECT(_xlfn.CONCAT("$L", $F48))</f>
        <v/>
      </c>
      <c r="F48" s="22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9.25" customHeight="1" s="6">
      <c r="A49" s="22">
        <f t="array" ref="A49">INDIRECT(_xlfn.CONCAT("$I", $F49))</f>
        <v/>
      </c>
      <c r="B49" s="22">
        <f t="array" ref="B49">INDIRECT(_xlfn.CONCAT("$J", $F49))</f>
        <v/>
      </c>
      <c r="C49" s="22">
        <f t="array" ref="C49">INDIRECT(_xlfn.CONCAT("$K", $F49))</f>
        <v/>
      </c>
      <c r="D49" s="22" t="n"/>
      <c r="E49" s="22">
        <f t="array" ref="E49">INDIRECT(_xlfn.CONCAT("$L", $F49))</f>
        <v/>
      </c>
      <c r="F49" s="22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9.25" customHeight="1" s="6">
      <c r="A50" s="22">
        <f t="array" ref="A50">INDIRECT(_xlfn.CONCAT("$I", $F50))</f>
        <v/>
      </c>
      <c r="B50" s="22">
        <f t="array" ref="B50">INDIRECT(_xlfn.CONCAT("$J", $F50))</f>
        <v/>
      </c>
      <c r="C50" s="22">
        <f t="array" ref="C50">INDIRECT(_xlfn.CONCAT("$K", $F50))</f>
        <v/>
      </c>
      <c r="D50" s="22" t="n"/>
      <c r="E50" s="22">
        <f t="array" ref="E50">INDIRECT(_xlfn.CONCAT("$L", $F50))</f>
        <v/>
      </c>
      <c r="F50" s="22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9.25" customHeight="1" s="6">
      <c r="A51" s="22">
        <f t="array" ref="A51">INDIRECT(_xlfn.CONCAT("$I", $F51))</f>
        <v/>
      </c>
      <c r="B51" s="22">
        <f t="array" ref="B51">INDIRECT(_xlfn.CONCAT("$J", $F51))</f>
        <v/>
      </c>
      <c r="C51" s="22">
        <f t="array" ref="C51">INDIRECT(_xlfn.CONCAT("$K", $F51))</f>
        <v/>
      </c>
      <c r="D51" s="22" t="n"/>
      <c r="E51" s="22">
        <f t="array" ref="E51">INDIRECT(_xlfn.CONCAT("$L", $F51))</f>
        <v/>
      </c>
      <c r="F51" s="22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9.25" customHeight="1" s="6">
      <c r="A52" s="22">
        <f t="array" ref="A52">INDIRECT(_xlfn.CONCAT("$I", $F52))</f>
        <v/>
      </c>
      <c r="B52" s="22">
        <f t="array" ref="B52">INDIRECT(_xlfn.CONCAT("$J", $F52))</f>
        <v/>
      </c>
      <c r="C52" s="22">
        <f t="array" ref="C52">INDIRECT(_xlfn.CONCAT("$K", $F52))</f>
        <v/>
      </c>
      <c r="D52" s="22" t="n"/>
      <c r="E52" s="22">
        <f t="array" ref="E52">INDIRECT(_xlfn.CONCAT("$L", $F52))</f>
        <v/>
      </c>
      <c r="F52" s="22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9.25" customHeight="1" s="6">
      <c r="A53" s="22">
        <f t="array" ref="A53">INDIRECT(_xlfn.CONCAT("$I", $F53))</f>
        <v/>
      </c>
      <c r="B53" s="22">
        <f t="array" ref="B53">INDIRECT(_xlfn.CONCAT("$J", $F53))</f>
        <v/>
      </c>
      <c r="C53" s="22">
        <f t="array" ref="C53">INDIRECT(_xlfn.CONCAT("$K", $F53))</f>
        <v/>
      </c>
      <c r="D53" s="22" t="n"/>
      <c r="E53" s="22">
        <f t="array" ref="E53">INDIRECT(_xlfn.CONCAT("$L", $F53))</f>
        <v/>
      </c>
      <c r="F53" s="22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22">
        <f t="array" ref="A54">INDIRECT(_xlfn.CONCAT("$I", $F54))</f>
        <v/>
      </c>
      <c r="B54" s="22">
        <f t="array" ref="B54">INDIRECT(_xlfn.CONCAT("$J", $F54))</f>
        <v/>
      </c>
      <c r="C54" s="22">
        <f t="array" ref="C54">INDIRECT(_xlfn.CONCAT("$K", $F54))</f>
        <v/>
      </c>
      <c r="D54" s="22" t="n"/>
      <c r="E54" s="22">
        <f t="array" ref="E54">INDIRECT(_xlfn.CONCAT("$L", $F54))</f>
        <v/>
      </c>
      <c r="F54" s="22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22">
        <f t="array" ref="A55">INDIRECT(_xlfn.CONCAT("$I", $F55))</f>
        <v/>
      </c>
      <c r="B55" s="22">
        <f t="array" ref="B55">INDIRECT(_xlfn.CONCAT("$J", $F55))</f>
        <v/>
      </c>
      <c r="C55" s="22">
        <f t="array" ref="C55">INDIRECT(_xlfn.CONCAT("$K", $F55))</f>
        <v/>
      </c>
      <c r="D55" s="22" t="n"/>
      <c r="E55" s="22">
        <f t="array" ref="E55">INDIRECT(_xlfn.CONCAT("$L", $F55))</f>
        <v/>
      </c>
      <c r="F55" s="22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22">
        <f t="array" ref="A56">INDIRECT(_xlfn.CONCAT("$I", $F56))</f>
        <v/>
      </c>
      <c r="B56" s="22">
        <f t="array" ref="B56">INDIRECT(_xlfn.CONCAT("$J", $F56))</f>
        <v/>
      </c>
      <c r="C56" s="22">
        <f t="array" ref="C56">INDIRECT(_xlfn.CONCAT("$K", $F56))</f>
        <v/>
      </c>
      <c r="D56" s="22" t="n"/>
      <c r="E56" s="22">
        <f t="array" ref="E56">INDIRECT(_xlfn.CONCAT("$L", $F56))</f>
        <v/>
      </c>
      <c r="F56" s="22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9.25" customHeight="1" s="6">
      <c r="A57" s="22">
        <f t="array" ref="A57">INDIRECT(_xlfn.CONCAT("$I", $F57))</f>
        <v/>
      </c>
      <c r="B57" s="22">
        <f t="array" ref="B57">INDIRECT(_xlfn.CONCAT("$J", $F57))</f>
        <v/>
      </c>
      <c r="C57" s="22">
        <f t="array" ref="C57">INDIRECT(_xlfn.CONCAT("$K", $F57))</f>
        <v/>
      </c>
      <c r="D57" s="22" t="n"/>
      <c r="E57" s="22">
        <f t="array" ref="E57">INDIRECT(_xlfn.CONCAT("$L", $F57))</f>
        <v/>
      </c>
      <c r="F57" s="22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9.25" customHeight="1" s="6">
      <c r="A58" s="22">
        <f t="array" ref="A58">INDIRECT(_xlfn.CONCAT("$I", $F58))</f>
        <v/>
      </c>
      <c r="B58" s="22">
        <f t="array" ref="B58">INDIRECT(_xlfn.CONCAT("$J", $F58))</f>
        <v/>
      </c>
      <c r="C58" s="22">
        <f t="array" ref="C58">INDIRECT(_xlfn.CONCAT("$K", $F58))</f>
        <v/>
      </c>
      <c r="D58" s="22" t="n"/>
      <c r="E58" s="22">
        <f t="array" ref="E58">INDIRECT(_xlfn.CONCAT("$L", $F58))</f>
        <v/>
      </c>
      <c r="F58" s="22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9.25" customHeight="1" s="6">
      <c r="A59" s="22">
        <f t="array" ref="A59">INDIRECT(_xlfn.CONCAT("$I", $F59))</f>
        <v/>
      </c>
      <c r="B59" s="22">
        <f t="array" ref="B59">INDIRECT(_xlfn.CONCAT("$J", $F59))</f>
        <v/>
      </c>
      <c r="C59" s="22">
        <f t="array" ref="C59">INDIRECT(_xlfn.CONCAT("$K", $F59))</f>
        <v/>
      </c>
      <c r="D59" s="22" t="n"/>
      <c r="E59" s="22">
        <f t="array" ref="E59">INDIRECT(_xlfn.CONCAT("$L", $F59))</f>
        <v/>
      </c>
      <c r="F59" s="22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9.25" customHeight="1" s="6">
      <c r="A60" s="22">
        <f t="array" ref="A60">INDIRECT(_xlfn.CONCAT("$I", $F60))</f>
        <v/>
      </c>
      <c r="B60" s="22">
        <f t="array" ref="B60">INDIRECT(_xlfn.CONCAT("$J", $F60))</f>
        <v/>
      </c>
      <c r="C60" s="22">
        <f t="array" ref="C60">INDIRECT(_xlfn.CONCAT("$K", $F60))</f>
        <v/>
      </c>
      <c r="D60" s="22" t="n"/>
      <c r="E60" s="22">
        <f t="array" ref="E60">INDIRECT(_xlfn.CONCAT("$L", $F60))</f>
        <v/>
      </c>
      <c r="F60" s="22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9.25" customHeight="1" s="6">
      <c r="A61" s="22">
        <f t="array" ref="A61">INDIRECT(_xlfn.CONCAT("$I", $F61))</f>
        <v/>
      </c>
      <c r="B61" s="22">
        <f t="array" ref="B61">INDIRECT(_xlfn.CONCAT("$J", $F61))</f>
        <v/>
      </c>
      <c r="C61" s="22">
        <f t="array" ref="C61">INDIRECT(_xlfn.CONCAT("$K", $F61))</f>
        <v/>
      </c>
      <c r="D61" s="22" t="n"/>
      <c r="E61" s="22">
        <f t="array" ref="E61">INDIRECT(_xlfn.CONCAT("$L", $F61))</f>
        <v/>
      </c>
      <c r="F61" s="22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9.25" customHeight="1" s="6">
      <c r="A62" s="22">
        <f t="array" ref="A62">INDIRECT(_xlfn.CONCAT("$I", $F62))</f>
        <v/>
      </c>
      <c r="B62" s="22">
        <f t="array" ref="B62">INDIRECT(_xlfn.CONCAT("$J", $F62))</f>
        <v/>
      </c>
      <c r="C62" s="22">
        <f t="array" ref="C62">INDIRECT(_xlfn.CONCAT("$K", $F62))</f>
        <v/>
      </c>
      <c r="D62" s="22" t="n"/>
      <c r="E62" s="22">
        <f t="array" ref="E62">INDIRECT(_xlfn.CONCAT("$L", $F62))</f>
        <v/>
      </c>
      <c r="F62" s="22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9.25" customHeight="1" s="6">
      <c r="A63" s="22">
        <f t="array" ref="A63">INDIRECT(_xlfn.CONCAT("$I", $F63))</f>
        <v/>
      </c>
      <c r="B63" s="22">
        <f t="array" ref="B63">INDIRECT(_xlfn.CONCAT("$J", $F63))</f>
        <v/>
      </c>
      <c r="C63" s="22">
        <f t="array" ref="C63">INDIRECT(_xlfn.CONCAT("$K", $F63))</f>
        <v/>
      </c>
      <c r="D63" s="22" t="n"/>
      <c r="E63" s="22">
        <f t="array" ref="E63">INDIRECT(_xlfn.CONCAT("$L", $F63))</f>
        <v/>
      </c>
      <c r="F63" s="22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9.25" customHeight="1" s="6">
      <c r="A64" s="22">
        <f t="array" ref="A64">INDIRECT(_xlfn.CONCAT("$I", $F64))</f>
        <v/>
      </c>
      <c r="B64" s="22">
        <f t="array" ref="B64">INDIRECT(_xlfn.CONCAT("$J", $F64))</f>
        <v/>
      </c>
      <c r="C64" s="22">
        <f t="array" ref="C64">INDIRECT(_xlfn.CONCAT("$K", $F64))</f>
        <v/>
      </c>
      <c r="D64" s="22" t="n"/>
      <c r="E64" s="22">
        <f t="array" ref="E64">INDIRECT(_xlfn.CONCAT("$L", $F64))</f>
        <v/>
      </c>
      <c r="F64" s="22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9.25" customHeight="1" s="6">
      <c r="A65" s="22">
        <f t="array" ref="A65">INDIRECT(_xlfn.CONCAT("$I", $F65))</f>
        <v/>
      </c>
      <c r="B65" s="22">
        <f t="array" ref="B65">INDIRECT(_xlfn.CONCAT("$J", $F65))</f>
        <v/>
      </c>
      <c r="C65" s="22">
        <f t="array" ref="C65">INDIRECT(_xlfn.CONCAT("$K", $F65))</f>
        <v/>
      </c>
      <c r="D65" s="22" t="n"/>
      <c r="E65" s="22">
        <f t="array" ref="E65">INDIRECT(_xlfn.CONCAT("$L", $F65))</f>
        <v/>
      </c>
      <c r="F65" s="22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9.25" customHeight="1" s="6">
      <c r="A66" s="22">
        <f t="array" ref="A66">INDIRECT(_xlfn.CONCAT("$I", $F66))</f>
        <v/>
      </c>
      <c r="B66" s="22">
        <f t="array" ref="B66">INDIRECT(_xlfn.CONCAT("$J", $F66))</f>
        <v/>
      </c>
      <c r="C66" s="22">
        <f t="array" ref="C66">INDIRECT(_xlfn.CONCAT("$K", $F66))</f>
        <v/>
      </c>
      <c r="D66" s="22" t="n"/>
      <c r="E66" s="22">
        <f t="array" ref="E66">INDIRECT(_xlfn.CONCAT("$L", $F66))</f>
        <v/>
      </c>
      <c r="F66" s="22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9.25" customHeight="1" s="6">
      <c r="A67" s="22">
        <f t="array" ref="A67">INDIRECT(_xlfn.CONCAT("$I", $F67))</f>
        <v/>
      </c>
      <c r="B67" s="22">
        <f t="array" ref="B67">INDIRECT(_xlfn.CONCAT("$J", $F67))</f>
        <v/>
      </c>
      <c r="C67" s="22">
        <f t="array" ref="C67">INDIRECT(_xlfn.CONCAT("$K", $F67))</f>
        <v/>
      </c>
      <c r="D67" s="22" t="n"/>
      <c r="E67" s="22">
        <f t="array" ref="E67">INDIRECT(_xlfn.CONCAT("$L", $F67))</f>
        <v/>
      </c>
      <c r="F67" s="22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9.25" customHeight="1" s="6">
      <c r="A68" s="22">
        <f t="array" ref="A68">INDIRECT(_xlfn.CONCAT("$I", $F68))</f>
        <v/>
      </c>
      <c r="B68" s="22">
        <f t="array" ref="B68">INDIRECT(_xlfn.CONCAT("$J", $F68))</f>
        <v/>
      </c>
      <c r="C68" s="22">
        <f t="array" ref="C68">INDIRECT(_xlfn.CONCAT("$K", $F68))</f>
        <v/>
      </c>
      <c r="D68" s="22" t="n"/>
      <c r="E68" s="22">
        <f t="array" ref="E68">INDIRECT(_xlfn.CONCAT("$L", $F68))</f>
        <v/>
      </c>
      <c r="F68" s="22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9.25" customHeight="1" s="6">
      <c r="A69" s="22">
        <f t="array" ref="A69">INDIRECT(_xlfn.CONCAT("$I", $F69))</f>
        <v/>
      </c>
      <c r="B69" s="22">
        <f t="array" ref="B69">INDIRECT(_xlfn.CONCAT("$J", $F69))</f>
        <v/>
      </c>
      <c r="C69" s="22">
        <f t="array" ref="C69">INDIRECT(_xlfn.CONCAT("$K", $F69))</f>
        <v/>
      </c>
      <c r="D69" s="22" t="n"/>
      <c r="E69" s="22">
        <f t="array" ref="E69">INDIRECT(_xlfn.CONCAT("$L", $F69))</f>
        <v/>
      </c>
      <c r="F69" s="22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9.25" customHeight="1" s="6">
      <c r="A70" s="22">
        <f t="array" ref="A70">INDIRECT(_xlfn.CONCAT("$I", $F70))</f>
        <v/>
      </c>
      <c r="B70" s="22">
        <f t="array" ref="B70">INDIRECT(_xlfn.CONCAT("$J", $F70))</f>
        <v/>
      </c>
      <c r="C70" s="22">
        <f t="array" ref="C70">INDIRECT(_xlfn.CONCAT("$K", $F70))</f>
        <v/>
      </c>
      <c r="D70" s="22" t="n"/>
      <c r="E70" s="22">
        <f t="array" ref="E70">INDIRECT(_xlfn.CONCAT("$L", $F70))</f>
        <v/>
      </c>
      <c r="F70" s="22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9.25" customHeight="1" s="6">
      <c r="A71" s="22">
        <f t="array" ref="A71">INDIRECT(_xlfn.CONCAT("$I", $F71))</f>
        <v/>
      </c>
      <c r="B71" s="22">
        <f t="array" ref="B71">INDIRECT(_xlfn.CONCAT("$J", $F71))</f>
        <v/>
      </c>
      <c r="C71" s="22">
        <f t="array" ref="C71">INDIRECT(_xlfn.CONCAT("$K", $F71))</f>
        <v/>
      </c>
      <c r="D71" s="22" t="n"/>
      <c r="E71" s="22">
        <f t="array" ref="E71">INDIRECT(_xlfn.CONCAT("$L", $F71))</f>
        <v/>
      </c>
      <c r="F71" s="22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59.25" customHeight="1" s="6">
      <c r="A72" s="22">
        <f t="array" ref="A72">INDIRECT(_xlfn.CONCAT("$I", $F72))</f>
        <v/>
      </c>
      <c r="B72" s="22">
        <f t="array" ref="B72">INDIRECT(_xlfn.CONCAT("$J", $F72))</f>
        <v/>
      </c>
      <c r="C72" s="22">
        <f t="array" ref="C72">INDIRECT(_xlfn.CONCAT("$K", $F72))</f>
        <v/>
      </c>
      <c r="D72" s="22" t="n"/>
      <c r="E72" s="22">
        <f t="array" ref="E72">INDIRECT(_xlfn.CONCAT("$L", $F72))</f>
        <v/>
      </c>
      <c r="F72" s="22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9.25" customHeight="1" s="6">
      <c r="A73" s="22">
        <f t="array" ref="A73">INDIRECT(_xlfn.CONCAT("$I", $F73))</f>
        <v/>
      </c>
      <c r="B73" s="22">
        <f t="array" ref="B73">INDIRECT(_xlfn.CONCAT("$J", $F73))</f>
        <v/>
      </c>
      <c r="C73" s="22">
        <f t="array" ref="C73">INDIRECT(_xlfn.CONCAT("$K", $F73))</f>
        <v/>
      </c>
      <c r="D73" s="22" t="n"/>
      <c r="E73" s="22">
        <f t="array" ref="E73">INDIRECT(_xlfn.CONCAT("$L", $F73))</f>
        <v/>
      </c>
      <c r="F73" s="22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9.25" customHeight="1" s="6">
      <c r="A74" s="22">
        <f t="array" ref="A74">INDIRECT(_xlfn.CONCAT("$I", $F74))</f>
        <v/>
      </c>
      <c r="B74" s="22">
        <f t="array" ref="B74">INDIRECT(_xlfn.CONCAT("$J", $F74))</f>
        <v/>
      </c>
      <c r="C74" s="22">
        <f t="array" ref="C74">INDIRECT(_xlfn.CONCAT("$K", $F74))</f>
        <v/>
      </c>
      <c r="D74" s="22" t="n"/>
      <c r="E74" s="22">
        <f t="array" ref="E74">INDIRECT(_xlfn.CONCAT("$L", $F74))</f>
        <v/>
      </c>
      <c r="F74" s="22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9.25" customHeight="1" s="6">
      <c r="A75" s="22">
        <f t="array" ref="A75">INDIRECT(_xlfn.CONCAT("$I", $F75))</f>
        <v/>
      </c>
      <c r="B75" s="22">
        <f t="array" ref="B75">INDIRECT(_xlfn.CONCAT("$J", $F75))</f>
        <v/>
      </c>
      <c r="C75" s="22">
        <f t="array" ref="C75">INDIRECT(_xlfn.CONCAT("$K", $F75))</f>
        <v/>
      </c>
      <c r="D75" s="22" t="n"/>
      <c r="E75" s="22">
        <f t="array" ref="E75">INDIRECT(_xlfn.CONCAT("$L", $F75))</f>
        <v/>
      </c>
      <c r="F75" s="22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9.25" customHeight="1" s="6">
      <c r="A76" s="22">
        <f t="array" ref="A76">INDIRECT(_xlfn.CONCAT("$I", $F76))</f>
        <v/>
      </c>
      <c r="B76" s="22">
        <f t="array" ref="B76">INDIRECT(_xlfn.CONCAT("$J", $F76))</f>
        <v/>
      </c>
      <c r="C76" s="22">
        <f t="array" ref="C76">INDIRECT(_xlfn.CONCAT("$K", $F76))</f>
        <v/>
      </c>
      <c r="D76" s="22" t="n"/>
      <c r="E76" s="22">
        <f t="array" ref="E76">INDIRECT(_xlfn.CONCAT("$L", $F76))</f>
        <v/>
      </c>
      <c r="F76" s="22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9.25" customHeight="1" s="6">
      <c r="A77" s="22">
        <f t="array" ref="A77">INDIRECT(_xlfn.CONCAT("$I", $F77))</f>
        <v/>
      </c>
      <c r="B77" s="22">
        <f t="array" ref="B77">INDIRECT(_xlfn.CONCAT("$J", $F77))</f>
        <v/>
      </c>
      <c r="C77" s="22">
        <f t="array" ref="C77">INDIRECT(_xlfn.CONCAT("$K", $F77))</f>
        <v/>
      </c>
      <c r="D77" s="22" t="n"/>
      <c r="E77" s="22">
        <f t="array" ref="E77">INDIRECT(_xlfn.CONCAT("$L", $F77))</f>
        <v/>
      </c>
      <c r="F77" s="22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9.25" customHeight="1" s="6">
      <c r="A78" s="22">
        <f t="array" ref="A78">INDIRECT(_xlfn.CONCAT("$I", $F78))</f>
        <v/>
      </c>
      <c r="B78" s="22">
        <f t="array" ref="B78">INDIRECT(_xlfn.CONCAT("$J", $F78))</f>
        <v/>
      </c>
      <c r="C78" s="22">
        <f t="array" ref="C78">INDIRECT(_xlfn.CONCAT("$K", $F78))</f>
        <v/>
      </c>
      <c r="D78" s="22" t="n"/>
      <c r="E78" s="22">
        <f t="array" ref="E78">INDIRECT(_xlfn.CONCAT("$L", $F78))</f>
        <v/>
      </c>
      <c r="F78" s="22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9.25" customHeight="1" s="6">
      <c r="A79" s="22">
        <f t="array" ref="A79">INDIRECT(_xlfn.CONCAT("$I", $F79))</f>
        <v/>
      </c>
      <c r="B79" s="22">
        <f t="array" ref="B79">INDIRECT(_xlfn.CONCAT("$J", $F79))</f>
        <v/>
      </c>
      <c r="C79" s="22">
        <f t="array" ref="C79">INDIRECT(_xlfn.CONCAT("$K", $F79))</f>
        <v/>
      </c>
      <c r="D79" s="22" t="n"/>
      <c r="E79" s="22">
        <f t="array" ref="E79">INDIRECT(_xlfn.CONCAT("$L", $F79))</f>
        <v/>
      </c>
      <c r="F79" s="22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59.25" customHeight="1" s="6">
      <c r="A80" s="22">
        <f t="array" ref="A80">INDIRECT(_xlfn.CONCAT("$I", $F80))</f>
        <v/>
      </c>
      <c r="B80" s="22">
        <f t="array" ref="B80">INDIRECT(_xlfn.CONCAT("$J", $F80))</f>
        <v/>
      </c>
      <c r="C80" s="22">
        <f t="array" ref="C80">INDIRECT(_xlfn.CONCAT("$K", $F80))</f>
        <v/>
      </c>
      <c r="D80" s="22" t="n"/>
      <c r="E80" s="22">
        <f t="array" ref="E80">INDIRECT(_xlfn.CONCAT("$L", $F80))</f>
        <v/>
      </c>
      <c r="F80" s="22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9.25" customHeight="1" s="6">
      <c r="A81" s="22">
        <f t="array" ref="A81">INDIRECT(_xlfn.CONCAT("$I", $F81))</f>
        <v/>
      </c>
      <c r="B81" s="22">
        <f t="array" ref="B81">INDIRECT(_xlfn.CONCAT("$J", $F81))</f>
        <v/>
      </c>
      <c r="C81" s="22">
        <f t="array" ref="C81">INDIRECT(_xlfn.CONCAT("$K", $F81))</f>
        <v/>
      </c>
      <c r="D81" s="22" t="n"/>
      <c r="E81" s="22">
        <f t="array" ref="E81">INDIRECT(_xlfn.CONCAT("$L", $F81))</f>
        <v/>
      </c>
      <c r="F81" s="22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9.25" customHeight="1" s="6">
      <c r="A82" s="22">
        <f t="array" ref="A82">INDIRECT(_xlfn.CONCAT("$I", $F82))</f>
        <v/>
      </c>
      <c r="B82" s="22">
        <f t="array" ref="B82">INDIRECT(_xlfn.CONCAT("$J", $F82))</f>
        <v/>
      </c>
      <c r="C82" s="22">
        <f t="array" ref="C82">INDIRECT(_xlfn.CONCAT("$K", $F82))</f>
        <v/>
      </c>
      <c r="D82" s="22" t="n"/>
      <c r="E82" s="22">
        <f t="array" ref="E82">INDIRECT(_xlfn.CONCAT("$L", $F82))</f>
        <v/>
      </c>
      <c r="F82" s="22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22">
        <f t="array" ref="A83">INDIRECT(_xlfn.CONCAT("$I", $F83))</f>
        <v/>
      </c>
      <c r="B83" s="22">
        <f t="array" ref="B83">INDIRECT(_xlfn.CONCAT("$J", $F83))</f>
        <v/>
      </c>
      <c r="C83" s="22">
        <f t="array" ref="C83">INDIRECT(_xlfn.CONCAT("$K", $F83))</f>
        <v/>
      </c>
      <c r="D83" s="22" t="n"/>
      <c r="E83" s="22">
        <f t="array" ref="E83">INDIRECT(_xlfn.CONCAT("$L", $F83))</f>
        <v/>
      </c>
      <c r="F83" s="22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22">
        <f t="array" ref="A84">INDIRECT(_xlfn.CONCAT("$I", $F84))</f>
        <v/>
      </c>
      <c r="B84" s="22">
        <f t="array" ref="B84">INDIRECT(_xlfn.CONCAT("$J", $F84))</f>
        <v/>
      </c>
      <c r="C84" s="22">
        <f t="array" ref="C84">INDIRECT(_xlfn.CONCAT("$K", $F84))</f>
        <v/>
      </c>
      <c r="D84" s="22" t="n"/>
      <c r="E84" s="22">
        <f t="array" ref="E84">INDIRECT(_xlfn.CONCAT("$L", $F84))</f>
        <v/>
      </c>
      <c r="F84" s="22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9.25" customHeight="1" s="6">
      <c r="A85" s="22">
        <f t="array" ref="A85">INDIRECT(_xlfn.CONCAT("$I", $F85))</f>
        <v/>
      </c>
      <c r="B85" s="22">
        <f t="array" ref="B85">INDIRECT(_xlfn.CONCAT("$J", $F85))</f>
        <v/>
      </c>
      <c r="C85" s="22">
        <f t="array" ref="C85">INDIRECT(_xlfn.CONCAT("$K", $F85))</f>
        <v/>
      </c>
      <c r="D85" s="22" t="n"/>
      <c r="E85" s="22">
        <f t="array" ref="E85">INDIRECT(_xlfn.CONCAT("$L", $F85))</f>
        <v/>
      </c>
      <c r="F85" s="22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22">
        <f t="array" ref="A86">INDIRECT(_xlfn.CONCAT("$I", $F86))</f>
        <v/>
      </c>
      <c r="B86" s="22">
        <f t="array" ref="B86">INDIRECT(_xlfn.CONCAT("$J", $F86))</f>
        <v/>
      </c>
      <c r="C86" s="22">
        <f t="array" ref="C86">INDIRECT(_xlfn.CONCAT("$K", $F86))</f>
        <v/>
      </c>
      <c r="D86" s="22" t="n"/>
      <c r="E86" s="22">
        <f t="array" ref="E86">INDIRECT(_xlfn.CONCAT("$L", $F86))</f>
        <v/>
      </c>
      <c r="F86" s="22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22">
        <f t="array" ref="A87">INDIRECT(_xlfn.CONCAT("$I", $F87))</f>
        <v/>
      </c>
      <c r="B87" s="22">
        <f t="array" ref="B87">INDIRECT(_xlfn.CONCAT("$J", $F87))</f>
        <v/>
      </c>
      <c r="C87" s="22">
        <f t="array" ref="C87">INDIRECT(_xlfn.CONCAT("$K", $F87))</f>
        <v/>
      </c>
      <c r="D87" s="22" t="n"/>
      <c r="E87" s="22">
        <f t="array" ref="E87">INDIRECT(_xlfn.CONCAT("$L", $F87))</f>
        <v/>
      </c>
      <c r="F87" s="22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22">
        <f t="array" ref="A88">INDIRECT(_xlfn.CONCAT("$I", $F88))</f>
        <v/>
      </c>
      <c r="B88" s="22">
        <f t="array" ref="B88">INDIRECT(_xlfn.CONCAT("$J", $F88))</f>
        <v/>
      </c>
      <c r="C88" s="22">
        <f t="array" ref="C88">INDIRECT(_xlfn.CONCAT("$K", $F88))</f>
        <v/>
      </c>
      <c r="D88" s="22" t="n"/>
      <c r="E88" s="22">
        <f t="array" ref="E88">INDIRECT(_xlfn.CONCAT("$L", $F88))</f>
        <v/>
      </c>
      <c r="F88" s="22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9.25" customHeight="1" s="6">
      <c r="A89" s="22">
        <f t="array" ref="A89">INDIRECT(_xlfn.CONCAT("$I", $F89))</f>
        <v/>
      </c>
      <c r="B89" s="22">
        <f t="array" ref="B89">INDIRECT(_xlfn.CONCAT("$J", $F89))</f>
        <v/>
      </c>
      <c r="C89" s="22">
        <f t="array" ref="C89">INDIRECT(_xlfn.CONCAT("$K", $F89))</f>
        <v/>
      </c>
      <c r="D89" s="22" t="n"/>
      <c r="E89" s="22">
        <f t="array" ref="E89">INDIRECT(_xlfn.CONCAT("$L", $F89))</f>
        <v/>
      </c>
      <c r="F89" s="22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9.25" customHeight="1" s="6">
      <c r="A90" s="22">
        <f t="array" ref="A90">INDIRECT(_xlfn.CONCAT("$I", $F90))</f>
        <v/>
      </c>
      <c r="B90" s="22">
        <f t="array" ref="B90">INDIRECT(_xlfn.CONCAT("$J", $F90))</f>
        <v/>
      </c>
      <c r="C90" s="22">
        <f t="array" ref="C90">INDIRECT(_xlfn.CONCAT("$K", $F90))</f>
        <v/>
      </c>
      <c r="D90" s="22" t="n"/>
      <c r="E90" s="22">
        <f t="array" ref="E90">INDIRECT(_xlfn.CONCAT("$L", $F90))</f>
        <v/>
      </c>
      <c r="F90" s="22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9.25" customHeight="1" s="6">
      <c r="A91" s="22">
        <f t="array" ref="A91">INDIRECT(_xlfn.CONCAT("$I", $F91))</f>
        <v/>
      </c>
      <c r="B91" s="22">
        <f t="array" ref="B91">INDIRECT(_xlfn.CONCAT("$J", $F91))</f>
        <v/>
      </c>
      <c r="C91" s="22">
        <f t="array" ref="C91">INDIRECT(_xlfn.CONCAT("$K", $F91))</f>
        <v/>
      </c>
      <c r="D91" s="22" t="n"/>
      <c r="E91" s="22">
        <f t="array" ref="E91">INDIRECT(_xlfn.CONCAT("$L", $F91))</f>
        <v/>
      </c>
      <c r="F91" s="22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9.25" customHeight="1" s="6">
      <c r="A92" s="22">
        <f t="array" ref="A92">INDIRECT(_xlfn.CONCAT("$I", $F92))</f>
        <v/>
      </c>
      <c r="B92" s="22">
        <f t="array" ref="B92">INDIRECT(_xlfn.CONCAT("$J", $F92))</f>
        <v/>
      </c>
      <c r="C92" s="22">
        <f t="array" ref="C92">INDIRECT(_xlfn.CONCAT("$K", $F92))</f>
        <v/>
      </c>
      <c r="D92" s="22" t="n"/>
      <c r="E92" s="22">
        <f t="array" ref="E92">INDIRECT(_xlfn.CONCAT("$L", $F92))</f>
        <v/>
      </c>
      <c r="F92" s="22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9.25" customHeight="1" s="6">
      <c r="A93" s="22">
        <f t="array" ref="A93">INDIRECT(_xlfn.CONCAT("$I", $F93))</f>
        <v/>
      </c>
      <c r="B93" s="22">
        <f t="array" ref="B93">INDIRECT(_xlfn.CONCAT("$J", $F93))</f>
        <v/>
      </c>
      <c r="C93" s="22">
        <f t="array" ref="C93">INDIRECT(_xlfn.CONCAT("$K", $F93))</f>
        <v/>
      </c>
      <c r="D93" s="22" t="n"/>
      <c r="E93" s="22">
        <f t="array" ref="E93">INDIRECT(_xlfn.CONCAT("$L", $F93))</f>
        <v/>
      </c>
      <c r="F93" s="22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9.25" customHeight="1" s="6">
      <c r="A94" s="22">
        <f t="array" ref="A94">INDIRECT(_xlfn.CONCAT("$I", $F94))</f>
        <v/>
      </c>
      <c r="B94" s="22">
        <f t="array" ref="B94">INDIRECT(_xlfn.CONCAT("$J", $F94))</f>
        <v/>
      </c>
      <c r="C94" s="22">
        <f t="array" ref="C94">INDIRECT(_xlfn.CONCAT("$K", $F94))</f>
        <v/>
      </c>
      <c r="D94" s="22" t="n"/>
      <c r="E94" s="22">
        <f t="array" ref="E94">INDIRECT(_xlfn.CONCAT("$L", $F94))</f>
        <v/>
      </c>
      <c r="F94" s="22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9.25" customHeight="1" s="6">
      <c r="A95" s="22">
        <f t="array" ref="A95">INDIRECT(_xlfn.CONCAT("$I", $F95))</f>
        <v/>
      </c>
      <c r="B95" s="22">
        <f t="array" ref="B95">INDIRECT(_xlfn.CONCAT("$J", $F95))</f>
        <v/>
      </c>
      <c r="C95" s="22">
        <f t="array" ref="C95">INDIRECT(_xlfn.CONCAT("$K", $F95))</f>
        <v/>
      </c>
      <c r="D95" s="22" t="n"/>
      <c r="E95" s="22">
        <f t="array" ref="E95">INDIRECT(_xlfn.CONCAT("$L", $F95))</f>
        <v/>
      </c>
      <c r="F95" s="22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9.25" customHeight="1" s="6">
      <c r="A96" s="22">
        <f t="array" ref="A96">INDIRECT(_xlfn.CONCAT("$I", $F96))</f>
        <v/>
      </c>
      <c r="B96" s="22">
        <f t="array" ref="B96">INDIRECT(_xlfn.CONCAT("$J", $F96))</f>
        <v/>
      </c>
      <c r="C96" s="22">
        <f t="array" ref="C96">INDIRECT(_xlfn.CONCAT("$K", $F96))</f>
        <v/>
      </c>
      <c r="D96" s="22" t="n"/>
      <c r="E96" s="22">
        <f t="array" ref="E96">INDIRECT(_xlfn.CONCAT("$L", $F96))</f>
        <v/>
      </c>
      <c r="F96" s="22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22">
        <f t="array" ref="A97">INDIRECT(_xlfn.CONCAT("$I", $F97))</f>
        <v/>
      </c>
      <c r="B97" s="22">
        <f t="array" ref="B97">INDIRECT(_xlfn.CONCAT("$J", $F97))</f>
        <v/>
      </c>
      <c r="C97" s="22">
        <f t="array" ref="C97">INDIRECT(_xlfn.CONCAT("$K", $F97))</f>
        <v/>
      </c>
      <c r="D97" s="22" t="n"/>
      <c r="E97" s="22">
        <f t="array" ref="E97">INDIRECT(_xlfn.CONCAT("$L", $F97))</f>
        <v/>
      </c>
      <c r="F97" s="22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9.25" customHeight="1" s="6">
      <c r="A98" s="22">
        <f t="array" ref="A98">INDIRECT(_xlfn.CONCAT("$I", $F98))</f>
        <v/>
      </c>
      <c r="B98" s="22">
        <f t="array" ref="B98">INDIRECT(_xlfn.CONCAT("$J", $F98))</f>
        <v/>
      </c>
      <c r="C98" s="22">
        <f t="array" ref="C98">INDIRECT(_xlfn.CONCAT("$K", $F98))</f>
        <v/>
      </c>
      <c r="D98" s="22" t="n"/>
      <c r="E98" s="22">
        <f t="array" ref="E98">INDIRECT(_xlfn.CONCAT("$L", $F98))</f>
        <v/>
      </c>
      <c r="F98" s="22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9.25" customHeight="1" s="6">
      <c r="A99" s="22">
        <f t="array" ref="A99">INDIRECT(_xlfn.CONCAT("$I", $F99))</f>
        <v/>
      </c>
      <c r="B99" s="22">
        <f t="array" ref="B99">INDIRECT(_xlfn.CONCAT("$J", $F99))</f>
        <v/>
      </c>
      <c r="C99" s="22">
        <f t="array" ref="C99">INDIRECT(_xlfn.CONCAT("$K", $F99))</f>
        <v/>
      </c>
      <c r="D99" s="22" t="n"/>
      <c r="E99" s="22">
        <f t="array" ref="E99">INDIRECT(_xlfn.CONCAT("$L", $F99))</f>
        <v/>
      </c>
      <c r="F99" s="22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9.25" customHeight="1" s="6">
      <c r="A100" s="22">
        <f t="array" ref="A100">INDIRECT(_xlfn.CONCAT("$I", $F100))</f>
        <v/>
      </c>
      <c r="B100" s="22">
        <f t="array" ref="B100">INDIRECT(_xlfn.CONCAT("$J", $F100))</f>
        <v/>
      </c>
      <c r="C100" s="22">
        <f t="array" ref="C100">INDIRECT(_xlfn.CONCAT("$K", $F100))</f>
        <v/>
      </c>
      <c r="D100" s="22" t="n"/>
      <c r="E100" s="22">
        <f t="array" ref="E100">INDIRECT(_xlfn.CONCAT("$L", $F100))</f>
        <v/>
      </c>
      <c r="F100" s="22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9.25" customHeight="1" s="6">
      <c r="A101" s="22">
        <f t="array" ref="A101">INDIRECT(_xlfn.CONCAT("$I", $F101))</f>
        <v/>
      </c>
      <c r="B101" s="22">
        <f t="array" ref="B101">INDIRECT(_xlfn.CONCAT("$J", $F101))</f>
        <v/>
      </c>
      <c r="C101" s="22">
        <f t="array" ref="C101">INDIRECT(_xlfn.CONCAT("$K", $F101))</f>
        <v/>
      </c>
      <c r="D101" s="22" t="n"/>
      <c r="E101" s="22">
        <f t="array" ref="E101">INDIRECT(_xlfn.CONCAT("$L", $F101))</f>
        <v/>
      </c>
      <c r="F101" s="22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9.25" customHeight="1" s="6">
      <c r="A102" s="22">
        <f t="array" ref="A102">INDIRECT(_xlfn.CONCAT("$I", $F102))</f>
        <v/>
      </c>
      <c r="B102" s="22">
        <f t="array" ref="B102">INDIRECT(_xlfn.CONCAT("$J", $F102))</f>
        <v/>
      </c>
      <c r="C102" s="22">
        <f t="array" ref="C102">INDIRECT(_xlfn.CONCAT("$K", $F102))</f>
        <v/>
      </c>
      <c r="D102" s="22" t="n"/>
      <c r="E102" s="22">
        <f t="array" ref="E102">INDIRECT(_xlfn.CONCAT("$L", $F102))</f>
        <v/>
      </c>
      <c r="F102" s="22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9.25" customHeight="1" s="6">
      <c r="A103" s="22">
        <f t="array" ref="A103">INDIRECT(_xlfn.CONCAT("$I", $F103))</f>
        <v/>
      </c>
      <c r="B103" s="22">
        <f t="array" ref="B103">INDIRECT(_xlfn.CONCAT("$J", $F103))</f>
        <v/>
      </c>
      <c r="C103" s="22">
        <f t="array" ref="C103">INDIRECT(_xlfn.CONCAT("$K", $F103))</f>
        <v/>
      </c>
      <c r="D103" s="22" t="n"/>
      <c r="E103" s="22">
        <f t="array" ref="E103">INDIRECT(_xlfn.CONCAT("$L", $F103))</f>
        <v/>
      </c>
      <c r="F103" s="22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9.25" customHeight="1" s="6">
      <c r="A104" s="22">
        <f t="array" ref="A104">INDIRECT(_xlfn.CONCAT("$I", $F104))</f>
        <v/>
      </c>
      <c r="B104" s="22">
        <f t="array" ref="B104">INDIRECT(_xlfn.CONCAT("$J", $F104))</f>
        <v/>
      </c>
      <c r="C104" s="22">
        <f t="array" ref="C104">INDIRECT(_xlfn.CONCAT("$K", $F104))</f>
        <v/>
      </c>
      <c r="D104" s="22" t="n"/>
      <c r="E104" s="22">
        <f t="array" ref="E104">INDIRECT(_xlfn.CONCAT("$L", $F104))</f>
        <v/>
      </c>
      <c r="F104" s="22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9.25" customHeight="1" s="6">
      <c r="A105" s="22">
        <f t="array" ref="A105">INDIRECT(_xlfn.CONCAT("$I", $F105))</f>
        <v/>
      </c>
      <c r="B105" s="22">
        <f t="array" ref="B105">INDIRECT(_xlfn.CONCAT("$J", $F105))</f>
        <v/>
      </c>
      <c r="C105" s="22">
        <f t="array" ref="C105">INDIRECT(_xlfn.CONCAT("$K", $F105))</f>
        <v/>
      </c>
      <c r="D105" s="22" t="n"/>
      <c r="E105" s="22">
        <f t="array" ref="E105">INDIRECT(_xlfn.CONCAT("$L", $F105))</f>
        <v/>
      </c>
      <c r="F105" s="22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22">
        <f t="array" ref="A106">INDIRECT(_xlfn.CONCAT("$I", $F106))</f>
        <v/>
      </c>
      <c r="B106" s="22">
        <f t="array" ref="B106">INDIRECT(_xlfn.CONCAT("$J", $F106))</f>
        <v/>
      </c>
      <c r="C106" s="22">
        <f t="array" ref="C106">INDIRECT(_xlfn.CONCAT("$K", $F106))</f>
        <v/>
      </c>
      <c r="D106" s="22" t="n"/>
      <c r="E106" s="22">
        <f t="array" ref="E106">INDIRECT(_xlfn.CONCAT("$L", $F106))</f>
        <v/>
      </c>
      <c r="F106" s="22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9.25" customHeight="1" s="6">
      <c r="A107" s="22">
        <f t="array" ref="A107">INDIRECT(_xlfn.CONCAT("$I", $F107))</f>
        <v/>
      </c>
      <c r="B107" s="22">
        <f t="array" ref="B107">INDIRECT(_xlfn.CONCAT("$J", $F107))</f>
        <v/>
      </c>
      <c r="C107" s="22">
        <f t="array" ref="C107">INDIRECT(_xlfn.CONCAT("$K", $F107))</f>
        <v/>
      </c>
      <c r="D107" s="22" t="n"/>
      <c r="E107" s="22">
        <f t="array" ref="E107">INDIRECT(_xlfn.CONCAT("$L", $F107))</f>
        <v/>
      </c>
      <c r="F107" s="22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22">
        <f t="array" ref="A108">INDIRECT(_xlfn.CONCAT("$I", $F108))</f>
        <v/>
      </c>
      <c r="B108" s="22">
        <f t="array" ref="B108">INDIRECT(_xlfn.CONCAT("$J", $F108))</f>
        <v/>
      </c>
      <c r="C108" s="22">
        <f t="array" ref="C108">INDIRECT(_xlfn.CONCAT("$K", $F108))</f>
        <v/>
      </c>
      <c r="D108" s="22" t="n"/>
      <c r="E108" s="22">
        <f t="array" ref="E108">INDIRECT(_xlfn.CONCAT("$L", $F108))</f>
        <v/>
      </c>
      <c r="F108" s="22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9.25" customHeight="1" s="6">
      <c r="A109" s="22">
        <f t="array" ref="A109">INDIRECT(_xlfn.CONCAT("$I", $F109))</f>
        <v/>
      </c>
      <c r="B109" s="22">
        <f t="array" ref="B109">INDIRECT(_xlfn.CONCAT("$J", $F109))</f>
        <v/>
      </c>
      <c r="C109" s="22">
        <f t="array" ref="C109">INDIRECT(_xlfn.CONCAT("$K", $F109))</f>
        <v/>
      </c>
      <c r="D109" s="22" t="n"/>
      <c r="E109" s="22">
        <f t="array" ref="E109">INDIRECT(_xlfn.CONCAT("$L", $F109))</f>
        <v/>
      </c>
      <c r="F109" s="22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9.25" customHeight="1" s="6">
      <c r="A110" s="22">
        <f t="array" ref="A110">INDIRECT(_xlfn.CONCAT("$I", $F110))</f>
        <v/>
      </c>
      <c r="B110" s="22">
        <f t="array" ref="B110">INDIRECT(_xlfn.CONCAT("$J", $F110))</f>
        <v/>
      </c>
      <c r="C110" s="22">
        <f t="array" ref="C110">INDIRECT(_xlfn.CONCAT("$K", $F110))</f>
        <v/>
      </c>
      <c r="D110" s="22" t="n"/>
      <c r="E110" s="22">
        <f t="array" ref="E110">INDIRECT(_xlfn.CONCAT("$L", $F110))</f>
        <v/>
      </c>
      <c r="F110" s="22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9.25" customHeight="1" s="6">
      <c r="A111" s="22">
        <f t="array" ref="A111">INDIRECT(_xlfn.CONCAT("$I", $F111))</f>
        <v/>
      </c>
      <c r="B111" s="22">
        <f t="array" ref="B111">INDIRECT(_xlfn.CONCAT("$J", $F111))</f>
        <v/>
      </c>
      <c r="C111" s="22">
        <f t="array" ref="C111">INDIRECT(_xlfn.CONCAT("$K", $F111))</f>
        <v/>
      </c>
      <c r="D111" s="22" t="n"/>
      <c r="E111" s="22">
        <f t="array" ref="E111">INDIRECT(_xlfn.CONCAT("$L", $F111))</f>
        <v/>
      </c>
      <c r="F111" s="22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9.25" customHeight="1" s="6">
      <c r="A112" s="22">
        <f t="array" ref="A112">INDIRECT(_xlfn.CONCAT("$I", $F112))</f>
        <v/>
      </c>
      <c r="B112" s="22">
        <f t="array" ref="B112">INDIRECT(_xlfn.CONCAT("$J", $F112))</f>
        <v/>
      </c>
      <c r="C112" s="22">
        <f t="array" ref="C112">INDIRECT(_xlfn.CONCAT("$K", $F112))</f>
        <v/>
      </c>
      <c r="D112" s="22" t="n"/>
      <c r="E112" s="22">
        <f t="array" ref="E112">INDIRECT(_xlfn.CONCAT("$L", $F112))</f>
        <v/>
      </c>
      <c r="F112" s="22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9.25" customHeight="1" s="6">
      <c r="A113" s="22">
        <f t="array" ref="A113">INDIRECT(_xlfn.CONCAT("$I", $F113))</f>
        <v/>
      </c>
      <c r="B113" s="22">
        <f t="array" ref="B113">INDIRECT(_xlfn.CONCAT("$J", $F113))</f>
        <v/>
      </c>
      <c r="C113" s="22">
        <f t="array" ref="C113">INDIRECT(_xlfn.CONCAT("$K", $F113))</f>
        <v/>
      </c>
      <c r="D113" s="22" t="n"/>
      <c r="E113" s="22">
        <f t="array" ref="E113">INDIRECT(_xlfn.CONCAT("$L", $F113))</f>
        <v/>
      </c>
      <c r="F113" s="22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22">
        <f t="array" ref="A114">INDIRECT(_xlfn.CONCAT("$I", $F114))</f>
        <v/>
      </c>
      <c r="B114" s="22">
        <f t="array" ref="B114">INDIRECT(_xlfn.CONCAT("$J", $F114))</f>
        <v/>
      </c>
      <c r="C114" s="22">
        <f t="array" ref="C114">INDIRECT(_xlfn.CONCAT("$K", $F114))</f>
        <v/>
      </c>
      <c r="D114" s="22" t="n"/>
      <c r="E114" s="22">
        <f t="array" ref="E114">INDIRECT(_xlfn.CONCAT("$L", $F114))</f>
        <v/>
      </c>
      <c r="F114" s="22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22">
        <f t="array" ref="A115">INDIRECT(_xlfn.CONCAT("$I", $F115))</f>
        <v/>
      </c>
      <c r="B115" s="22">
        <f t="array" ref="B115">INDIRECT(_xlfn.CONCAT("$J", $F115))</f>
        <v/>
      </c>
      <c r="C115" s="22">
        <f t="array" ref="C115">INDIRECT(_xlfn.CONCAT("$K", $F115))</f>
        <v/>
      </c>
      <c r="D115" s="22" t="n"/>
      <c r="E115" s="22">
        <f t="array" ref="E115">INDIRECT(_xlfn.CONCAT("$L", $F115))</f>
        <v/>
      </c>
      <c r="F115" s="22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22">
        <f t="array" ref="A116">INDIRECT(_xlfn.CONCAT("$I", $F116))</f>
        <v/>
      </c>
      <c r="B116" s="22">
        <f t="array" ref="B116">INDIRECT(_xlfn.CONCAT("$J", $F116))</f>
        <v/>
      </c>
      <c r="C116" s="22">
        <f t="array" ref="C116">INDIRECT(_xlfn.CONCAT("$K", $F116))</f>
        <v/>
      </c>
      <c r="D116" s="22" t="n"/>
      <c r="E116" s="22">
        <f t="array" ref="E116">INDIRECT(_xlfn.CONCAT("$L", $F116))</f>
        <v/>
      </c>
      <c r="F116" s="22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22">
        <f t="array" ref="A117">INDIRECT(_xlfn.CONCAT("$I", $F117))</f>
        <v/>
      </c>
      <c r="B117" s="22">
        <f t="array" ref="B117">INDIRECT(_xlfn.CONCAT("$J", $F117))</f>
        <v/>
      </c>
      <c r="C117" s="22">
        <f t="array" ref="C117">INDIRECT(_xlfn.CONCAT("$K", $F117))</f>
        <v/>
      </c>
      <c r="D117" s="22" t="n"/>
      <c r="E117" s="22">
        <f t="array" ref="E117">INDIRECT(_xlfn.CONCAT("$L", $F117))</f>
        <v/>
      </c>
      <c r="F117" s="22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9.25" customHeight="1" s="6">
      <c r="A118" s="22">
        <f t="array" ref="A118">INDIRECT(_xlfn.CONCAT("$I", $F118))</f>
        <v/>
      </c>
      <c r="B118" s="22">
        <f t="array" ref="B118">INDIRECT(_xlfn.CONCAT("$J", $F118))</f>
        <v/>
      </c>
      <c r="C118" s="22">
        <f t="array" ref="C118">INDIRECT(_xlfn.CONCAT("$K", $F118))</f>
        <v/>
      </c>
      <c r="D118" s="22" t="n"/>
      <c r="E118" s="22">
        <f t="array" ref="E118">INDIRECT(_xlfn.CONCAT("$L", $F118))</f>
        <v/>
      </c>
      <c r="F118" s="22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9.25" customHeight="1" s="6">
      <c r="A119" s="22">
        <f t="array" ref="A119">INDIRECT(_xlfn.CONCAT("$I", $F119))</f>
        <v/>
      </c>
      <c r="B119" s="22">
        <f t="array" ref="B119">INDIRECT(_xlfn.CONCAT("$J", $F119))</f>
        <v/>
      </c>
      <c r="C119" s="22">
        <f t="array" ref="C119">INDIRECT(_xlfn.CONCAT("$K", $F119))</f>
        <v/>
      </c>
      <c r="D119" s="22" t="n"/>
      <c r="E119" s="22">
        <f t="array" ref="E119">INDIRECT(_xlfn.CONCAT("$L", $F119))</f>
        <v/>
      </c>
      <c r="F119" s="22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9.25" customHeight="1" s="6">
      <c r="A120" s="22">
        <f t="array" ref="A120">INDIRECT(_xlfn.CONCAT("$I", $F120))</f>
        <v/>
      </c>
      <c r="B120" s="22">
        <f t="array" ref="B120">INDIRECT(_xlfn.CONCAT("$J", $F120))</f>
        <v/>
      </c>
      <c r="C120" s="22">
        <f t="array" ref="C120">INDIRECT(_xlfn.CONCAT("$K", $F120))</f>
        <v/>
      </c>
      <c r="D120" s="22" t="n"/>
      <c r="E120" s="22">
        <f t="array" ref="E120">INDIRECT(_xlfn.CONCAT("$L", $F120))</f>
        <v/>
      </c>
      <c r="F120" s="22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22">
        <f t="array" ref="A121">INDIRECT(_xlfn.CONCAT("$I", $F121))</f>
        <v/>
      </c>
      <c r="B121" s="22">
        <f t="array" ref="B121">INDIRECT(_xlfn.CONCAT("$J", $F121))</f>
        <v/>
      </c>
      <c r="C121" s="22">
        <f t="array" ref="C121">INDIRECT(_xlfn.CONCAT("$K", $F121))</f>
        <v/>
      </c>
      <c r="D121" s="22" t="n"/>
      <c r="E121" s="22">
        <f t="array" ref="E121">INDIRECT(_xlfn.CONCAT("$L", $F121))</f>
        <v/>
      </c>
      <c r="F121" s="22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22">
        <f t="array" ref="A122">INDIRECT(_xlfn.CONCAT("$I", $F122))</f>
        <v/>
      </c>
      <c r="B122" s="22">
        <f t="array" ref="B122">INDIRECT(_xlfn.CONCAT("$J", $F122))</f>
        <v/>
      </c>
      <c r="C122" s="22">
        <f t="array" ref="C122">INDIRECT(_xlfn.CONCAT("$K", $F122))</f>
        <v/>
      </c>
      <c r="D122" s="22" t="n"/>
      <c r="E122" s="22">
        <f t="array" ref="E122">INDIRECT(_xlfn.CONCAT("$L", $F122))</f>
        <v/>
      </c>
      <c r="F122" s="22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9.25" customHeight="1" s="6">
      <c r="A123" s="22">
        <f t="array" ref="A123">INDIRECT(_xlfn.CONCAT("$I", $F123))</f>
        <v/>
      </c>
      <c r="B123" s="22">
        <f t="array" ref="B123">INDIRECT(_xlfn.CONCAT("$J", $F123))</f>
        <v/>
      </c>
      <c r="C123" s="22">
        <f t="array" ref="C123">INDIRECT(_xlfn.CONCAT("$K", $F123))</f>
        <v/>
      </c>
      <c r="D123" s="22" t="n"/>
      <c r="E123" s="22">
        <f t="array" ref="E123">INDIRECT(_xlfn.CONCAT("$L", $F123))</f>
        <v/>
      </c>
      <c r="F123" s="22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9.25" customHeight="1" s="6">
      <c r="A124" s="22">
        <f t="array" ref="A124">INDIRECT(_xlfn.CONCAT("$I", $F124))</f>
        <v/>
      </c>
      <c r="B124" s="22">
        <f t="array" ref="B124">INDIRECT(_xlfn.CONCAT("$J", $F124))</f>
        <v/>
      </c>
      <c r="C124" s="22">
        <f t="array" ref="C124">INDIRECT(_xlfn.CONCAT("$K", $F124))</f>
        <v/>
      </c>
      <c r="D124" s="22" t="n"/>
      <c r="E124" s="22">
        <f t="array" ref="E124">INDIRECT(_xlfn.CONCAT("$L", $F124))</f>
        <v/>
      </c>
      <c r="F124" s="22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9.25" customHeight="1" s="6">
      <c r="A125" s="22">
        <f t="array" ref="A125">INDIRECT(_xlfn.CONCAT("$I", $F125))</f>
        <v/>
      </c>
      <c r="B125" s="22">
        <f t="array" ref="B125">INDIRECT(_xlfn.CONCAT("$J", $F125))</f>
        <v/>
      </c>
      <c r="C125" s="22">
        <f t="array" ref="C125">INDIRECT(_xlfn.CONCAT("$K", $F125))</f>
        <v/>
      </c>
      <c r="D125" s="22" t="n"/>
      <c r="E125" s="22">
        <f t="array" ref="E125">INDIRECT(_xlfn.CONCAT("$L", $F125))</f>
        <v/>
      </c>
      <c r="F125" s="22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22">
        <f t="array" ref="A126">INDIRECT(_xlfn.CONCAT("$I", $F126))</f>
        <v/>
      </c>
      <c r="B126" s="22">
        <f t="array" ref="B126">INDIRECT(_xlfn.CONCAT("$J", $F126))</f>
        <v/>
      </c>
      <c r="C126" s="22">
        <f t="array" ref="C126">INDIRECT(_xlfn.CONCAT("$K", $F126))</f>
        <v/>
      </c>
      <c r="D126" s="22" t="n"/>
      <c r="E126" s="22">
        <f t="array" ref="E126">INDIRECT(_xlfn.CONCAT("$L", $F126))</f>
        <v/>
      </c>
      <c r="F126" s="22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22">
        <f t="array" ref="A127">INDIRECT(_xlfn.CONCAT("$I", $F127))</f>
        <v/>
      </c>
      <c r="B127" s="22">
        <f t="array" ref="B127">INDIRECT(_xlfn.CONCAT("$J", $F127))</f>
        <v/>
      </c>
      <c r="C127" s="22">
        <f t="array" ref="C127">INDIRECT(_xlfn.CONCAT("$K", $F127))</f>
        <v/>
      </c>
      <c r="D127" s="22" t="n"/>
      <c r="E127" s="22">
        <f t="array" ref="E127">INDIRECT(_xlfn.CONCAT("$L", $F127))</f>
        <v/>
      </c>
      <c r="F127" s="22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22">
        <f t="array" ref="A128">INDIRECT(_xlfn.CONCAT("$I", $F128))</f>
        <v/>
      </c>
      <c r="B128" s="22">
        <f t="array" ref="B128">INDIRECT(_xlfn.CONCAT("$J", $F128))</f>
        <v/>
      </c>
      <c r="C128" s="22">
        <f t="array" ref="C128">INDIRECT(_xlfn.CONCAT("$K", $F128))</f>
        <v/>
      </c>
      <c r="D128" s="22" t="n"/>
      <c r="E128" s="22">
        <f t="array" ref="E128">INDIRECT(_xlfn.CONCAT("$L", $F128))</f>
        <v/>
      </c>
      <c r="F128" s="22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9.25" customHeight="1" s="6">
      <c r="A129" s="22">
        <f t="array" ref="A129">INDIRECT(_xlfn.CONCAT("$I", $F129))</f>
        <v/>
      </c>
      <c r="B129" s="22">
        <f t="array" ref="B129">INDIRECT(_xlfn.CONCAT("$J", $F129))</f>
        <v/>
      </c>
      <c r="C129" s="22">
        <f t="array" ref="C129">INDIRECT(_xlfn.CONCAT("$K", $F129))</f>
        <v/>
      </c>
      <c r="D129" s="22" t="n"/>
      <c r="E129" s="22">
        <f t="array" ref="E129">INDIRECT(_xlfn.CONCAT("$L", $F129))</f>
        <v/>
      </c>
      <c r="F129" s="22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22">
        <f t="array" ref="A130">INDIRECT(_xlfn.CONCAT("$I", $F130))</f>
        <v/>
      </c>
      <c r="B130" s="22">
        <f t="array" ref="B130">INDIRECT(_xlfn.CONCAT("$J", $F130))</f>
        <v/>
      </c>
      <c r="C130" s="22">
        <f t="array" ref="C130">INDIRECT(_xlfn.CONCAT("$K", $F130))</f>
        <v/>
      </c>
      <c r="D130" s="22" t="n"/>
      <c r="E130" s="22">
        <f t="array" ref="E130">INDIRECT(_xlfn.CONCAT("$L", $F130))</f>
        <v/>
      </c>
      <c r="F130" s="22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9.25" customHeight="1" s="6">
      <c r="A131" s="22">
        <f t="array" ref="A131">INDIRECT(_xlfn.CONCAT("$I", $F131))</f>
        <v/>
      </c>
      <c r="B131" s="22">
        <f t="array" ref="B131">INDIRECT(_xlfn.CONCAT("$J", $F131))</f>
        <v/>
      </c>
      <c r="C131" s="22">
        <f t="array" ref="C131">INDIRECT(_xlfn.CONCAT("$K", $F131))</f>
        <v/>
      </c>
      <c r="D131" s="22" t="n"/>
      <c r="E131" s="22">
        <f t="array" ref="E131">INDIRECT(_xlfn.CONCAT("$L", $F131))</f>
        <v/>
      </c>
      <c r="F131" s="22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22">
        <f t="array" ref="A132">INDIRECT(_xlfn.CONCAT("$I", $F132))</f>
        <v/>
      </c>
      <c r="B132" s="22">
        <f t="array" ref="B132">INDIRECT(_xlfn.CONCAT("$J", $F132))</f>
        <v/>
      </c>
      <c r="C132" s="22">
        <f t="array" ref="C132">INDIRECT(_xlfn.CONCAT("$K", $F132))</f>
        <v/>
      </c>
      <c r="D132" s="22" t="n"/>
      <c r="E132" s="22">
        <f t="array" ref="E132">INDIRECT(_xlfn.CONCAT("$L", $F132))</f>
        <v/>
      </c>
      <c r="F132" s="22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22">
        <f t="array" ref="A133">INDIRECT(_xlfn.CONCAT("$I", $F133))</f>
        <v/>
      </c>
      <c r="B133" s="22">
        <f t="array" ref="B133">INDIRECT(_xlfn.CONCAT("$J", $F133))</f>
        <v/>
      </c>
      <c r="C133" s="22">
        <f t="array" ref="C133">INDIRECT(_xlfn.CONCAT("$K", $F133))</f>
        <v/>
      </c>
      <c r="D133" s="22" t="n"/>
      <c r="E133" s="22">
        <f t="array" ref="E133">INDIRECT(_xlfn.CONCAT("$L", $F133))</f>
        <v/>
      </c>
      <c r="F133" s="22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22">
        <f t="array" ref="A134">INDIRECT(_xlfn.CONCAT("$I", $F134))</f>
        <v/>
      </c>
      <c r="B134" s="22">
        <f t="array" ref="B134">INDIRECT(_xlfn.CONCAT("$J", $F134))</f>
        <v/>
      </c>
      <c r="C134" s="22">
        <f t="array" ref="C134">INDIRECT(_xlfn.CONCAT("$K", $F134))</f>
        <v/>
      </c>
      <c r="D134" s="22" t="n"/>
      <c r="E134" s="22">
        <f t="array" ref="E134">INDIRECT(_xlfn.CONCAT("$L", $F134))</f>
        <v/>
      </c>
      <c r="F134" s="22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22">
        <f t="array" ref="A135">INDIRECT(_xlfn.CONCAT("$I", $F135))</f>
        <v/>
      </c>
      <c r="B135" s="22">
        <f t="array" ref="B135">INDIRECT(_xlfn.CONCAT("$J", $F135))</f>
        <v/>
      </c>
      <c r="C135" s="22">
        <f t="array" ref="C135">INDIRECT(_xlfn.CONCAT("$K", $F135))</f>
        <v/>
      </c>
      <c r="D135" s="22" t="n"/>
      <c r="E135" s="22">
        <f t="array" ref="E135">INDIRECT(_xlfn.CONCAT("$L", $F135))</f>
        <v/>
      </c>
      <c r="F135" s="22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9.25" customHeight="1" s="6">
      <c r="A136" s="22">
        <f t="array" ref="A136">INDIRECT(_xlfn.CONCAT("$I", $F136))</f>
        <v/>
      </c>
      <c r="B136" s="22">
        <f t="array" ref="B136">INDIRECT(_xlfn.CONCAT("$J", $F136))</f>
        <v/>
      </c>
      <c r="C136" s="22">
        <f t="array" ref="C136">INDIRECT(_xlfn.CONCAT("$K", $F136))</f>
        <v/>
      </c>
      <c r="D136" s="22" t="n"/>
      <c r="E136" s="22">
        <f t="array" ref="E136">INDIRECT(_xlfn.CONCAT("$L", $F136))</f>
        <v/>
      </c>
      <c r="F136" s="22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9.25" customHeight="1" s="6">
      <c r="A137" s="22">
        <f t="array" ref="A137">INDIRECT(_xlfn.CONCAT("$I", $F137))</f>
        <v/>
      </c>
      <c r="B137" s="22">
        <f t="array" ref="B137">INDIRECT(_xlfn.CONCAT("$J", $F137))</f>
        <v/>
      </c>
      <c r="C137" s="22">
        <f t="array" ref="C137">INDIRECT(_xlfn.CONCAT("$K", $F137))</f>
        <v/>
      </c>
      <c r="D137" s="22" t="n"/>
      <c r="E137" s="22">
        <f t="array" ref="E137">INDIRECT(_xlfn.CONCAT("$L", $F137))</f>
        <v/>
      </c>
      <c r="F137" s="22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9.25" customHeight="1" s="6">
      <c r="A138" s="22">
        <f t="array" ref="A138">INDIRECT(_xlfn.CONCAT("$I", $F138))</f>
        <v/>
      </c>
      <c r="B138" s="22">
        <f t="array" ref="B138">INDIRECT(_xlfn.CONCAT("$J", $F138))</f>
        <v/>
      </c>
      <c r="C138" s="22">
        <f t="array" ref="C138">INDIRECT(_xlfn.CONCAT("$K", $F138))</f>
        <v/>
      </c>
      <c r="D138" s="22" t="n"/>
      <c r="E138" s="22">
        <f t="array" ref="E138">INDIRECT(_xlfn.CONCAT("$L", $F138))</f>
        <v/>
      </c>
      <c r="F138" s="22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9.25" customHeight="1" s="6">
      <c r="A139" s="22">
        <f t="array" ref="A139">INDIRECT(_xlfn.CONCAT("$I", $F139))</f>
        <v/>
      </c>
      <c r="B139" s="22">
        <f t="array" ref="B139">INDIRECT(_xlfn.CONCAT("$J", $F139))</f>
        <v/>
      </c>
      <c r="C139" s="22">
        <f t="array" ref="C139">INDIRECT(_xlfn.CONCAT("$K", $F139))</f>
        <v/>
      </c>
      <c r="D139" s="22" t="n"/>
      <c r="E139" s="22">
        <f t="array" ref="E139">INDIRECT(_xlfn.CONCAT("$L", $F139))</f>
        <v/>
      </c>
      <c r="F139" s="22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59.25" customHeight="1" s="6">
      <c r="A140" s="22">
        <f t="array" ref="A140">INDIRECT(_xlfn.CONCAT("$I", $F140))</f>
        <v/>
      </c>
      <c r="B140" s="22">
        <f t="array" ref="B140">INDIRECT(_xlfn.CONCAT("$J", $F140))</f>
        <v/>
      </c>
      <c r="C140" s="22">
        <f t="array" ref="C140">INDIRECT(_xlfn.CONCAT("$K", $F140))</f>
        <v/>
      </c>
      <c r="D140" s="22" t="n"/>
      <c r="E140" s="22">
        <f t="array" ref="E140">INDIRECT(_xlfn.CONCAT("$L", $F140))</f>
        <v/>
      </c>
      <c r="F140" s="22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9.25" customHeight="1" s="6">
      <c r="A141" s="22">
        <f t="array" ref="A141">INDIRECT(_xlfn.CONCAT("$I", $F141))</f>
        <v/>
      </c>
      <c r="B141" s="22">
        <f t="array" ref="B141">INDIRECT(_xlfn.CONCAT("$J", $F141))</f>
        <v/>
      </c>
      <c r="C141" s="22">
        <f t="array" ref="C141">INDIRECT(_xlfn.CONCAT("$K", $F141))</f>
        <v/>
      </c>
      <c r="D141" s="22" t="n"/>
      <c r="E141" s="22">
        <f t="array" ref="E141">INDIRECT(_xlfn.CONCAT("$L", $F141))</f>
        <v/>
      </c>
      <c r="F141" s="22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9.25" customHeight="1" s="6">
      <c r="A142" s="22">
        <f t="array" ref="A142">INDIRECT(_xlfn.CONCAT("$I", $F142))</f>
        <v/>
      </c>
      <c r="B142" s="22">
        <f t="array" ref="B142">INDIRECT(_xlfn.CONCAT("$J", $F142))</f>
        <v/>
      </c>
      <c r="C142" s="22">
        <f t="array" ref="C142">INDIRECT(_xlfn.CONCAT("$K", $F142))</f>
        <v/>
      </c>
      <c r="D142" s="22" t="n"/>
      <c r="E142" s="22">
        <f t="array" ref="E142">INDIRECT(_xlfn.CONCAT("$L", $F142))</f>
        <v/>
      </c>
      <c r="F142" s="22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22">
        <f t="array" ref="A143">INDIRECT(_xlfn.CONCAT("$I", $F143))</f>
        <v/>
      </c>
      <c r="B143" s="22">
        <f t="array" ref="B143">INDIRECT(_xlfn.CONCAT("$J", $F143))</f>
        <v/>
      </c>
      <c r="C143" s="22">
        <f t="array" ref="C143">INDIRECT(_xlfn.CONCAT("$K", $F143))</f>
        <v/>
      </c>
      <c r="D143" s="22" t="n"/>
      <c r="E143" s="22">
        <f t="array" ref="E143">INDIRECT(_xlfn.CONCAT("$L", $F143))</f>
        <v/>
      </c>
      <c r="F143" s="22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22">
        <f t="array" ref="A144">INDIRECT(_xlfn.CONCAT("$I", $F144))</f>
        <v/>
      </c>
      <c r="B144" s="22">
        <f t="array" ref="B144">INDIRECT(_xlfn.CONCAT("$J", $F144))</f>
        <v/>
      </c>
      <c r="C144" s="22">
        <f t="array" ref="C144">INDIRECT(_xlfn.CONCAT("$K", $F144))</f>
        <v/>
      </c>
      <c r="D144" s="22" t="n"/>
      <c r="E144" s="22">
        <f t="array" ref="E144">INDIRECT(_xlfn.CONCAT("$L", $F144))</f>
        <v/>
      </c>
      <c r="F144" s="22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9.25" customHeight="1" s="6">
      <c r="A145" s="22">
        <f t="array" ref="A145">INDIRECT(_xlfn.CONCAT("$I", $F145))</f>
        <v/>
      </c>
      <c r="B145" s="22">
        <f t="array" ref="B145">INDIRECT(_xlfn.CONCAT("$J", $F145))</f>
        <v/>
      </c>
      <c r="C145" s="22">
        <f t="array" ref="C145">INDIRECT(_xlfn.CONCAT("$K", $F145))</f>
        <v/>
      </c>
      <c r="D145" s="22" t="n"/>
      <c r="E145" s="22">
        <f t="array" ref="E145">INDIRECT(_xlfn.CONCAT("$L", $F145))</f>
        <v/>
      </c>
      <c r="F145" s="22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59.25" customHeight="1" s="6">
      <c r="A146" s="22">
        <f t="array" ref="A146">INDIRECT(_xlfn.CONCAT("$I", $F146))</f>
        <v/>
      </c>
      <c r="B146" s="22">
        <f t="array" ref="B146">INDIRECT(_xlfn.CONCAT("$J", $F146))</f>
        <v/>
      </c>
      <c r="C146" s="22">
        <f t="array" ref="C146">INDIRECT(_xlfn.CONCAT("$K", $F146))</f>
        <v/>
      </c>
      <c r="D146" s="22" t="n"/>
      <c r="E146" s="22">
        <f t="array" ref="E146">INDIRECT(_xlfn.CONCAT("$L", $F146))</f>
        <v/>
      </c>
      <c r="F146" s="22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22">
        <f t="array" ref="A147">INDIRECT(_xlfn.CONCAT("$I", $F147))</f>
        <v/>
      </c>
      <c r="B147" s="22">
        <f t="array" ref="B147">INDIRECT(_xlfn.CONCAT("$J", $F147))</f>
        <v/>
      </c>
      <c r="C147" s="22">
        <f t="array" ref="C147">INDIRECT(_xlfn.CONCAT("$K", $F147))</f>
        <v/>
      </c>
      <c r="D147" s="22" t="n"/>
      <c r="E147" s="22">
        <f t="array" ref="E147">INDIRECT(_xlfn.CONCAT("$L", $F147))</f>
        <v/>
      </c>
      <c r="F147" s="22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9.25" customHeight="1" s="6">
      <c r="A148" s="22">
        <f t="array" ref="A148">INDIRECT(_xlfn.CONCAT("$I", $F148))</f>
        <v/>
      </c>
      <c r="B148" s="22">
        <f t="array" ref="B148">INDIRECT(_xlfn.CONCAT("$J", $F148))</f>
        <v/>
      </c>
      <c r="C148" s="22">
        <f t="array" ref="C148">INDIRECT(_xlfn.CONCAT("$K", $F148))</f>
        <v/>
      </c>
      <c r="D148" s="22" t="n"/>
      <c r="E148" s="22">
        <f t="array" ref="E148">INDIRECT(_xlfn.CONCAT("$L", $F148))</f>
        <v/>
      </c>
      <c r="F148" s="22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22">
        <f t="array" ref="A149">INDIRECT(_xlfn.CONCAT("$I", $F149))</f>
        <v/>
      </c>
      <c r="B149" s="22">
        <f t="array" ref="B149">INDIRECT(_xlfn.CONCAT("$J", $F149))</f>
        <v/>
      </c>
      <c r="C149" s="22">
        <f t="array" ref="C149">INDIRECT(_xlfn.CONCAT("$K", $F149))</f>
        <v/>
      </c>
      <c r="D149" s="22" t="n"/>
      <c r="E149" s="22">
        <f t="array" ref="E149">INDIRECT(_xlfn.CONCAT("$L", $F149))</f>
        <v/>
      </c>
      <c r="F149" s="22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22">
        <f t="array" ref="A150">INDIRECT(_xlfn.CONCAT("$I", $F150))</f>
        <v/>
      </c>
      <c r="B150" s="22">
        <f t="array" ref="B150">INDIRECT(_xlfn.CONCAT("$J", $F150))</f>
        <v/>
      </c>
      <c r="C150" s="22">
        <f t="array" ref="C150">INDIRECT(_xlfn.CONCAT("$K", $F150))</f>
        <v/>
      </c>
      <c r="D150" s="22" t="n"/>
      <c r="E150" s="22">
        <f t="array" ref="E150">INDIRECT(_xlfn.CONCAT("$L", $F150))</f>
        <v/>
      </c>
      <c r="F150" s="22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22">
        <f t="array" ref="A151">INDIRECT(_xlfn.CONCAT("$I", $F151))</f>
        <v/>
      </c>
      <c r="B151" s="22">
        <f t="array" ref="B151">INDIRECT(_xlfn.CONCAT("$J", $F151))</f>
        <v/>
      </c>
      <c r="C151" s="22">
        <f t="array" ref="C151">INDIRECT(_xlfn.CONCAT("$K", $F151))</f>
        <v/>
      </c>
      <c r="D151" s="22" t="n"/>
      <c r="E151" s="22">
        <f t="array" ref="E151">INDIRECT(_xlfn.CONCAT("$L", $F151))</f>
        <v/>
      </c>
      <c r="F151" s="22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9.25" customHeight="1" s="6">
      <c r="A152" s="22">
        <f t="array" ref="A152">INDIRECT(_xlfn.CONCAT("$I", $F152))</f>
        <v/>
      </c>
      <c r="B152" s="22">
        <f t="array" ref="B152">INDIRECT(_xlfn.CONCAT("$J", $F152))</f>
        <v/>
      </c>
      <c r="C152" s="22">
        <f t="array" ref="C152">INDIRECT(_xlfn.CONCAT("$K", $F152))</f>
        <v/>
      </c>
      <c r="D152" s="22" t="n"/>
      <c r="E152" s="22">
        <f t="array" ref="E152">INDIRECT(_xlfn.CONCAT("$L", $F152))</f>
        <v/>
      </c>
      <c r="F152" s="22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9.25" customHeight="1" s="6">
      <c r="A153" s="22">
        <f t="array" ref="A153">INDIRECT(_xlfn.CONCAT("$I", $F153))</f>
        <v/>
      </c>
      <c r="B153" s="22">
        <f t="array" ref="B153">INDIRECT(_xlfn.CONCAT("$J", $F153))</f>
        <v/>
      </c>
      <c r="C153" s="22">
        <f t="array" ref="C153">INDIRECT(_xlfn.CONCAT("$K", $F153))</f>
        <v/>
      </c>
      <c r="D153" s="22" t="n"/>
      <c r="E153" s="22">
        <f t="array" ref="E153">INDIRECT(_xlfn.CONCAT("$L", $F153))</f>
        <v/>
      </c>
      <c r="F153" s="22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22">
        <f t="array" ref="A154">INDIRECT(_xlfn.CONCAT("$I", $F154))</f>
        <v/>
      </c>
      <c r="B154" s="22">
        <f t="array" ref="B154">INDIRECT(_xlfn.CONCAT("$J", $F154))</f>
        <v/>
      </c>
      <c r="C154" s="22">
        <f t="array" ref="C154">INDIRECT(_xlfn.CONCAT("$K", $F154))</f>
        <v/>
      </c>
      <c r="D154" s="22" t="n"/>
      <c r="E154" s="22">
        <f t="array" ref="E154">INDIRECT(_xlfn.CONCAT("$L", $F154))</f>
        <v/>
      </c>
      <c r="F154" s="22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9.25" customHeight="1" s="6">
      <c r="A155" s="22">
        <f t="array" ref="A155">INDIRECT(_xlfn.CONCAT("$I", $F155))</f>
        <v/>
      </c>
      <c r="B155" s="22">
        <f t="array" ref="B155">INDIRECT(_xlfn.CONCAT("$J", $F155))</f>
        <v/>
      </c>
      <c r="C155" s="22">
        <f t="array" ref="C155">INDIRECT(_xlfn.CONCAT("$K", $F155))</f>
        <v/>
      </c>
      <c r="D155" s="22" t="n"/>
      <c r="E155" s="22">
        <f t="array" ref="E155">INDIRECT(_xlfn.CONCAT("$L", $F155))</f>
        <v/>
      </c>
      <c r="F155" s="22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9.25" customHeight="1" s="6">
      <c r="A156" s="22">
        <f t="array" ref="A156">INDIRECT(_xlfn.CONCAT("$I", $F156))</f>
        <v/>
      </c>
      <c r="B156" s="22">
        <f t="array" ref="B156">INDIRECT(_xlfn.CONCAT("$J", $F156))</f>
        <v/>
      </c>
      <c r="C156" s="22">
        <f t="array" ref="C156">INDIRECT(_xlfn.CONCAT("$K", $F156))</f>
        <v/>
      </c>
      <c r="D156" s="22" t="n"/>
      <c r="E156" s="22">
        <f t="array" ref="E156">INDIRECT(_xlfn.CONCAT("$L", $F156))</f>
        <v/>
      </c>
      <c r="F156" s="22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9.25" customHeight="1" s="6">
      <c r="A157" s="22">
        <f t="array" ref="A157">INDIRECT(_xlfn.CONCAT("$I", $F157))</f>
        <v/>
      </c>
      <c r="B157" s="22">
        <f t="array" ref="B157">INDIRECT(_xlfn.CONCAT("$J", $F157))</f>
        <v/>
      </c>
      <c r="C157" s="22">
        <f t="array" ref="C157">INDIRECT(_xlfn.CONCAT("$K", $F157))</f>
        <v/>
      </c>
      <c r="D157" s="22" t="n"/>
      <c r="E157" s="22">
        <f t="array" ref="E157">INDIRECT(_xlfn.CONCAT("$L", $F157))</f>
        <v/>
      </c>
      <c r="F157" s="22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9.25" customHeight="1" s="6">
      <c r="A158" s="22">
        <f t="array" ref="A158">INDIRECT(_xlfn.CONCAT("$I", $F158))</f>
        <v/>
      </c>
      <c r="B158" s="22">
        <f t="array" ref="B158">INDIRECT(_xlfn.CONCAT("$J", $F158))</f>
        <v/>
      </c>
      <c r="C158" s="22">
        <f t="array" ref="C158">INDIRECT(_xlfn.CONCAT("$K", $F158))</f>
        <v/>
      </c>
      <c r="D158" s="22" t="n"/>
      <c r="E158" s="22">
        <f t="array" ref="E158">INDIRECT(_xlfn.CONCAT("$L", $F158))</f>
        <v/>
      </c>
      <c r="F158" s="22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9.25" customHeight="1" s="6">
      <c r="A159" s="22">
        <f t="array" ref="A159">INDIRECT(_xlfn.CONCAT("$I", $F159))</f>
        <v/>
      </c>
      <c r="B159" s="22">
        <f t="array" ref="B159">INDIRECT(_xlfn.CONCAT("$J", $F159))</f>
        <v/>
      </c>
      <c r="C159" s="22">
        <f t="array" ref="C159">INDIRECT(_xlfn.CONCAT("$K", $F159))</f>
        <v/>
      </c>
      <c r="D159" s="22" t="n"/>
      <c r="E159" s="22">
        <f t="array" ref="E159">INDIRECT(_xlfn.CONCAT("$L", $F159))</f>
        <v/>
      </c>
      <c r="F159" s="22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9.25" customHeight="1" s="6">
      <c r="A160" s="22">
        <f t="array" ref="A160">INDIRECT(_xlfn.CONCAT("$I", $F160))</f>
        <v/>
      </c>
      <c r="B160" s="22">
        <f t="array" ref="B160">INDIRECT(_xlfn.CONCAT("$J", $F160))</f>
        <v/>
      </c>
      <c r="C160" s="22">
        <f t="array" ref="C160">INDIRECT(_xlfn.CONCAT("$K", $F160))</f>
        <v/>
      </c>
      <c r="D160" s="22" t="n"/>
      <c r="E160" s="22">
        <f t="array" ref="E160">INDIRECT(_xlfn.CONCAT("$L", $F160))</f>
        <v/>
      </c>
      <c r="F160" s="22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22">
        <f t="array" ref="A161">INDIRECT(_xlfn.CONCAT("$I", $F161))</f>
        <v/>
      </c>
      <c r="B161" s="22">
        <f t="array" ref="B161">INDIRECT(_xlfn.CONCAT("$J", $F161))</f>
        <v/>
      </c>
      <c r="C161" s="22">
        <f t="array" ref="C161">INDIRECT(_xlfn.CONCAT("$K", $F161))</f>
        <v/>
      </c>
      <c r="D161" s="22" t="n"/>
      <c r="E161" s="22">
        <f t="array" ref="E161">INDIRECT(_xlfn.CONCAT("$L", $F161))</f>
        <v/>
      </c>
      <c r="F161" s="22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22">
        <f t="array" ref="A162">INDIRECT(_xlfn.CONCAT("$I", $F162))</f>
        <v/>
      </c>
      <c r="B162" s="22">
        <f t="array" ref="B162">INDIRECT(_xlfn.CONCAT("$J", $F162))</f>
        <v/>
      </c>
      <c r="C162" s="22">
        <f t="array" ref="C162">INDIRECT(_xlfn.CONCAT("$K", $F162))</f>
        <v/>
      </c>
      <c r="D162" s="22" t="n"/>
      <c r="E162" s="22">
        <f t="array" ref="E162">INDIRECT(_xlfn.CONCAT("$L", $F162))</f>
        <v/>
      </c>
      <c r="F162" s="22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9.25" customHeight="1" s="6">
      <c r="A163" s="22">
        <f t="array" ref="A163">INDIRECT(_xlfn.CONCAT("$I", $F163))</f>
        <v/>
      </c>
      <c r="B163" s="22">
        <f t="array" ref="B163">INDIRECT(_xlfn.CONCAT("$J", $F163))</f>
        <v/>
      </c>
      <c r="C163" s="22">
        <f t="array" ref="C163">INDIRECT(_xlfn.CONCAT("$K", $F163))</f>
        <v/>
      </c>
      <c r="D163" s="22" t="n"/>
      <c r="E163" s="22">
        <f t="array" ref="E163">INDIRECT(_xlfn.CONCAT("$L", $F163))</f>
        <v/>
      </c>
      <c r="F163" s="22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9.25" customHeight="1" s="6">
      <c r="A164" s="22">
        <f t="array" ref="A164">INDIRECT(_xlfn.CONCAT("$I", $F164))</f>
        <v/>
      </c>
      <c r="B164" s="22">
        <f t="array" ref="B164">INDIRECT(_xlfn.CONCAT("$J", $F164))</f>
        <v/>
      </c>
      <c r="C164" s="22">
        <f t="array" ref="C164">INDIRECT(_xlfn.CONCAT("$K", $F164))</f>
        <v/>
      </c>
      <c r="D164" s="22" t="n"/>
      <c r="E164" s="22">
        <f t="array" ref="E164">INDIRECT(_xlfn.CONCAT("$L", $F164))</f>
        <v/>
      </c>
      <c r="F164" s="22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9.25" customHeight="1" s="6">
      <c r="A165" s="22">
        <f t="array" ref="A165">INDIRECT(_xlfn.CONCAT("$I", $F165))</f>
        <v/>
      </c>
      <c r="B165" s="22">
        <f t="array" ref="B165">INDIRECT(_xlfn.CONCAT("$J", $F165))</f>
        <v/>
      </c>
      <c r="C165" s="22">
        <f t="array" ref="C165">INDIRECT(_xlfn.CONCAT("$K", $F165))</f>
        <v/>
      </c>
      <c r="D165" s="22" t="n"/>
      <c r="E165" s="22">
        <f t="array" ref="E165">INDIRECT(_xlfn.CONCAT("$L", $F165))</f>
        <v/>
      </c>
      <c r="F165" s="22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9.25" customHeight="1" s="6">
      <c r="A166" s="22">
        <f t="array" ref="A166">INDIRECT(_xlfn.CONCAT("$I", $F166))</f>
        <v/>
      </c>
      <c r="B166" s="22">
        <f t="array" ref="B166">INDIRECT(_xlfn.CONCAT("$J", $F166))</f>
        <v/>
      </c>
      <c r="C166" s="22">
        <f t="array" ref="C166">INDIRECT(_xlfn.CONCAT("$K", $F166))</f>
        <v/>
      </c>
      <c r="D166" s="22" t="n"/>
      <c r="E166" s="22">
        <f t="array" ref="E166">INDIRECT(_xlfn.CONCAT("$L", $F166))</f>
        <v/>
      </c>
      <c r="F166" s="22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9.25" customHeight="1" s="6">
      <c r="A167" s="22">
        <f t="array" ref="A167">INDIRECT(_xlfn.CONCAT("$I", $F167))</f>
        <v/>
      </c>
      <c r="B167" s="22">
        <f t="array" ref="B167">INDIRECT(_xlfn.CONCAT("$J", $F167))</f>
        <v/>
      </c>
      <c r="C167" s="22">
        <f t="array" ref="C167">INDIRECT(_xlfn.CONCAT("$K", $F167))</f>
        <v/>
      </c>
      <c r="D167" s="22" t="n"/>
      <c r="E167" s="22">
        <f t="array" ref="E167">INDIRECT(_xlfn.CONCAT("$L", $F167))</f>
        <v/>
      </c>
      <c r="F167" s="22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9.25" customHeight="1" s="6">
      <c r="A168" s="22">
        <f t="array" ref="A168">INDIRECT(_xlfn.CONCAT("$I", $F168))</f>
        <v/>
      </c>
      <c r="B168" s="22">
        <f t="array" ref="B168">INDIRECT(_xlfn.CONCAT("$J", $F168))</f>
        <v/>
      </c>
      <c r="C168" s="22">
        <f t="array" ref="C168">INDIRECT(_xlfn.CONCAT("$K", $F168))</f>
        <v/>
      </c>
      <c r="D168" s="22" t="n"/>
      <c r="E168" s="22">
        <f t="array" ref="E168">INDIRECT(_xlfn.CONCAT("$L", $F168))</f>
        <v/>
      </c>
      <c r="F168" s="22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9.25" customHeight="1" s="6">
      <c r="A169" s="22">
        <f t="array" ref="A169">INDIRECT(_xlfn.CONCAT("$I", $F169))</f>
        <v/>
      </c>
      <c r="B169" s="22">
        <f t="array" ref="B169">INDIRECT(_xlfn.CONCAT("$J", $F169))</f>
        <v/>
      </c>
      <c r="C169" s="22">
        <f t="array" ref="C169">INDIRECT(_xlfn.CONCAT("$K", $F169))</f>
        <v/>
      </c>
      <c r="D169" s="22" t="n"/>
      <c r="E169" s="22">
        <f t="array" ref="E169">INDIRECT(_xlfn.CONCAT("$L", $F169))</f>
        <v/>
      </c>
      <c r="F169" s="22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9.25" customHeight="1" s="6">
      <c r="A170" s="22">
        <f t="array" ref="A170">INDIRECT(_xlfn.CONCAT("$I", $F170))</f>
        <v/>
      </c>
      <c r="B170" s="22">
        <f t="array" ref="B170">INDIRECT(_xlfn.CONCAT("$J", $F170))</f>
        <v/>
      </c>
      <c r="C170" s="22">
        <f t="array" ref="C170">INDIRECT(_xlfn.CONCAT("$K", $F170))</f>
        <v/>
      </c>
      <c r="D170" s="22" t="n"/>
      <c r="E170" s="22">
        <f t="array" ref="E170">INDIRECT(_xlfn.CONCAT("$L", $F170))</f>
        <v/>
      </c>
      <c r="F170" s="22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22">
        <f t="array" ref="A171">INDIRECT(_xlfn.CONCAT("$I", $F171))</f>
        <v/>
      </c>
      <c r="B171" s="22">
        <f t="array" ref="B171">INDIRECT(_xlfn.CONCAT("$J", $F171))</f>
        <v/>
      </c>
      <c r="C171" s="22">
        <f t="array" ref="C171">INDIRECT(_xlfn.CONCAT("$K", $F171))</f>
        <v/>
      </c>
      <c r="D171" s="22" t="n"/>
      <c r="E171" s="22">
        <f t="array" ref="E171">INDIRECT(_xlfn.CONCAT("$L", $F171))</f>
        <v/>
      </c>
      <c r="F171" s="22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22">
        <f t="array" ref="A172">INDIRECT(_xlfn.CONCAT("$I", $F172))</f>
        <v/>
      </c>
      <c r="B172" s="22">
        <f t="array" ref="B172">INDIRECT(_xlfn.CONCAT("$J", $F172))</f>
        <v/>
      </c>
      <c r="C172" s="22">
        <f t="array" ref="C172">INDIRECT(_xlfn.CONCAT("$K", $F172))</f>
        <v/>
      </c>
      <c r="D172" s="22" t="n"/>
      <c r="E172" s="22">
        <f t="array" ref="E172">INDIRECT(_xlfn.CONCAT("$L", $F172))</f>
        <v/>
      </c>
      <c r="F172" s="22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22">
        <f t="array" ref="A173">INDIRECT(_xlfn.CONCAT("$I", $F173))</f>
        <v/>
      </c>
      <c r="B173" s="22">
        <f t="array" ref="B173">INDIRECT(_xlfn.CONCAT("$J", $F173))</f>
        <v/>
      </c>
      <c r="C173" s="22">
        <f t="array" ref="C173">INDIRECT(_xlfn.CONCAT("$K", $F173))</f>
        <v/>
      </c>
      <c r="D173" s="22" t="n"/>
      <c r="E173" s="22">
        <f t="array" ref="E173">INDIRECT(_xlfn.CONCAT("$L", $F173))</f>
        <v/>
      </c>
      <c r="F173" s="22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22">
        <f t="array" ref="A174">INDIRECT(_xlfn.CONCAT("$I", $F174))</f>
        <v/>
      </c>
      <c r="B174" s="22">
        <f t="array" ref="B174">INDIRECT(_xlfn.CONCAT("$J", $F174))</f>
        <v/>
      </c>
      <c r="C174" s="22">
        <f t="array" ref="C174">INDIRECT(_xlfn.CONCAT("$K", $F174))</f>
        <v/>
      </c>
      <c r="D174" s="22" t="n"/>
      <c r="E174" s="22">
        <f t="array" ref="E174">INDIRECT(_xlfn.CONCAT("$L", $F174))</f>
        <v/>
      </c>
      <c r="F174" s="22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22">
        <f t="array" ref="A175">INDIRECT(_xlfn.CONCAT("$I", $F175))</f>
        <v/>
      </c>
      <c r="B175" s="22">
        <f t="array" ref="B175">INDIRECT(_xlfn.CONCAT("$J", $F175))</f>
        <v/>
      </c>
      <c r="C175" s="22">
        <f t="array" ref="C175">INDIRECT(_xlfn.CONCAT("$K", $F175))</f>
        <v/>
      </c>
      <c r="D175" s="22" t="n"/>
      <c r="E175" s="22">
        <f t="array" ref="E175">INDIRECT(_xlfn.CONCAT("$L", $F175))</f>
        <v/>
      </c>
      <c r="F175" s="22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22">
        <f t="array" ref="A176">INDIRECT(_xlfn.CONCAT("$I", $F176))</f>
        <v/>
      </c>
      <c r="B176" s="22">
        <f t="array" ref="B176">INDIRECT(_xlfn.CONCAT("$J", $F176))</f>
        <v/>
      </c>
      <c r="C176" s="22">
        <f t="array" ref="C176">INDIRECT(_xlfn.CONCAT("$K", $F176))</f>
        <v/>
      </c>
      <c r="D176" s="22" t="n"/>
      <c r="E176" s="22">
        <f t="array" ref="E176">INDIRECT(_xlfn.CONCAT("$L", $F176))</f>
        <v/>
      </c>
      <c r="F176" s="22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22">
        <f t="array" ref="A177">INDIRECT(_xlfn.CONCAT("$I", $F177))</f>
        <v/>
      </c>
      <c r="B177" s="22">
        <f t="array" ref="B177">INDIRECT(_xlfn.CONCAT("$J", $F177))</f>
        <v/>
      </c>
      <c r="C177" s="22">
        <f t="array" ref="C177">INDIRECT(_xlfn.CONCAT("$K", $F177))</f>
        <v/>
      </c>
      <c r="D177" s="22" t="n"/>
      <c r="E177" s="22">
        <f t="array" ref="E177">INDIRECT(_xlfn.CONCAT("$L", $F177))</f>
        <v/>
      </c>
      <c r="F177" s="22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59.25" customHeight="1" s="6">
      <c r="A178" s="22">
        <f t="array" ref="A178">INDIRECT(_xlfn.CONCAT("$I", $F178))</f>
        <v/>
      </c>
      <c r="B178" s="22">
        <f t="array" ref="B178">INDIRECT(_xlfn.CONCAT("$J", $F178))</f>
        <v/>
      </c>
      <c r="C178" s="22">
        <f t="array" ref="C178">INDIRECT(_xlfn.CONCAT("$K", $F178))</f>
        <v/>
      </c>
      <c r="D178" s="22" t="n"/>
      <c r="E178" s="22">
        <f t="array" ref="E178">INDIRECT(_xlfn.CONCAT("$L", $F178))</f>
        <v/>
      </c>
      <c r="F178" s="22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59.25" customHeight="1" s="6">
      <c r="A179" s="22">
        <f t="array" ref="A179">INDIRECT(_xlfn.CONCAT("$I", $F179))</f>
        <v/>
      </c>
      <c r="B179" s="22">
        <f t="array" ref="B179">INDIRECT(_xlfn.CONCAT("$J", $F179))</f>
        <v/>
      </c>
      <c r="C179" s="22">
        <f t="array" ref="C179">INDIRECT(_xlfn.CONCAT("$K", $F179))</f>
        <v/>
      </c>
      <c r="D179" s="22" t="n"/>
      <c r="E179" s="22">
        <f t="array" ref="E179">INDIRECT(_xlfn.CONCAT("$L", $F179))</f>
        <v/>
      </c>
      <c r="F179" s="22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22">
        <f t="array" ref="A180">INDIRECT(_xlfn.CONCAT("$I", $F180))</f>
        <v/>
      </c>
      <c r="B180" s="22">
        <f t="array" ref="B180">INDIRECT(_xlfn.CONCAT("$J", $F180))</f>
        <v/>
      </c>
      <c r="C180" s="22">
        <f t="array" ref="C180">INDIRECT(_xlfn.CONCAT("$K", $F180))</f>
        <v/>
      </c>
      <c r="D180" s="22" t="n"/>
      <c r="E180" s="22">
        <f t="array" ref="E180">INDIRECT(_xlfn.CONCAT("$L", $F180))</f>
        <v/>
      </c>
      <c r="F180" s="22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22">
        <f t="array" ref="A181">INDIRECT(_xlfn.CONCAT("$I", $F181))</f>
        <v/>
      </c>
      <c r="B181" s="22">
        <f t="array" ref="B181">INDIRECT(_xlfn.CONCAT("$J", $F181))</f>
        <v/>
      </c>
      <c r="C181" s="22">
        <f t="array" ref="C181">INDIRECT(_xlfn.CONCAT("$K", $F181))</f>
        <v/>
      </c>
      <c r="D181" s="22" t="n"/>
      <c r="E181" s="22">
        <f t="array" ref="E181">INDIRECT(_xlfn.CONCAT("$L", $F181))</f>
        <v/>
      </c>
      <c r="F181" s="22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22">
        <f t="array" ref="A182">INDIRECT(_xlfn.CONCAT("$I", $F182))</f>
        <v/>
      </c>
      <c r="B182" s="22">
        <f t="array" ref="B182">INDIRECT(_xlfn.CONCAT("$J", $F182))</f>
        <v/>
      </c>
      <c r="C182" s="22">
        <f t="array" ref="C182">INDIRECT(_xlfn.CONCAT("$K", $F182))</f>
        <v/>
      </c>
      <c r="D182" s="22" t="n"/>
      <c r="E182" s="22">
        <f t="array" ref="E182">INDIRECT(_xlfn.CONCAT("$L", $F182))</f>
        <v/>
      </c>
      <c r="F182" s="22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9.25" customHeight="1" s="6">
      <c r="A183" s="22">
        <f t="array" ref="A183">INDIRECT(_xlfn.CONCAT("$I", $F183))</f>
        <v/>
      </c>
      <c r="B183" s="22">
        <f t="array" ref="B183">INDIRECT(_xlfn.CONCAT("$J", $F183))</f>
        <v/>
      </c>
      <c r="C183" s="22">
        <f t="array" ref="C183">INDIRECT(_xlfn.CONCAT("$K", $F183))</f>
        <v/>
      </c>
      <c r="D183" s="22" t="n"/>
      <c r="E183" s="22">
        <f t="array" ref="E183">INDIRECT(_xlfn.CONCAT("$L", $F183))</f>
        <v/>
      </c>
      <c r="F183" s="22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9.25" customHeight="1" s="6">
      <c r="A184" s="22">
        <f t="array" ref="A184">INDIRECT(_xlfn.CONCAT("$I", $F184))</f>
        <v/>
      </c>
      <c r="B184" s="22">
        <f t="array" ref="B184">INDIRECT(_xlfn.CONCAT("$J", $F184))</f>
        <v/>
      </c>
      <c r="C184" s="22">
        <f t="array" ref="C184">INDIRECT(_xlfn.CONCAT("$K", $F184))</f>
        <v/>
      </c>
      <c r="D184" s="22" t="n"/>
      <c r="E184" s="22">
        <f t="array" ref="E184">INDIRECT(_xlfn.CONCAT("$L", $F184))</f>
        <v/>
      </c>
      <c r="F184" s="22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9.25" customHeight="1" s="6">
      <c r="A185" s="22">
        <f t="array" ref="A185">INDIRECT(_xlfn.CONCAT("$I", $F185))</f>
        <v/>
      </c>
      <c r="B185" s="22">
        <f t="array" ref="B185">INDIRECT(_xlfn.CONCAT("$J", $F185))</f>
        <v/>
      </c>
      <c r="C185" s="22">
        <f t="array" ref="C185">INDIRECT(_xlfn.CONCAT("$K", $F185))</f>
        <v/>
      </c>
      <c r="D185" s="22" t="n"/>
      <c r="E185" s="22">
        <f t="array" ref="E185">INDIRECT(_xlfn.CONCAT("$L", $F185))</f>
        <v/>
      </c>
      <c r="F185" s="22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22">
        <f t="array" ref="A186">INDIRECT(_xlfn.CONCAT("$I", $F186))</f>
        <v/>
      </c>
      <c r="B186" s="22">
        <f t="array" ref="B186">INDIRECT(_xlfn.CONCAT("$J", $F186))</f>
        <v/>
      </c>
      <c r="C186" s="22">
        <f t="array" ref="C186">INDIRECT(_xlfn.CONCAT("$K", $F186))</f>
        <v/>
      </c>
      <c r="D186" s="22" t="n"/>
      <c r="E186" s="22">
        <f t="array" ref="E186">INDIRECT(_xlfn.CONCAT("$L", $F186))</f>
        <v/>
      </c>
      <c r="F186" s="22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22">
        <f t="array" ref="A187">INDIRECT(_xlfn.CONCAT("$I", $F187))</f>
        <v/>
      </c>
      <c r="B187" s="22">
        <f t="array" ref="B187">INDIRECT(_xlfn.CONCAT("$J", $F187))</f>
        <v/>
      </c>
      <c r="C187" s="22">
        <f t="array" ref="C187">INDIRECT(_xlfn.CONCAT("$K", $F187))</f>
        <v/>
      </c>
      <c r="D187" s="22" t="n"/>
      <c r="E187" s="22">
        <f t="array" ref="E187">INDIRECT(_xlfn.CONCAT("$L", $F187))</f>
        <v/>
      </c>
      <c r="F187" s="22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22">
        <f t="array" ref="A188">INDIRECT(_xlfn.CONCAT("$I", $F188))</f>
        <v/>
      </c>
      <c r="B188" s="22">
        <f t="array" ref="B188">INDIRECT(_xlfn.CONCAT("$J", $F188))</f>
        <v/>
      </c>
      <c r="C188" s="22">
        <f t="array" ref="C188">INDIRECT(_xlfn.CONCAT("$K", $F188))</f>
        <v/>
      </c>
      <c r="D188" s="22" t="n"/>
      <c r="E188" s="22">
        <f t="array" ref="E188">INDIRECT(_xlfn.CONCAT("$L", $F188))</f>
        <v/>
      </c>
      <c r="F188" s="22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22">
        <f t="array" ref="A189">INDIRECT(_xlfn.CONCAT("$I", $F189))</f>
        <v/>
      </c>
      <c r="B189" s="22">
        <f t="array" ref="B189">INDIRECT(_xlfn.CONCAT("$J", $F189))</f>
        <v/>
      </c>
      <c r="C189" s="22">
        <f t="array" ref="C189">INDIRECT(_xlfn.CONCAT("$K", $F189))</f>
        <v/>
      </c>
      <c r="D189" s="22" t="n"/>
      <c r="E189" s="22">
        <f t="array" ref="E189">INDIRECT(_xlfn.CONCAT("$L", $F189))</f>
        <v/>
      </c>
      <c r="F189" s="22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22">
        <f t="array" ref="A190">INDIRECT(_xlfn.CONCAT("$I", $F190))</f>
        <v/>
      </c>
      <c r="B190" s="22">
        <f t="array" ref="B190">INDIRECT(_xlfn.CONCAT("$J", $F190))</f>
        <v/>
      </c>
      <c r="C190" s="22">
        <f t="array" ref="C190">INDIRECT(_xlfn.CONCAT("$K", $F190))</f>
        <v/>
      </c>
      <c r="D190" s="22" t="n"/>
      <c r="E190" s="22">
        <f t="array" ref="E190">INDIRECT(_xlfn.CONCAT("$L", $F190))</f>
        <v/>
      </c>
      <c r="F190" s="22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22">
        <f t="array" ref="A191">INDIRECT(_xlfn.CONCAT("$I", $F191))</f>
        <v/>
      </c>
      <c r="B191" s="22">
        <f t="array" ref="B191">INDIRECT(_xlfn.CONCAT("$J", $F191))</f>
        <v/>
      </c>
      <c r="C191" s="22">
        <f t="array" ref="C191">INDIRECT(_xlfn.CONCAT("$K", $F191))</f>
        <v/>
      </c>
      <c r="D191" s="22" t="n"/>
      <c r="E191" s="22">
        <f t="array" ref="E191">INDIRECT(_xlfn.CONCAT("$L", $F191))</f>
        <v/>
      </c>
      <c r="F191" s="22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22">
        <f t="array" ref="A192">INDIRECT(_xlfn.CONCAT("$I", $F192))</f>
        <v/>
      </c>
      <c r="B192" s="22">
        <f t="array" ref="B192">INDIRECT(_xlfn.CONCAT("$J", $F192))</f>
        <v/>
      </c>
      <c r="C192" s="22">
        <f t="array" ref="C192">INDIRECT(_xlfn.CONCAT("$K", $F192))</f>
        <v/>
      </c>
      <c r="D192" s="22" t="n"/>
      <c r="E192" s="22">
        <f t="array" ref="E192">INDIRECT(_xlfn.CONCAT("$L", $F192))</f>
        <v/>
      </c>
      <c r="F192" s="22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22">
        <f t="array" ref="A193">INDIRECT(_xlfn.CONCAT("$I", $F193))</f>
        <v/>
      </c>
      <c r="B193" s="22">
        <f t="array" ref="B193">INDIRECT(_xlfn.CONCAT("$J", $F193))</f>
        <v/>
      </c>
      <c r="C193" s="22">
        <f t="array" ref="C193">INDIRECT(_xlfn.CONCAT("$K", $F193))</f>
        <v/>
      </c>
      <c r="D193" s="22" t="n"/>
      <c r="E193" s="22">
        <f t="array" ref="E193">INDIRECT(_xlfn.CONCAT("$L", $F193))</f>
        <v/>
      </c>
      <c r="F193" s="22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22">
        <f t="array" ref="A194">INDIRECT(_xlfn.CONCAT("$I", $F194))</f>
        <v/>
      </c>
      <c r="B194" s="22">
        <f t="array" ref="B194">INDIRECT(_xlfn.CONCAT("$J", $F194))</f>
        <v/>
      </c>
      <c r="C194" s="22">
        <f t="array" ref="C194">INDIRECT(_xlfn.CONCAT("$K", $F194))</f>
        <v/>
      </c>
      <c r="D194" s="22" t="n"/>
      <c r="E194" s="22">
        <f t="array" ref="E194">INDIRECT(_xlfn.CONCAT("$L", $F194))</f>
        <v/>
      </c>
      <c r="F194" s="22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9.25" customHeight="1" s="6">
      <c r="A195" s="22">
        <f t="array" ref="A195">INDIRECT(_xlfn.CONCAT("$I", $F195))</f>
        <v/>
      </c>
      <c r="B195" s="22">
        <f t="array" ref="B195">INDIRECT(_xlfn.CONCAT("$J", $F195))</f>
        <v/>
      </c>
      <c r="C195" s="22">
        <f t="array" ref="C195">INDIRECT(_xlfn.CONCAT("$K", $F195))</f>
        <v/>
      </c>
      <c r="D195" s="22" t="n"/>
      <c r="E195" s="22">
        <f t="array" ref="E195">INDIRECT(_xlfn.CONCAT("$L", $F195))</f>
        <v/>
      </c>
      <c r="F195" s="22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9.25" customHeight="1" s="6">
      <c r="A196" s="22">
        <f t="array" ref="A196">INDIRECT(_xlfn.CONCAT("$I", $F196))</f>
        <v/>
      </c>
      <c r="B196" s="22">
        <f t="array" ref="B196">INDIRECT(_xlfn.CONCAT("$J", $F196))</f>
        <v/>
      </c>
      <c r="C196" s="22">
        <f t="array" ref="C196">INDIRECT(_xlfn.CONCAT("$K", $F196))</f>
        <v/>
      </c>
      <c r="D196" s="22" t="n"/>
      <c r="E196" s="22">
        <f t="array" ref="E196">INDIRECT(_xlfn.CONCAT("$L", $F196))</f>
        <v/>
      </c>
      <c r="F196" s="22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59.25" customHeight="1" s="6">
      <c r="A197" s="22">
        <f t="array" ref="A197">INDIRECT(_xlfn.CONCAT("$I", $F197))</f>
        <v/>
      </c>
      <c r="B197" s="22">
        <f t="array" ref="B197">INDIRECT(_xlfn.CONCAT("$J", $F197))</f>
        <v/>
      </c>
      <c r="C197" s="22">
        <f t="array" ref="C197">INDIRECT(_xlfn.CONCAT("$K", $F197))</f>
        <v/>
      </c>
      <c r="D197" s="22" t="n"/>
      <c r="E197" s="22">
        <f t="array" ref="E197">INDIRECT(_xlfn.CONCAT("$L", $F197))</f>
        <v/>
      </c>
      <c r="F197" s="22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9.25" customHeight="1" s="6">
      <c r="A198" s="22">
        <f t="array" ref="A198">INDIRECT(_xlfn.CONCAT("$I", $F198))</f>
        <v/>
      </c>
      <c r="B198" s="22">
        <f t="array" ref="B198">INDIRECT(_xlfn.CONCAT("$J", $F198))</f>
        <v/>
      </c>
      <c r="C198" s="22">
        <f t="array" ref="C198">INDIRECT(_xlfn.CONCAT("$K", $F198))</f>
        <v/>
      </c>
      <c r="D198" s="22" t="n"/>
      <c r="E198" s="22">
        <f t="array" ref="E198">INDIRECT(_xlfn.CONCAT("$L", $F198))</f>
        <v/>
      </c>
      <c r="F198" s="22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9.25" customHeight="1" s="6">
      <c r="A199" s="22">
        <f t="array" ref="A199">INDIRECT(_xlfn.CONCAT("$I", $F199))</f>
        <v/>
      </c>
      <c r="B199" s="22">
        <f t="array" ref="B199">INDIRECT(_xlfn.CONCAT("$J", $F199))</f>
        <v/>
      </c>
      <c r="C199" s="22">
        <f t="array" ref="C199">INDIRECT(_xlfn.CONCAT("$K", $F199))</f>
        <v/>
      </c>
      <c r="D199" s="22" t="n"/>
      <c r="E199" s="22">
        <f t="array" ref="E199">INDIRECT(_xlfn.CONCAT("$L", $F199))</f>
        <v/>
      </c>
      <c r="F199" s="22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22">
        <f t="array" ref="A200">INDIRECT(_xlfn.CONCAT("$I", $F200))</f>
        <v/>
      </c>
      <c r="B200" s="22">
        <f t="array" ref="B200">INDIRECT(_xlfn.CONCAT("$J", $F200))</f>
        <v/>
      </c>
      <c r="C200" s="22">
        <f t="array" ref="C200">INDIRECT(_xlfn.CONCAT("$K", $F200))</f>
        <v/>
      </c>
      <c r="D200" s="22" t="n"/>
      <c r="E200" s="22">
        <f t="array" ref="E200">INDIRECT(_xlfn.CONCAT("$L", $F200))</f>
        <v/>
      </c>
      <c r="F200" s="22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22">
        <f t="array" ref="A201">INDIRECT(_xlfn.CONCAT("$I", $F201))</f>
        <v/>
      </c>
      <c r="B201" s="22">
        <f t="array" ref="B201">INDIRECT(_xlfn.CONCAT("$J", $F201))</f>
        <v/>
      </c>
      <c r="C201" s="22">
        <f t="array" ref="C201">INDIRECT(_xlfn.CONCAT("$K", $F201))</f>
        <v/>
      </c>
      <c r="D201" s="22" t="n"/>
      <c r="E201" s="22">
        <f t="array" ref="E201">INDIRECT(_xlfn.CONCAT("$L", $F201))</f>
        <v/>
      </c>
      <c r="F201" s="22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9.25" customHeight="1" s="6">
      <c r="A202" s="22">
        <f t="array" ref="A202">INDIRECT(_xlfn.CONCAT("$I", $F202))</f>
        <v/>
      </c>
      <c r="B202" s="22">
        <f t="array" ref="B202">INDIRECT(_xlfn.CONCAT("$J", $F202))</f>
        <v/>
      </c>
      <c r="C202" s="22">
        <f t="array" ref="C202">INDIRECT(_xlfn.CONCAT("$K", $F202))</f>
        <v/>
      </c>
      <c r="D202" s="22" t="n"/>
      <c r="E202" s="22">
        <f t="array" ref="E202">INDIRECT(_xlfn.CONCAT("$L", $F202))</f>
        <v/>
      </c>
      <c r="F202" s="22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22">
        <f t="array" ref="A203">INDIRECT(_xlfn.CONCAT("$I", $F203))</f>
        <v/>
      </c>
      <c r="B203" s="22">
        <f t="array" ref="B203">INDIRECT(_xlfn.CONCAT("$J", $F203))</f>
        <v/>
      </c>
      <c r="C203" s="22">
        <f t="array" ref="C203">INDIRECT(_xlfn.CONCAT("$K", $F203))</f>
        <v/>
      </c>
      <c r="D203" s="22" t="n"/>
      <c r="E203" s="22">
        <f t="array" ref="E203">INDIRECT(_xlfn.CONCAT("$L", $F203))</f>
        <v/>
      </c>
      <c r="F203" s="22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22">
        <f t="array" ref="A204">INDIRECT(_xlfn.CONCAT("$I", $F204))</f>
        <v/>
      </c>
      <c r="B204" s="22">
        <f t="array" ref="B204">INDIRECT(_xlfn.CONCAT("$J", $F204))</f>
        <v/>
      </c>
      <c r="C204" s="22">
        <f t="array" ref="C204">INDIRECT(_xlfn.CONCAT("$K", $F204))</f>
        <v/>
      </c>
      <c r="D204" s="22" t="n"/>
      <c r="E204" s="22">
        <f t="array" ref="E204">INDIRECT(_xlfn.CONCAT("$L", $F204))</f>
        <v/>
      </c>
      <c r="F204" s="22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22">
        <f t="array" ref="A205">INDIRECT(_xlfn.CONCAT("$I", $F205))</f>
        <v/>
      </c>
      <c r="B205" s="22">
        <f t="array" ref="B205">INDIRECT(_xlfn.CONCAT("$J", $F205))</f>
        <v/>
      </c>
      <c r="C205" s="22">
        <f t="array" ref="C205">INDIRECT(_xlfn.CONCAT("$K", $F205))</f>
        <v/>
      </c>
      <c r="D205" s="22" t="n"/>
      <c r="E205" s="22">
        <f t="array" ref="E205">INDIRECT(_xlfn.CONCAT("$L", $F205))</f>
        <v/>
      </c>
      <c r="F205" s="22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22">
        <f t="array" ref="A206">INDIRECT(_xlfn.CONCAT("$I", $F206))</f>
        <v/>
      </c>
      <c r="B206" s="22">
        <f t="array" ref="B206">INDIRECT(_xlfn.CONCAT("$J", $F206))</f>
        <v/>
      </c>
      <c r="C206" s="22">
        <f t="array" ref="C206">INDIRECT(_xlfn.CONCAT("$K", $F206))</f>
        <v/>
      </c>
      <c r="D206" s="22" t="n"/>
      <c r="E206" s="22">
        <f t="array" ref="E206">INDIRECT(_xlfn.CONCAT("$L", $F206))</f>
        <v/>
      </c>
      <c r="F206" s="22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22">
        <f t="array" ref="A207">INDIRECT(_xlfn.CONCAT("$I", $F207))</f>
        <v/>
      </c>
      <c r="B207" s="22">
        <f t="array" ref="B207">INDIRECT(_xlfn.CONCAT("$J", $F207))</f>
        <v/>
      </c>
      <c r="C207" s="22">
        <f t="array" ref="C207">INDIRECT(_xlfn.CONCAT("$K", $F207))</f>
        <v/>
      </c>
      <c r="D207" s="22" t="n"/>
      <c r="E207" s="22">
        <f t="array" ref="E207">INDIRECT(_xlfn.CONCAT("$L", $F207))</f>
        <v/>
      </c>
      <c r="F207" s="22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22">
        <f t="array" ref="A208">INDIRECT(_xlfn.CONCAT("$I", $F208))</f>
        <v/>
      </c>
      <c r="B208" s="22">
        <f t="array" ref="B208">INDIRECT(_xlfn.CONCAT("$J", $F208))</f>
        <v/>
      </c>
      <c r="C208" s="22">
        <f t="array" ref="C208">INDIRECT(_xlfn.CONCAT("$K", $F208))</f>
        <v/>
      </c>
      <c r="D208" s="22" t="n"/>
      <c r="E208" s="22">
        <f t="array" ref="E208">INDIRECT(_xlfn.CONCAT("$L", $F208))</f>
        <v/>
      </c>
      <c r="F208" s="22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9.25" customHeight="1" s="6">
      <c r="A209" s="22">
        <f t="array" ref="A209">INDIRECT(_xlfn.CONCAT("$I", $F209))</f>
        <v/>
      </c>
      <c r="B209" s="22">
        <f t="array" ref="B209">INDIRECT(_xlfn.CONCAT("$J", $F209))</f>
        <v/>
      </c>
      <c r="C209" s="22">
        <f t="array" ref="C209">INDIRECT(_xlfn.CONCAT("$K", $F209))</f>
        <v/>
      </c>
      <c r="D209" s="22" t="n"/>
      <c r="E209" s="22">
        <f t="array" ref="E209">INDIRECT(_xlfn.CONCAT("$L", $F209))</f>
        <v/>
      </c>
      <c r="F209" s="22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9.25" customHeight="1" s="6">
      <c r="A210" s="22">
        <f t="array" ref="A210">INDIRECT(_xlfn.CONCAT("$I", $F210))</f>
        <v/>
      </c>
      <c r="B210" s="22">
        <f t="array" ref="B210">INDIRECT(_xlfn.CONCAT("$J", $F210))</f>
        <v/>
      </c>
      <c r="C210" s="22">
        <f t="array" ref="C210">INDIRECT(_xlfn.CONCAT("$K", $F210))</f>
        <v/>
      </c>
      <c r="D210" s="22" t="n"/>
      <c r="E210" s="22">
        <f t="array" ref="E210">INDIRECT(_xlfn.CONCAT("$L", $F210))</f>
        <v/>
      </c>
      <c r="F210" s="22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22">
        <f t="array" ref="A211">INDIRECT(_xlfn.CONCAT("$I", $F211))</f>
        <v/>
      </c>
      <c r="B211" s="22">
        <f t="array" ref="B211">INDIRECT(_xlfn.CONCAT("$J", $F211))</f>
        <v/>
      </c>
      <c r="C211" s="22">
        <f t="array" ref="C211">INDIRECT(_xlfn.CONCAT("$K", $F211))</f>
        <v/>
      </c>
      <c r="D211" s="22" t="n"/>
      <c r="E211" s="22">
        <f t="array" ref="E211">INDIRECT(_xlfn.CONCAT("$L", $F211))</f>
        <v/>
      </c>
      <c r="F211" s="22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59.25" customHeight="1" s="6">
      <c r="A212" s="22">
        <f t="array" ref="A212">INDIRECT(_xlfn.CONCAT("$I", $F212))</f>
        <v/>
      </c>
      <c r="B212" s="22">
        <f t="array" ref="B212">INDIRECT(_xlfn.CONCAT("$J", $F212))</f>
        <v/>
      </c>
      <c r="C212" s="22">
        <f t="array" ref="C212">INDIRECT(_xlfn.CONCAT("$K", $F212))</f>
        <v/>
      </c>
      <c r="D212" s="22" t="n"/>
      <c r="E212" s="22">
        <f t="array" ref="E212">INDIRECT(_xlfn.CONCAT("$L", $F212))</f>
        <v/>
      </c>
      <c r="F212" s="22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9.25" customHeight="1" s="6">
      <c r="A213" s="22">
        <f t="array" ref="A213">INDIRECT(_xlfn.CONCAT("$I", $F213))</f>
        <v/>
      </c>
      <c r="B213" s="22">
        <f t="array" ref="B213">INDIRECT(_xlfn.CONCAT("$J", $F213))</f>
        <v/>
      </c>
      <c r="C213" s="22">
        <f t="array" ref="C213">INDIRECT(_xlfn.CONCAT("$K", $F213))</f>
        <v/>
      </c>
      <c r="D213" s="22" t="n"/>
      <c r="E213" s="22">
        <f t="array" ref="E213">INDIRECT(_xlfn.CONCAT("$L", $F213))</f>
        <v/>
      </c>
      <c r="F213" s="22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9.25" customHeight="1" s="6">
      <c r="A214" s="22">
        <f t="array" ref="A214">INDIRECT(_xlfn.CONCAT("$I", $F214))</f>
        <v/>
      </c>
      <c r="B214" s="22">
        <f t="array" ref="B214">INDIRECT(_xlfn.CONCAT("$J", $F214))</f>
        <v/>
      </c>
      <c r="C214" s="22">
        <f t="array" ref="C214">INDIRECT(_xlfn.CONCAT("$K", $F214))</f>
        <v/>
      </c>
      <c r="D214" s="22" t="n"/>
      <c r="E214" s="22">
        <f t="array" ref="E214">INDIRECT(_xlfn.CONCAT("$L", $F214))</f>
        <v/>
      </c>
      <c r="F214" s="22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9.25" customHeight="1" s="6">
      <c r="A215" s="22">
        <f t="array" ref="A215">INDIRECT(_xlfn.CONCAT("$I", $F215))</f>
        <v/>
      </c>
      <c r="B215" s="22">
        <f t="array" ref="B215">INDIRECT(_xlfn.CONCAT("$J", $F215))</f>
        <v/>
      </c>
      <c r="C215" s="22">
        <f t="array" ref="C215">INDIRECT(_xlfn.CONCAT("$K", $F215))</f>
        <v/>
      </c>
      <c r="D215" s="22" t="n"/>
      <c r="E215" s="22">
        <f t="array" ref="E215">INDIRECT(_xlfn.CONCAT("$L", $F215))</f>
        <v/>
      </c>
      <c r="F215" s="22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22">
        <f t="array" ref="A216">INDIRECT(_xlfn.CONCAT("$I", $F216))</f>
        <v/>
      </c>
      <c r="B216" s="22">
        <f t="array" ref="B216">INDIRECT(_xlfn.CONCAT("$J", $F216))</f>
        <v/>
      </c>
      <c r="C216" s="22">
        <f t="array" ref="C216">INDIRECT(_xlfn.CONCAT("$K", $F216))</f>
        <v/>
      </c>
      <c r="D216" s="22" t="n"/>
      <c r="E216" s="22">
        <f t="array" ref="E216">INDIRECT(_xlfn.CONCAT("$L", $F216))</f>
        <v/>
      </c>
      <c r="F216" s="22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9.25" customHeight="1" s="6">
      <c r="A217" s="22">
        <f t="array" ref="A217">INDIRECT(_xlfn.CONCAT("$I", $F217))</f>
        <v/>
      </c>
      <c r="B217" s="22">
        <f t="array" ref="B217">INDIRECT(_xlfn.CONCAT("$J", $F217))</f>
        <v/>
      </c>
      <c r="C217" s="22">
        <f t="array" ref="C217">INDIRECT(_xlfn.CONCAT("$K", $F217))</f>
        <v/>
      </c>
      <c r="D217" s="22" t="n"/>
      <c r="E217" s="22">
        <f t="array" ref="E217">INDIRECT(_xlfn.CONCAT("$L", $F217))</f>
        <v/>
      </c>
      <c r="F217" s="22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9.25" customHeight="1" s="6">
      <c r="A218" s="22">
        <f t="array" ref="A218">INDIRECT(_xlfn.CONCAT("$I", $F218))</f>
        <v/>
      </c>
      <c r="B218" s="22">
        <f t="array" ref="B218">INDIRECT(_xlfn.CONCAT("$J", $F218))</f>
        <v/>
      </c>
      <c r="C218" s="22">
        <f t="array" ref="C218">INDIRECT(_xlfn.CONCAT("$K", $F218))</f>
        <v/>
      </c>
      <c r="D218" s="22" t="n"/>
      <c r="E218" s="22">
        <f t="array" ref="E218">INDIRECT(_xlfn.CONCAT("$L", $F218))</f>
        <v/>
      </c>
      <c r="F218" s="22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9.25" customHeight="1" s="6">
      <c r="A219" s="22">
        <f t="array" ref="A219">INDIRECT(_xlfn.CONCAT("$I", $F219))</f>
        <v/>
      </c>
      <c r="B219" s="22">
        <f t="array" ref="B219">INDIRECT(_xlfn.CONCAT("$J", $F219))</f>
        <v/>
      </c>
      <c r="C219" s="22">
        <f t="array" ref="C219">INDIRECT(_xlfn.CONCAT("$K", $F219))</f>
        <v/>
      </c>
      <c r="D219" s="22" t="n"/>
      <c r="E219" s="22">
        <f t="array" ref="E219">INDIRECT(_xlfn.CONCAT("$L", $F219))</f>
        <v/>
      </c>
      <c r="F219" s="22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22">
        <f t="array" ref="A220">INDIRECT(_xlfn.CONCAT("$I", $F220))</f>
        <v/>
      </c>
      <c r="B220" s="22">
        <f t="array" ref="B220">INDIRECT(_xlfn.CONCAT("$J", $F220))</f>
        <v/>
      </c>
      <c r="C220" s="22">
        <f t="array" ref="C220">INDIRECT(_xlfn.CONCAT("$K", $F220))</f>
        <v/>
      </c>
      <c r="D220" s="22" t="n"/>
      <c r="E220" s="22">
        <f t="array" ref="E220">INDIRECT(_xlfn.CONCAT("$L", $F220))</f>
        <v/>
      </c>
      <c r="F220" s="22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9.25" customHeight="1" s="6">
      <c r="A221" s="22">
        <f t="array" ref="A221">INDIRECT(_xlfn.CONCAT("$I", $F221))</f>
        <v/>
      </c>
      <c r="B221" s="22">
        <f t="array" ref="B221">INDIRECT(_xlfn.CONCAT("$J", $F221))</f>
        <v/>
      </c>
      <c r="C221" s="22">
        <f t="array" ref="C221">INDIRECT(_xlfn.CONCAT("$K", $F221))</f>
        <v/>
      </c>
      <c r="D221" s="22" t="n"/>
      <c r="E221" s="22">
        <f t="array" ref="E221">INDIRECT(_xlfn.CONCAT("$L", $F221))</f>
        <v/>
      </c>
      <c r="F221" s="22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68.25" customHeight="1" s="6">
      <c r="A222" s="22">
        <f t="array" ref="A222">INDIRECT(_xlfn.CONCAT("$I", $F222))</f>
        <v/>
      </c>
      <c r="B222" s="22">
        <f t="array" ref="B222">INDIRECT(_xlfn.CONCAT("$J", $F222))</f>
        <v/>
      </c>
      <c r="C222" s="22">
        <f t="array" ref="C222">INDIRECT(_xlfn.CONCAT("$K", $F222))</f>
        <v/>
      </c>
      <c r="D222" s="22" t="n"/>
      <c r="E222" s="22">
        <f t="array" ref="E222">INDIRECT(_xlfn.CONCAT("$L", $F222))</f>
        <v/>
      </c>
      <c r="F222" s="22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22">
        <f t="array" ref="A223">INDIRECT(_xlfn.CONCAT("$I", $F223))</f>
        <v/>
      </c>
      <c r="B223" s="22">
        <f t="array" ref="B223">INDIRECT(_xlfn.CONCAT("$J", $F223))</f>
        <v/>
      </c>
      <c r="C223" s="22">
        <f t="array" ref="C223">INDIRECT(_xlfn.CONCAT("$K", $F223))</f>
        <v/>
      </c>
      <c r="D223" s="22" t="n"/>
      <c r="E223" s="22">
        <f t="array" ref="E223">INDIRECT(_xlfn.CONCAT("$L", $F223))</f>
        <v/>
      </c>
      <c r="F223" s="22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22">
        <f t="array" ref="A224">INDIRECT(_xlfn.CONCAT("$I", $F224))</f>
        <v/>
      </c>
      <c r="B224" s="22">
        <f t="array" ref="B224">INDIRECT(_xlfn.CONCAT("$J", $F224))</f>
        <v/>
      </c>
      <c r="C224" s="22">
        <f t="array" ref="C224">INDIRECT(_xlfn.CONCAT("$K", $F224))</f>
        <v/>
      </c>
      <c r="D224" s="22" t="n"/>
      <c r="E224" s="22">
        <f t="array" ref="E224">INDIRECT(_xlfn.CONCAT("$L", $F224))</f>
        <v/>
      </c>
      <c r="F224" s="22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9.25" customHeight="1" s="6">
      <c r="A225" s="22">
        <f t="array" ref="A225">INDIRECT(_xlfn.CONCAT("$I", $F225))</f>
        <v/>
      </c>
      <c r="B225" s="22">
        <f t="array" ref="B225">INDIRECT(_xlfn.CONCAT("$J", $F225))</f>
        <v/>
      </c>
      <c r="C225" s="22">
        <f t="array" ref="C225">INDIRECT(_xlfn.CONCAT("$K", $F225))</f>
        <v/>
      </c>
      <c r="D225" s="22" t="n"/>
      <c r="E225" s="22">
        <f t="array" ref="E225">INDIRECT(_xlfn.CONCAT("$L", $F225))</f>
        <v/>
      </c>
      <c r="F225" s="22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9.25" customHeight="1" s="6">
      <c r="A226" s="22">
        <f t="array" ref="A226">INDIRECT(_xlfn.CONCAT("$I", $F226))</f>
        <v/>
      </c>
      <c r="B226" s="22">
        <f t="array" ref="B226">INDIRECT(_xlfn.CONCAT("$J", $F226))</f>
        <v/>
      </c>
      <c r="C226" s="22">
        <f t="array" ref="C226">INDIRECT(_xlfn.CONCAT("$K", $F226))</f>
        <v/>
      </c>
      <c r="D226" s="22" t="n"/>
      <c r="E226" s="22">
        <f t="array" ref="E226">INDIRECT(_xlfn.CONCAT("$L", $F226))</f>
        <v/>
      </c>
      <c r="F226" s="22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22">
        <f t="array" ref="A227">INDIRECT(_xlfn.CONCAT("$I", $F227))</f>
        <v/>
      </c>
      <c r="B227" s="22">
        <f t="array" ref="B227">INDIRECT(_xlfn.CONCAT("$J", $F227))</f>
        <v/>
      </c>
      <c r="C227" s="22">
        <f t="array" ref="C227">INDIRECT(_xlfn.CONCAT("$K", $F227))</f>
        <v/>
      </c>
      <c r="D227" s="22" t="n"/>
      <c r="E227" s="22">
        <f t="array" ref="E227">INDIRECT(_xlfn.CONCAT("$L", $F227))</f>
        <v/>
      </c>
      <c r="F227" s="22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22">
        <f t="array" ref="A228">INDIRECT(_xlfn.CONCAT("$I", $F228))</f>
        <v/>
      </c>
      <c r="B228" s="22">
        <f t="array" ref="B228">INDIRECT(_xlfn.CONCAT("$J", $F228))</f>
        <v/>
      </c>
      <c r="C228" s="22">
        <f t="array" ref="C228">INDIRECT(_xlfn.CONCAT("$K", $F228))</f>
        <v/>
      </c>
      <c r="D228" s="22" t="n"/>
      <c r="E228" s="22">
        <f t="array" ref="E228">INDIRECT(_xlfn.CONCAT("$L", $F228))</f>
        <v/>
      </c>
      <c r="F228" s="22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59.25" customHeight="1" s="6">
      <c r="A229" s="22">
        <f t="array" ref="A229">INDIRECT(_xlfn.CONCAT("$I", $F229))</f>
        <v/>
      </c>
      <c r="B229" s="22">
        <f t="array" ref="B229">INDIRECT(_xlfn.CONCAT("$J", $F229))</f>
        <v/>
      </c>
      <c r="C229" s="22">
        <f t="array" ref="C229">INDIRECT(_xlfn.CONCAT("$K", $F229))</f>
        <v/>
      </c>
      <c r="D229" s="22" t="n"/>
      <c r="E229" s="22">
        <f t="array" ref="E229">INDIRECT(_xlfn.CONCAT("$L", $F229))</f>
        <v/>
      </c>
      <c r="F229" s="22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9.25" customHeight="1" s="6">
      <c r="A230" s="22">
        <f t="array" ref="A230">INDIRECT(_xlfn.CONCAT("$I", $F230))</f>
        <v/>
      </c>
      <c r="B230" s="22">
        <f t="array" ref="B230">INDIRECT(_xlfn.CONCAT("$J", $F230))</f>
        <v/>
      </c>
      <c r="C230" s="22">
        <f t="array" ref="C230">INDIRECT(_xlfn.CONCAT("$K", $F230))</f>
        <v/>
      </c>
      <c r="D230" s="22" t="n"/>
      <c r="E230" s="22">
        <f t="array" ref="E230">INDIRECT(_xlfn.CONCAT("$L", $F230))</f>
        <v/>
      </c>
      <c r="F230" s="22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22">
        <f t="array" ref="A231">INDIRECT(_xlfn.CONCAT("$I", $F231))</f>
        <v/>
      </c>
      <c r="B231" s="22">
        <f t="array" ref="B231">INDIRECT(_xlfn.CONCAT("$J", $F231))</f>
        <v/>
      </c>
      <c r="C231" s="22">
        <f t="array" ref="C231">INDIRECT(_xlfn.CONCAT("$K", $F231))</f>
        <v/>
      </c>
      <c r="D231" s="22" t="n"/>
      <c r="E231" s="22">
        <f t="array" ref="E231">INDIRECT(_xlfn.CONCAT("$L", $F231))</f>
        <v/>
      </c>
      <c r="F231" s="22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22">
        <f t="array" ref="A232">INDIRECT(_xlfn.CONCAT("$I", $F232))</f>
        <v/>
      </c>
      <c r="B232" s="22">
        <f t="array" ref="B232">INDIRECT(_xlfn.CONCAT("$J", $F232))</f>
        <v/>
      </c>
      <c r="C232" s="22">
        <f t="array" ref="C232">INDIRECT(_xlfn.CONCAT("$K", $F232))</f>
        <v/>
      </c>
      <c r="D232" s="22" t="n"/>
      <c r="E232" s="22">
        <f t="array" ref="E232">INDIRECT(_xlfn.CONCAT("$L", $F232))</f>
        <v/>
      </c>
      <c r="F232" s="22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9.25" customHeight="1" s="6">
      <c r="A233" s="22">
        <f t="array" ref="A233">INDIRECT(_xlfn.CONCAT("$I", $F233))</f>
        <v/>
      </c>
      <c r="B233" s="22">
        <f t="array" ref="B233">INDIRECT(_xlfn.CONCAT("$J", $F233))</f>
        <v/>
      </c>
      <c r="C233" s="22">
        <f t="array" ref="C233">INDIRECT(_xlfn.CONCAT("$K", $F233))</f>
        <v/>
      </c>
      <c r="D233" s="22" t="n"/>
      <c r="E233" s="22">
        <f t="array" ref="E233">INDIRECT(_xlfn.CONCAT("$L", $F233))</f>
        <v/>
      </c>
      <c r="F233" s="22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9.25" customHeight="1" s="6">
      <c r="A234" s="22">
        <f t="array" ref="A234">INDIRECT(_xlfn.CONCAT("$I", $F234))</f>
        <v/>
      </c>
      <c r="B234" s="22">
        <f t="array" ref="B234">INDIRECT(_xlfn.CONCAT("$J", $F234))</f>
        <v/>
      </c>
      <c r="C234" s="22">
        <f t="array" ref="C234">INDIRECT(_xlfn.CONCAT("$K", $F234))</f>
        <v/>
      </c>
      <c r="D234" s="22" t="n"/>
      <c r="E234" s="22">
        <f t="array" ref="E234">INDIRECT(_xlfn.CONCAT("$L", $F234))</f>
        <v/>
      </c>
      <c r="F234" s="22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22">
        <f t="array" ref="A235">INDIRECT(_xlfn.CONCAT("$I", $F235))</f>
        <v/>
      </c>
      <c r="B235" s="22">
        <f t="array" ref="B235">INDIRECT(_xlfn.CONCAT("$J", $F235))</f>
        <v/>
      </c>
      <c r="C235" s="22">
        <f t="array" ref="C235">INDIRECT(_xlfn.CONCAT("$K", $F235))</f>
        <v/>
      </c>
      <c r="D235" s="22" t="n"/>
      <c r="E235" s="22">
        <f t="array" ref="E235">INDIRECT(_xlfn.CONCAT("$L", $F235))</f>
        <v/>
      </c>
      <c r="F235" s="22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22">
        <f t="array" ref="A236">INDIRECT(_xlfn.CONCAT("$I", $F236))</f>
        <v/>
      </c>
      <c r="B236" s="22">
        <f t="array" ref="B236">INDIRECT(_xlfn.CONCAT("$J", $F236))</f>
        <v/>
      </c>
      <c r="C236" s="22">
        <f t="array" ref="C236">INDIRECT(_xlfn.CONCAT("$K", $F236))</f>
        <v/>
      </c>
      <c r="D236" s="22" t="n"/>
      <c r="E236" s="22">
        <f t="array" ref="E236">INDIRECT(_xlfn.CONCAT("$L", $F236))</f>
        <v/>
      </c>
      <c r="F236" s="22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22">
        <f t="array" ref="A237">INDIRECT(_xlfn.CONCAT("$I", $F237))</f>
        <v/>
      </c>
      <c r="B237" s="22">
        <f t="array" ref="B237">INDIRECT(_xlfn.CONCAT("$J", $F237))</f>
        <v/>
      </c>
      <c r="C237" s="22">
        <f t="array" ref="C237">INDIRECT(_xlfn.CONCAT("$K", $F237))</f>
        <v/>
      </c>
      <c r="D237" s="22" t="n"/>
      <c r="E237" s="22">
        <f t="array" ref="E237">INDIRECT(_xlfn.CONCAT("$L", $F237))</f>
        <v/>
      </c>
      <c r="F237" s="22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22">
        <f t="array" ref="A238">INDIRECT(_xlfn.CONCAT("$I", $F238))</f>
        <v/>
      </c>
      <c r="B238" s="22">
        <f t="array" ref="B238">INDIRECT(_xlfn.CONCAT("$J", $F238))</f>
        <v/>
      </c>
      <c r="C238" s="22">
        <f t="array" ref="C238">INDIRECT(_xlfn.CONCAT("$K", $F238))</f>
        <v/>
      </c>
      <c r="D238" s="22" t="n"/>
      <c r="E238" s="22">
        <f t="array" ref="E238">INDIRECT(_xlfn.CONCAT("$L", $F238))</f>
        <v/>
      </c>
      <c r="F238" s="22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22">
        <f t="array" ref="A239">INDIRECT(_xlfn.CONCAT("$I", $F239))</f>
        <v/>
      </c>
      <c r="B239" s="22">
        <f t="array" ref="B239">INDIRECT(_xlfn.CONCAT("$J", $F239))</f>
        <v/>
      </c>
      <c r="C239" s="22">
        <f t="array" ref="C239">INDIRECT(_xlfn.CONCAT("$K", $F239))</f>
        <v/>
      </c>
      <c r="D239" s="22" t="n"/>
      <c r="E239" s="22">
        <f t="array" ref="E239">INDIRECT(_xlfn.CONCAT("$L", $F239))</f>
        <v/>
      </c>
      <c r="F239" s="22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9.25" customHeight="1" s="6">
      <c r="A240" s="22">
        <f t="array" ref="A240">INDIRECT(_xlfn.CONCAT("$I", $F240))</f>
        <v/>
      </c>
      <c r="B240" s="22">
        <f t="array" ref="B240">INDIRECT(_xlfn.CONCAT("$J", $F240))</f>
        <v/>
      </c>
      <c r="C240" s="22">
        <f t="array" ref="C240">INDIRECT(_xlfn.CONCAT("$K", $F240))</f>
        <v/>
      </c>
      <c r="D240" s="22" t="n"/>
      <c r="E240" s="22">
        <f t="array" ref="E240">INDIRECT(_xlfn.CONCAT("$L", $F240))</f>
        <v/>
      </c>
      <c r="F240" s="22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22">
        <f t="array" ref="A241">INDIRECT(_xlfn.CONCAT("$I", $F241))</f>
        <v/>
      </c>
      <c r="B241" s="22">
        <f t="array" ref="B241">INDIRECT(_xlfn.CONCAT("$J", $F241))</f>
        <v/>
      </c>
      <c r="C241" s="22">
        <f t="array" ref="C241">INDIRECT(_xlfn.CONCAT("$K", $F241))</f>
        <v/>
      </c>
      <c r="D241" s="22" t="n"/>
      <c r="E241" s="22">
        <f t="array" ref="E241">INDIRECT(_xlfn.CONCAT("$L", $F241))</f>
        <v/>
      </c>
      <c r="F241" s="22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9.25" customHeight="1" s="6">
      <c r="A242" s="22">
        <f t="array" ref="A242">INDIRECT(_xlfn.CONCAT("$I", $F242))</f>
        <v/>
      </c>
      <c r="B242" s="22">
        <f t="array" ref="B242">INDIRECT(_xlfn.CONCAT("$J", $F242))</f>
        <v/>
      </c>
      <c r="C242" s="22">
        <f t="array" ref="C242">INDIRECT(_xlfn.CONCAT("$K", $F242))</f>
        <v/>
      </c>
      <c r="D242" s="22" t="n"/>
      <c r="E242" s="22">
        <f t="array" ref="E242">INDIRECT(_xlfn.CONCAT("$L", $F242))</f>
        <v/>
      </c>
      <c r="F242" s="22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9.25" customHeight="1" s="6">
      <c r="A243" s="22">
        <f t="array" ref="A243">INDIRECT(_xlfn.CONCAT("$I", $F243))</f>
        <v/>
      </c>
      <c r="B243" s="22">
        <f t="array" ref="B243">INDIRECT(_xlfn.CONCAT("$J", $F243))</f>
        <v/>
      </c>
      <c r="C243" s="22">
        <f t="array" ref="C243">INDIRECT(_xlfn.CONCAT("$K", $F243))</f>
        <v/>
      </c>
      <c r="D243" s="22" t="n"/>
      <c r="E243" s="22">
        <f t="array" ref="E243">INDIRECT(_xlfn.CONCAT("$L", $F243))</f>
        <v/>
      </c>
      <c r="F243" s="22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9.25" customHeight="1" s="6">
      <c r="A244" s="22">
        <f t="array" ref="A244">INDIRECT(_xlfn.CONCAT("$I", $F244))</f>
        <v/>
      </c>
      <c r="B244" s="22">
        <f t="array" ref="B244">INDIRECT(_xlfn.CONCAT("$J", $F244))</f>
        <v/>
      </c>
      <c r="C244" s="22">
        <f t="array" ref="C244">INDIRECT(_xlfn.CONCAT("$K", $F244))</f>
        <v/>
      </c>
      <c r="D244" s="22" t="n"/>
      <c r="E244" s="22">
        <f t="array" ref="E244">INDIRECT(_xlfn.CONCAT("$L", $F244))</f>
        <v/>
      </c>
      <c r="F244" s="22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9.25" customHeight="1" s="6">
      <c r="A245" s="22">
        <f t="array" ref="A245">INDIRECT(_xlfn.CONCAT("$I", $F245))</f>
        <v/>
      </c>
      <c r="B245" s="22">
        <f t="array" ref="B245">INDIRECT(_xlfn.CONCAT("$J", $F245))</f>
        <v/>
      </c>
      <c r="C245" s="22">
        <f t="array" ref="C245">INDIRECT(_xlfn.CONCAT("$K", $F245))</f>
        <v/>
      </c>
      <c r="D245" s="22" t="n"/>
      <c r="E245" s="22">
        <f t="array" ref="E245">INDIRECT(_xlfn.CONCAT("$L", $F245))</f>
        <v/>
      </c>
      <c r="F245" s="22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9.25" customHeight="1" s="6">
      <c r="A246" s="22">
        <f t="array" ref="A246">INDIRECT(_xlfn.CONCAT("$I", $F246))</f>
        <v/>
      </c>
      <c r="B246" s="22">
        <f t="array" ref="B246">INDIRECT(_xlfn.CONCAT("$J", $F246))</f>
        <v/>
      </c>
      <c r="C246" s="22">
        <f t="array" ref="C246">INDIRECT(_xlfn.CONCAT("$K", $F246))</f>
        <v/>
      </c>
      <c r="D246" s="22" t="n"/>
      <c r="E246" s="22">
        <f t="array" ref="E246">INDIRECT(_xlfn.CONCAT("$L", $F246))</f>
        <v/>
      </c>
      <c r="F246" s="22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68.25" customHeight="1" s="6">
      <c r="A247" s="22">
        <f t="array" ref="A247">INDIRECT(_xlfn.CONCAT("$I", $F247))</f>
        <v/>
      </c>
      <c r="B247" s="22">
        <f t="array" ref="B247">INDIRECT(_xlfn.CONCAT("$J", $F247))</f>
        <v/>
      </c>
      <c r="C247" s="22">
        <f t="array" ref="C247">INDIRECT(_xlfn.CONCAT("$K", $F247))</f>
        <v/>
      </c>
      <c r="D247" s="22" t="n"/>
      <c r="E247" s="22">
        <f t="array" ref="E247">INDIRECT(_xlfn.CONCAT("$L", $F247))</f>
        <v/>
      </c>
      <c r="F247" s="22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9.25" customHeight="1" s="6">
      <c r="A248" s="22">
        <f t="array" ref="A248">INDIRECT(_xlfn.CONCAT("$I", $F248))</f>
        <v/>
      </c>
      <c r="B248" s="22">
        <f t="array" ref="B248">INDIRECT(_xlfn.CONCAT("$J", $F248))</f>
        <v/>
      </c>
      <c r="C248" s="22">
        <f t="array" ref="C248">INDIRECT(_xlfn.CONCAT("$K", $F248))</f>
        <v/>
      </c>
      <c r="D248" s="22" t="n"/>
      <c r="E248" s="22">
        <f t="array" ref="E248">INDIRECT(_xlfn.CONCAT("$L", $F248))</f>
        <v/>
      </c>
      <c r="F248" s="22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9.25" customHeight="1" s="6">
      <c r="A249" s="22">
        <f t="array" ref="A249">INDIRECT(_xlfn.CONCAT("$I", $F249))</f>
        <v/>
      </c>
      <c r="B249" s="22">
        <f t="array" ref="B249">INDIRECT(_xlfn.CONCAT("$J", $F249))</f>
        <v/>
      </c>
      <c r="C249" s="22">
        <f t="array" ref="C249">INDIRECT(_xlfn.CONCAT("$K", $F249))</f>
        <v/>
      </c>
      <c r="D249" s="22" t="n"/>
      <c r="E249" s="22">
        <f t="array" ref="E249">INDIRECT(_xlfn.CONCAT("$L", $F249))</f>
        <v/>
      </c>
      <c r="F249" s="22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9.25" customHeight="1" s="6">
      <c r="A250" s="22">
        <f t="array" ref="A250">INDIRECT(_xlfn.CONCAT("$I", $F250))</f>
        <v/>
      </c>
      <c r="B250" s="22">
        <f t="array" ref="B250">INDIRECT(_xlfn.CONCAT("$J", $F250))</f>
        <v/>
      </c>
      <c r="C250" s="22">
        <f t="array" ref="C250">INDIRECT(_xlfn.CONCAT("$K", $F250))</f>
        <v/>
      </c>
      <c r="D250" s="22" t="n"/>
      <c r="E250" s="22">
        <f t="array" ref="E250">INDIRECT(_xlfn.CONCAT("$L", $F250))</f>
        <v/>
      </c>
      <c r="F250" s="22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9.25" customHeight="1" s="6">
      <c r="A251" s="22">
        <f t="array" ref="A251">INDIRECT(_xlfn.CONCAT("$I", $F251))</f>
        <v/>
      </c>
      <c r="B251" s="22">
        <f t="array" ref="B251">INDIRECT(_xlfn.CONCAT("$J", $F251))</f>
        <v/>
      </c>
      <c r="C251" s="22">
        <f t="array" ref="C251">INDIRECT(_xlfn.CONCAT("$K", $F251))</f>
        <v/>
      </c>
      <c r="D251" s="22" t="n"/>
      <c r="E251" s="22">
        <f t="array" ref="E251">INDIRECT(_xlfn.CONCAT("$L", $F251))</f>
        <v/>
      </c>
      <c r="F251" s="22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22">
        <f t="array" ref="A252">INDIRECT(_xlfn.CONCAT("$I", $F252))</f>
        <v/>
      </c>
      <c r="B252" s="22">
        <f t="array" ref="B252">INDIRECT(_xlfn.CONCAT("$J", $F252))</f>
        <v/>
      </c>
      <c r="C252" s="22">
        <f t="array" ref="C252">INDIRECT(_xlfn.CONCAT("$K", $F252))</f>
        <v/>
      </c>
      <c r="D252" s="22" t="n"/>
      <c r="E252" s="22">
        <f t="array" ref="E252">INDIRECT(_xlfn.CONCAT("$L", $F252))</f>
        <v/>
      </c>
      <c r="F252" s="22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22">
        <f t="array" ref="A253">INDIRECT(_xlfn.CONCAT("$I", $F253))</f>
        <v/>
      </c>
      <c r="B253" s="22">
        <f t="array" ref="B253">INDIRECT(_xlfn.CONCAT("$J", $F253))</f>
        <v/>
      </c>
      <c r="C253" s="22">
        <f t="array" ref="C253">INDIRECT(_xlfn.CONCAT("$K", $F253))</f>
        <v/>
      </c>
      <c r="D253" s="22" t="n"/>
      <c r="E253" s="22">
        <f t="array" ref="E253">INDIRECT(_xlfn.CONCAT("$L", $F253))</f>
        <v/>
      </c>
      <c r="F253" s="22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22">
        <f t="array" ref="A254">INDIRECT(_xlfn.CONCAT("$I", $F254))</f>
        <v/>
      </c>
      <c r="B254" s="22">
        <f t="array" ref="B254">INDIRECT(_xlfn.CONCAT("$J", $F254))</f>
        <v/>
      </c>
      <c r="C254" s="22">
        <f t="array" ref="C254">INDIRECT(_xlfn.CONCAT("$K", $F254))</f>
        <v/>
      </c>
      <c r="D254" s="22" t="n"/>
      <c r="E254" s="22">
        <f t="array" ref="E254">INDIRECT(_xlfn.CONCAT("$L", $F254))</f>
        <v/>
      </c>
      <c r="F254" s="22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9.25" customHeight="1" s="6">
      <c r="A255" s="22">
        <f t="array" ref="A255">INDIRECT(_xlfn.CONCAT("$I", $F255))</f>
        <v/>
      </c>
      <c r="B255" s="22">
        <f t="array" ref="B255">INDIRECT(_xlfn.CONCAT("$J", $F255))</f>
        <v/>
      </c>
      <c r="C255" s="22">
        <f t="array" ref="C255">INDIRECT(_xlfn.CONCAT("$K", $F255))</f>
        <v/>
      </c>
      <c r="D255" s="22" t="n"/>
      <c r="E255" s="22">
        <f t="array" ref="E255">INDIRECT(_xlfn.CONCAT("$L", $F255))</f>
        <v/>
      </c>
      <c r="F255" s="22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9.25" customHeight="1" s="6">
      <c r="A256" s="22">
        <f t="array" ref="A256">INDIRECT(_xlfn.CONCAT("$I", $F256))</f>
        <v/>
      </c>
      <c r="B256" s="22">
        <f t="array" ref="B256">INDIRECT(_xlfn.CONCAT("$J", $F256))</f>
        <v/>
      </c>
      <c r="C256" s="22">
        <f t="array" ref="C256">INDIRECT(_xlfn.CONCAT("$K", $F256))</f>
        <v/>
      </c>
      <c r="D256" s="22" t="n"/>
      <c r="E256" s="22">
        <f t="array" ref="E256">INDIRECT(_xlfn.CONCAT("$L", $F256))</f>
        <v/>
      </c>
      <c r="F256" s="22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22">
        <f t="array" ref="A257">INDIRECT(_xlfn.CONCAT("$I", $F257))</f>
        <v/>
      </c>
      <c r="B257" s="22">
        <f t="array" ref="B257">INDIRECT(_xlfn.CONCAT("$J", $F257))</f>
        <v/>
      </c>
      <c r="C257" s="22">
        <f t="array" ref="C257">INDIRECT(_xlfn.CONCAT("$K", $F257))</f>
        <v/>
      </c>
      <c r="D257" s="22" t="n"/>
      <c r="E257" s="22">
        <f t="array" ref="E257">INDIRECT(_xlfn.CONCAT("$L", $F257))</f>
        <v/>
      </c>
      <c r="F257" s="22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9.25" customHeight="1" s="6">
      <c r="A258" s="22">
        <f t="array" ref="A258">INDIRECT(_xlfn.CONCAT("$I", $F258))</f>
        <v/>
      </c>
      <c r="B258" s="22">
        <f t="array" ref="B258">INDIRECT(_xlfn.CONCAT("$J", $F258))</f>
        <v/>
      </c>
      <c r="C258" s="22">
        <f t="array" ref="C258">INDIRECT(_xlfn.CONCAT("$K", $F258))</f>
        <v/>
      </c>
      <c r="D258" s="22" t="n"/>
      <c r="E258" s="22">
        <f t="array" ref="E258">INDIRECT(_xlfn.CONCAT("$L", $F258))</f>
        <v/>
      </c>
      <c r="F258" s="22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9.25" customHeight="1" s="6">
      <c r="A259" s="22">
        <f t="array" ref="A259">INDIRECT(_xlfn.CONCAT("$I", $F259))</f>
        <v/>
      </c>
      <c r="B259" s="22">
        <f t="array" ref="B259">INDIRECT(_xlfn.CONCAT("$J", $F259))</f>
        <v/>
      </c>
      <c r="C259" s="22">
        <f t="array" ref="C259">INDIRECT(_xlfn.CONCAT("$K", $F259))</f>
        <v/>
      </c>
      <c r="D259" s="22" t="n"/>
      <c r="E259" s="22">
        <f t="array" ref="E259">INDIRECT(_xlfn.CONCAT("$L", $F259))</f>
        <v/>
      </c>
      <c r="F259" s="22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9.25" customHeight="1" s="6">
      <c r="A260" s="22">
        <f t="array" ref="A260">INDIRECT(_xlfn.CONCAT("$I", $F260))</f>
        <v/>
      </c>
      <c r="B260" s="22">
        <f t="array" ref="B260">INDIRECT(_xlfn.CONCAT("$J", $F260))</f>
        <v/>
      </c>
      <c r="C260" s="22">
        <f t="array" ref="C260">INDIRECT(_xlfn.CONCAT("$K", $F260))</f>
        <v/>
      </c>
      <c r="D260" s="22" t="n"/>
      <c r="E260" s="22">
        <f t="array" ref="E260">INDIRECT(_xlfn.CONCAT("$L", $F260))</f>
        <v/>
      </c>
      <c r="F260" s="22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9.25" customHeight="1" s="6">
      <c r="A261" s="22">
        <f t="array" ref="A261">INDIRECT(_xlfn.CONCAT("$I", $F261))</f>
        <v/>
      </c>
      <c r="B261" s="22">
        <f t="array" ref="B261">INDIRECT(_xlfn.CONCAT("$J", $F261))</f>
        <v/>
      </c>
      <c r="C261" s="22">
        <f t="array" ref="C261">INDIRECT(_xlfn.CONCAT("$K", $F261))</f>
        <v/>
      </c>
      <c r="D261" s="22" t="n"/>
      <c r="E261" s="22">
        <f t="array" ref="E261">INDIRECT(_xlfn.CONCAT("$L", $F261))</f>
        <v/>
      </c>
      <c r="F261" s="22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9.25" customHeight="1" s="6">
      <c r="A262" s="22">
        <f t="array" ref="A262">INDIRECT(_xlfn.CONCAT("$I", $F262))</f>
        <v/>
      </c>
      <c r="B262" s="22">
        <f t="array" ref="B262">INDIRECT(_xlfn.CONCAT("$J", $F262))</f>
        <v/>
      </c>
      <c r="C262" s="22">
        <f t="array" ref="C262">INDIRECT(_xlfn.CONCAT("$K", $F262))</f>
        <v/>
      </c>
      <c r="D262" s="22" t="n"/>
      <c r="E262" s="22">
        <f t="array" ref="E262">INDIRECT(_xlfn.CONCAT("$L", $F262))</f>
        <v/>
      </c>
      <c r="F262" s="22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9.25" customHeight="1" s="6">
      <c r="A263" s="22">
        <f t="array" ref="A263">INDIRECT(_xlfn.CONCAT("$I", $F263))</f>
        <v/>
      </c>
      <c r="B263" s="22">
        <f t="array" ref="B263">INDIRECT(_xlfn.CONCAT("$J", $F263))</f>
        <v/>
      </c>
      <c r="C263" s="22">
        <f t="array" ref="C263">INDIRECT(_xlfn.CONCAT("$K", $F263))</f>
        <v/>
      </c>
      <c r="D263" s="22" t="n"/>
      <c r="E263" s="22">
        <f t="array" ref="E263">INDIRECT(_xlfn.CONCAT("$L", $F263))</f>
        <v/>
      </c>
      <c r="F263" s="22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9.25" customHeight="1" s="6">
      <c r="A264" s="22">
        <f t="array" ref="A264">INDIRECT(_xlfn.CONCAT("$I", $F264))</f>
        <v/>
      </c>
      <c r="B264" s="22">
        <f t="array" ref="B264">INDIRECT(_xlfn.CONCAT("$J", $F264))</f>
        <v/>
      </c>
      <c r="C264" s="22">
        <f t="array" ref="C264">INDIRECT(_xlfn.CONCAT("$K", $F264))</f>
        <v/>
      </c>
      <c r="D264" s="22" t="n"/>
      <c r="E264" s="22">
        <f t="array" ref="E264">INDIRECT(_xlfn.CONCAT("$L", $F264))</f>
        <v/>
      </c>
      <c r="F264" s="22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22">
        <f t="array" ref="A265">INDIRECT(_xlfn.CONCAT("$I", $F265))</f>
        <v/>
      </c>
      <c r="B265" s="22">
        <f t="array" ref="B265">INDIRECT(_xlfn.CONCAT("$J", $F265))</f>
        <v/>
      </c>
      <c r="C265" s="22">
        <f t="array" ref="C265">INDIRECT(_xlfn.CONCAT("$K", $F265))</f>
        <v/>
      </c>
      <c r="D265" s="22" t="n"/>
      <c r="E265" s="22">
        <f t="array" ref="E265">INDIRECT(_xlfn.CONCAT("$L", $F265))</f>
        <v/>
      </c>
      <c r="F265" s="22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9.25" customHeight="1" s="6">
      <c r="A266" s="22">
        <f t="array" ref="A266">INDIRECT(_xlfn.CONCAT("$I", $F266))</f>
        <v/>
      </c>
      <c r="B266" s="22">
        <f t="array" ref="B266">INDIRECT(_xlfn.CONCAT("$J", $F266))</f>
        <v/>
      </c>
      <c r="C266" s="22">
        <f t="array" ref="C266">INDIRECT(_xlfn.CONCAT("$K", $F266))</f>
        <v/>
      </c>
      <c r="D266" s="22" t="n"/>
      <c r="E266" s="22">
        <f t="array" ref="E266">INDIRECT(_xlfn.CONCAT("$L", $F266))</f>
        <v/>
      </c>
      <c r="F266" s="22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9.25" customHeight="1" s="6">
      <c r="A267" s="22">
        <f t="array" ref="A267">INDIRECT(_xlfn.CONCAT("$I", $F267))</f>
        <v/>
      </c>
      <c r="B267" s="22">
        <f t="array" ref="B267">INDIRECT(_xlfn.CONCAT("$J", $F267))</f>
        <v/>
      </c>
      <c r="C267" s="22">
        <f t="array" ref="C267">INDIRECT(_xlfn.CONCAT("$K", $F267))</f>
        <v/>
      </c>
      <c r="D267" s="22" t="n"/>
      <c r="E267" s="22">
        <f t="array" ref="E267">INDIRECT(_xlfn.CONCAT("$L", $F267))</f>
        <v/>
      </c>
      <c r="F267" s="22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68.25" customHeight="1" s="6">
      <c r="A268" s="22">
        <f t="array" ref="A268">INDIRECT(_xlfn.CONCAT("$I", $F268))</f>
        <v/>
      </c>
      <c r="B268" s="22">
        <f t="array" ref="B268">INDIRECT(_xlfn.CONCAT("$J", $F268))</f>
        <v/>
      </c>
      <c r="C268" s="22">
        <f t="array" ref="C268">INDIRECT(_xlfn.CONCAT("$K", $F268))</f>
        <v/>
      </c>
      <c r="D268" s="22" t="n"/>
      <c r="E268" s="22">
        <f t="array" ref="E268">INDIRECT(_xlfn.CONCAT("$L", $F268))</f>
        <v/>
      </c>
      <c r="F268" s="22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22">
        <f t="array" ref="A269">INDIRECT(_xlfn.CONCAT("$I", $F269))</f>
        <v/>
      </c>
      <c r="B269" s="22">
        <f t="array" ref="B269">INDIRECT(_xlfn.CONCAT("$J", $F269))</f>
        <v/>
      </c>
      <c r="C269" s="22">
        <f t="array" ref="C269">INDIRECT(_xlfn.CONCAT("$K", $F269))</f>
        <v/>
      </c>
      <c r="D269" s="22" t="n"/>
      <c r="E269" s="22">
        <f t="array" ref="E269">INDIRECT(_xlfn.CONCAT("$L", $F269))</f>
        <v/>
      </c>
      <c r="F269" s="22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22">
        <f t="array" ref="A270">INDIRECT(_xlfn.CONCAT("$I", $F270))</f>
        <v/>
      </c>
      <c r="B270" s="22">
        <f t="array" ref="B270">INDIRECT(_xlfn.CONCAT("$J", $F270))</f>
        <v/>
      </c>
      <c r="C270" s="22">
        <f t="array" ref="C270">INDIRECT(_xlfn.CONCAT("$K", $F270))</f>
        <v/>
      </c>
      <c r="D270" s="22" t="n"/>
      <c r="E270" s="22">
        <f t="array" ref="E270">INDIRECT(_xlfn.CONCAT("$L", $F270))</f>
        <v/>
      </c>
      <c r="F270" s="22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94.5" customHeight="1" s="6">
      <c r="A271" s="22">
        <f t="array" ref="A271">INDIRECT(_xlfn.CONCAT("$I", $F271))</f>
        <v/>
      </c>
      <c r="B271" s="22">
        <f t="array" ref="B271">INDIRECT(_xlfn.CONCAT("$J", $F271))</f>
        <v/>
      </c>
      <c r="C271" s="22">
        <f t="array" ref="C271">INDIRECT(_xlfn.CONCAT("$K", $F271))</f>
        <v/>
      </c>
      <c r="D271" s="22" t="n"/>
      <c r="E271" s="22">
        <f t="array" ref="E271">INDIRECT(_xlfn.CONCAT("$L", $F271))</f>
        <v/>
      </c>
      <c r="F271" s="22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22">
        <f t="array" ref="A272">INDIRECT(_xlfn.CONCAT("$I", $F272))</f>
        <v/>
      </c>
      <c r="B272" s="22">
        <f t="array" ref="B272">INDIRECT(_xlfn.CONCAT("$J", $F272))</f>
        <v/>
      </c>
      <c r="C272" s="22">
        <f t="array" ref="C272">INDIRECT(_xlfn.CONCAT("$K", $F272))</f>
        <v/>
      </c>
      <c r="D272" s="22" t="n"/>
      <c r="E272" s="22">
        <f t="array" ref="E272">INDIRECT(_xlfn.CONCAT("$L", $F272))</f>
        <v/>
      </c>
      <c r="F272" s="22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22">
        <f t="array" ref="A273">INDIRECT(_xlfn.CONCAT("$I", $F273))</f>
        <v/>
      </c>
      <c r="B273" s="22">
        <f t="array" ref="B273">INDIRECT(_xlfn.CONCAT("$J", $F273))</f>
        <v/>
      </c>
      <c r="C273" s="22">
        <f t="array" ref="C273">INDIRECT(_xlfn.CONCAT("$K", $F273))</f>
        <v/>
      </c>
      <c r="D273" s="22" t="n"/>
      <c r="E273" s="22">
        <f t="array" ref="E273">INDIRECT(_xlfn.CONCAT("$L", $F273))</f>
        <v/>
      </c>
      <c r="F273" s="22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9.25" customHeight="1" s="6">
      <c r="A274" s="22">
        <f t="array" ref="A274">INDIRECT(_xlfn.CONCAT("$I", $F274))</f>
        <v/>
      </c>
      <c r="B274" s="22">
        <f t="array" ref="B274">INDIRECT(_xlfn.CONCAT("$J", $F274))</f>
        <v/>
      </c>
      <c r="C274" s="22">
        <f t="array" ref="C274">INDIRECT(_xlfn.CONCAT("$K", $F274))</f>
        <v/>
      </c>
      <c r="D274" s="22" t="n"/>
      <c r="E274" s="22">
        <f t="array" ref="E274">INDIRECT(_xlfn.CONCAT("$L", $F274))</f>
        <v/>
      </c>
      <c r="F274" s="22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22">
        <f t="array" ref="A275">INDIRECT(_xlfn.CONCAT("$I", $F275))</f>
        <v/>
      </c>
      <c r="B275" s="22">
        <f t="array" ref="B275">INDIRECT(_xlfn.CONCAT("$J", $F275))</f>
        <v/>
      </c>
      <c r="C275" s="22">
        <f t="array" ref="C275">INDIRECT(_xlfn.CONCAT("$K", $F275))</f>
        <v/>
      </c>
      <c r="D275" s="22" t="n"/>
      <c r="E275" s="22">
        <f t="array" ref="E275">INDIRECT(_xlfn.CONCAT("$L", $F275))</f>
        <v/>
      </c>
      <c r="F275" s="22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22">
        <f t="array" ref="A276">INDIRECT(_xlfn.CONCAT("$I", $F276))</f>
        <v/>
      </c>
      <c r="B276" s="22">
        <f t="array" ref="B276">INDIRECT(_xlfn.CONCAT("$J", $F276))</f>
        <v/>
      </c>
      <c r="C276" s="22">
        <f t="array" ref="C276">INDIRECT(_xlfn.CONCAT("$K", $F276))</f>
        <v/>
      </c>
      <c r="D276" s="22" t="n"/>
      <c r="E276" s="22">
        <f t="array" ref="E276">INDIRECT(_xlfn.CONCAT("$L", $F276))</f>
        <v/>
      </c>
      <c r="F276" s="22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22">
        <f t="array" ref="A277">INDIRECT(_xlfn.CONCAT("$I", $F277))</f>
        <v/>
      </c>
      <c r="B277" s="22">
        <f t="array" ref="B277">INDIRECT(_xlfn.CONCAT("$J", $F277))</f>
        <v/>
      </c>
      <c r="C277" s="22">
        <f t="array" ref="C277">INDIRECT(_xlfn.CONCAT("$K", $F277))</f>
        <v/>
      </c>
      <c r="D277" s="22" t="n"/>
      <c r="E277" s="22">
        <f t="array" ref="E277">INDIRECT(_xlfn.CONCAT("$L", $F277))</f>
        <v/>
      </c>
      <c r="F277" s="22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9.25" customHeight="1" s="6">
      <c r="A278" s="22">
        <f t="array" ref="A278">INDIRECT(_xlfn.CONCAT("$I", $F278))</f>
        <v/>
      </c>
      <c r="B278" s="22">
        <f t="array" ref="B278">INDIRECT(_xlfn.CONCAT("$J", $F278))</f>
        <v/>
      </c>
      <c r="C278" s="22">
        <f t="array" ref="C278">INDIRECT(_xlfn.CONCAT("$K", $F278))</f>
        <v/>
      </c>
      <c r="D278" s="22" t="n"/>
      <c r="E278" s="22">
        <f t="array" ref="E278">INDIRECT(_xlfn.CONCAT("$L", $F278))</f>
        <v/>
      </c>
      <c r="F278" s="22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9.25" customHeight="1" s="6">
      <c r="A279" s="22">
        <f t="array" ref="A279">INDIRECT(_xlfn.CONCAT("$I", $F279))</f>
        <v/>
      </c>
      <c r="B279" s="22">
        <f t="array" ref="B279">INDIRECT(_xlfn.CONCAT("$J", $F279))</f>
        <v/>
      </c>
      <c r="C279" s="22">
        <f t="array" ref="C279">INDIRECT(_xlfn.CONCAT("$K", $F279))</f>
        <v/>
      </c>
      <c r="D279" s="22" t="n"/>
      <c r="E279" s="22">
        <f t="array" ref="E279">INDIRECT(_xlfn.CONCAT("$L", $F279))</f>
        <v/>
      </c>
      <c r="F279" s="22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22">
        <f t="array" ref="A280">INDIRECT(_xlfn.CONCAT("$I", $F280))</f>
        <v/>
      </c>
      <c r="B280" s="22">
        <f t="array" ref="B280">INDIRECT(_xlfn.CONCAT("$J", $F280))</f>
        <v/>
      </c>
      <c r="C280" s="22">
        <f t="array" ref="C280">INDIRECT(_xlfn.CONCAT("$K", $F280))</f>
        <v/>
      </c>
      <c r="D280" s="22" t="n"/>
      <c r="E280" s="22">
        <f t="array" ref="E280">INDIRECT(_xlfn.CONCAT("$L", $F280))</f>
        <v/>
      </c>
      <c r="F280" s="22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22">
        <f t="array" ref="A281">INDIRECT(_xlfn.CONCAT("$I", $F281))</f>
        <v/>
      </c>
      <c r="B281" s="22">
        <f t="array" ref="B281">INDIRECT(_xlfn.CONCAT("$J", $F281))</f>
        <v/>
      </c>
      <c r="C281" s="22">
        <f t="array" ref="C281">INDIRECT(_xlfn.CONCAT("$K", $F281))</f>
        <v/>
      </c>
      <c r="D281" s="22" t="n"/>
      <c r="E281" s="22">
        <f t="array" ref="E281">INDIRECT(_xlfn.CONCAT("$L", $F281))</f>
        <v/>
      </c>
      <c r="F281" s="22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22">
        <f t="array" ref="A282">INDIRECT(_xlfn.CONCAT("$I", $F282))</f>
        <v/>
      </c>
      <c r="B282" s="22">
        <f t="array" ref="B282">INDIRECT(_xlfn.CONCAT("$J", $F282))</f>
        <v/>
      </c>
      <c r="C282" s="22">
        <f t="array" ref="C282">INDIRECT(_xlfn.CONCAT("$K", $F282))</f>
        <v/>
      </c>
      <c r="D282" s="22" t="n"/>
      <c r="E282" s="22">
        <f t="array" ref="E282">INDIRECT(_xlfn.CONCAT("$L", $F282))</f>
        <v/>
      </c>
      <c r="F282" s="22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9.25" customHeight="1" s="6">
      <c r="A283" s="22">
        <f t="array" ref="A283">INDIRECT(_xlfn.CONCAT("$I", $F283))</f>
        <v/>
      </c>
      <c r="B283" s="22">
        <f t="array" ref="B283">INDIRECT(_xlfn.CONCAT("$J", $F283))</f>
        <v/>
      </c>
      <c r="C283" s="22">
        <f t="array" ref="C283">INDIRECT(_xlfn.CONCAT("$K", $F283))</f>
        <v/>
      </c>
      <c r="D283" s="22" t="n"/>
      <c r="E283" s="22">
        <f t="array" ref="E283">INDIRECT(_xlfn.CONCAT("$L", $F283))</f>
        <v/>
      </c>
      <c r="F283" s="22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9.25" customHeight="1" s="6">
      <c r="A284" s="22">
        <f t="array" ref="A284">INDIRECT(_xlfn.CONCAT("$I", $F284))</f>
        <v/>
      </c>
      <c r="B284" s="22">
        <f t="array" ref="B284">INDIRECT(_xlfn.CONCAT("$J", $F284))</f>
        <v/>
      </c>
      <c r="C284" s="22">
        <f t="array" ref="C284">INDIRECT(_xlfn.CONCAT("$K", $F284))</f>
        <v/>
      </c>
      <c r="D284" s="22" t="n"/>
      <c r="E284" s="22">
        <f t="array" ref="E284">INDIRECT(_xlfn.CONCAT("$L", $F284))</f>
        <v/>
      </c>
      <c r="F284" s="22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9.25" customHeight="1" s="6">
      <c r="A285" s="22">
        <f t="array" ref="A285">INDIRECT(_xlfn.CONCAT("$I", $F285))</f>
        <v/>
      </c>
      <c r="B285" s="22">
        <f t="array" ref="B285">INDIRECT(_xlfn.CONCAT("$J", $F285))</f>
        <v/>
      </c>
      <c r="C285" s="22">
        <f t="array" ref="C285">INDIRECT(_xlfn.CONCAT("$K", $F285))</f>
        <v/>
      </c>
      <c r="D285" s="22" t="n"/>
      <c r="E285" s="22">
        <f t="array" ref="E285">INDIRECT(_xlfn.CONCAT("$L", $F285))</f>
        <v/>
      </c>
      <c r="F285" s="22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59.25" customHeight="1" s="6">
      <c r="A286" s="22">
        <f t="array" ref="A286">INDIRECT(_xlfn.CONCAT("$I", $F286))</f>
        <v/>
      </c>
      <c r="B286" s="22">
        <f t="array" ref="B286">INDIRECT(_xlfn.CONCAT("$J", $F286))</f>
        <v/>
      </c>
      <c r="C286" s="22">
        <f t="array" ref="C286">INDIRECT(_xlfn.CONCAT("$K", $F286))</f>
        <v/>
      </c>
      <c r="D286" s="22" t="n"/>
      <c r="E286" s="22">
        <f t="array" ref="E286">INDIRECT(_xlfn.CONCAT("$L", $F286))</f>
        <v/>
      </c>
      <c r="F286" s="22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9.25" customHeight="1" s="6">
      <c r="A287" s="22">
        <f t="array" ref="A287">INDIRECT(_xlfn.CONCAT("$I", $F287))</f>
        <v/>
      </c>
      <c r="B287" s="22">
        <f t="array" ref="B287">INDIRECT(_xlfn.CONCAT("$J", $F287))</f>
        <v/>
      </c>
      <c r="C287" s="22">
        <f t="array" ref="C287">INDIRECT(_xlfn.CONCAT("$K", $F287))</f>
        <v/>
      </c>
      <c r="D287" s="22" t="n"/>
      <c r="E287" s="22">
        <f t="array" ref="E287">INDIRECT(_xlfn.CONCAT("$L", $F287))</f>
        <v/>
      </c>
      <c r="F287" s="22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9.25" customHeight="1" s="6">
      <c r="A288" s="22">
        <f t="array" ref="A288">INDIRECT(_xlfn.CONCAT("$I", $F288))</f>
        <v/>
      </c>
      <c r="B288" s="22">
        <f t="array" ref="B288">INDIRECT(_xlfn.CONCAT("$J", $F288))</f>
        <v/>
      </c>
      <c r="C288" s="22">
        <f t="array" ref="C288">INDIRECT(_xlfn.CONCAT("$K", $F288))</f>
        <v/>
      </c>
      <c r="D288" s="22" t="n"/>
      <c r="E288" s="22">
        <f t="array" ref="E288">INDIRECT(_xlfn.CONCAT("$L", $F288))</f>
        <v/>
      </c>
      <c r="F288" s="22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22">
        <f t="array" ref="A289">INDIRECT(_xlfn.CONCAT("$I", $F289))</f>
        <v/>
      </c>
      <c r="B289" s="22">
        <f t="array" ref="B289">INDIRECT(_xlfn.CONCAT("$J", $F289))</f>
        <v/>
      </c>
      <c r="C289" s="22">
        <f t="array" ref="C289">INDIRECT(_xlfn.CONCAT("$K", $F289))</f>
        <v/>
      </c>
      <c r="D289" s="22" t="n"/>
      <c r="E289" s="22">
        <f t="array" ref="E289">INDIRECT(_xlfn.CONCAT("$L", $F289))</f>
        <v/>
      </c>
      <c r="F289" s="22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22">
        <f t="array" ref="A290">INDIRECT(_xlfn.CONCAT("$I", $F290))</f>
        <v/>
      </c>
      <c r="B290" s="22">
        <f t="array" ref="B290">INDIRECT(_xlfn.CONCAT("$J", $F290))</f>
        <v/>
      </c>
      <c r="C290" s="22">
        <f t="array" ref="C290">INDIRECT(_xlfn.CONCAT("$K", $F290))</f>
        <v/>
      </c>
      <c r="D290" s="22" t="n"/>
      <c r="E290" s="22">
        <f t="array" ref="E290">INDIRECT(_xlfn.CONCAT("$L", $F290))</f>
        <v/>
      </c>
      <c r="F290" s="22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9.25" customHeight="1" s="6">
      <c r="A291" s="22">
        <f t="array" ref="A291">INDIRECT(_xlfn.CONCAT("$I", $F291))</f>
        <v/>
      </c>
      <c r="B291" s="22">
        <f t="array" ref="B291">INDIRECT(_xlfn.CONCAT("$J", $F291))</f>
        <v/>
      </c>
      <c r="C291" s="22">
        <f t="array" ref="C291">INDIRECT(_xlfn.CONCAT("$K", $F291))</f>
        <v/>
      </c>
      <c r="D291" s="22" t="n"/>
      <c r="E291" s="22">
        <f t="array" ref="E291">INDIRECT(_xlfn.CONCAT("$L", $F291))</f>
        <v/>
      </c>
      <c r="F291" s="22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22">
        <f t="array" ref="A292">INDIRECT(_xlfn.CONCAT("$I", $F292))</f>
        <v/>
      </c>
      <c r="B292" s="22">
        <f t="array" ref="B292">INDIRECT(_xlfn.CONCAT("$J", $F292))</f>
        <v/>
      </c>
      <c r="C292" s="22">
        <f t="array" ref="C292">INDIRECT(_xlfn.CONCAT("$K", $F292))</f>
        <v/>
      </c>
      <c r="D292" s="22" t="n"/>
      <c r="E292" s="22">
        <f t="array" ref="E292">INDIRECT(_xlfn.CONCAT("$L", $F292))</f>
        <v/>
      </c>
      <c r="F292" s="22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22">
        <f t="array" ref="A293">INDIRECT(_xlfn.CONCAT("$I", $F293))</f>
        <v/>
      </c>
      <c r="B293" s="22">
        <f t="array" ref="B293">INDIRECT(_xlfn.CONCAT("$J", $F293))</f>
        <v/>
      </c>
      <c r="C293" s="22">
        <f t="array" ref="C293">INDIRECT(_xlfn.CONCAT("$K", $F293))</f>
        <v/>
      </c>
      <c r="D293" s="22" t="n"/>
      <c r="E293" s="22">
        <f t="array" ref="E293">INDIRECT(_xlfn.CONCAT("$L", $F293))</f>
        <v/>
      </c>
      <c r="F293" s="22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9.25" customHeight="1" s="6">
      <c r="A294" s="22">
        <f t="array" ref="A294">INDIRECT(_xlfn.CONCAT("$I", $F294))</f>
        <v/>
      </c>
      <c r="B294" s="22">
        <f t="array" ref="B294">INDIRECT(_xlfn.CONCAT("$J", $F294))</f>
        <v/>
      </c>
      <c r="C294" s="22">
        <f t="array" ref="C294">INDIRECT(_xlfn.CONCAT("$K", $F294))</f>
        <v/>
      </c>
      <c r="D294" s="22" t="n"/>
      <c r="E294" s="22">
        <f t="array" ref="E294">INDIRECT(_xlfn.CONCAT("$L", $F294))</f>
        <v/>
      </c>
      <c r="F294" s="22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22">
        <f t="array" ref="A295">INDIRECT(_xlfn.CONCAT("$I", $F295))</f>
        <v/>
      </c>
      <c r="B295" s="22">
        <f t="array" ref="B295">INDIRECT(_xlfn.CONCAT("$J", $F295))</f>
        <v/>
      </c>
      <c r="C295" s="22">
        <f t="array" ref="C295">INDIRECT(_xlfn.CONCAT("$K", $F295))</f>
        <v/>
      </c>
      <c r="D295" s="22" t="n"/>
      <c r="E295" s="22">
        <f t="array" ref="E295">INDIRECT(_xlfn.CONCAT("$L", $F295))</f>
        <v/>
      </c>
      <c r="F295" s="22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9.25" customHeight="1" s="6">
      <c r="A296" s="22">
        <f t="array" ref="A296">INDIRECT(_xlfn.CONCAT("$I", $F296))</f>
        <v/>
      </c>
      <c r="B296" s="22">
        <f t="array" ref="B296">INDIRECT(_xlfn.CONCAT("$J", $F296))</f>
        <v/>
      </c>
      <c r="C296" s="22">
        <f t="array" ref="C296">INDIRECT(_xlfn.CONCAT("$K", $F296))</f>
        <v/>
      </c>
      <c r="D296" s="22" t="n"/>
      <c r="E296" s="22">
        <f t="array" ref="E296">INDIRECT(_xlfn.CONCAT("$L", $F296))</f>
        <v/>
      </c>
      <c r="F296" s="22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9.25" customHeight="1" s="6">
      <c r="A297" s="22">
        <f t="array" ref="A297">INDIRECT(_xlfn.CONCAT("$I", $F297))</f>
        <v/>
      </c>
      <c r="B297" s="22">
        <f t="array" ref="B297">INDIRECT(_xlfn.CONCAT("$J", $F297))</f>
        <v/>
      </c>
      <c r="C297" s="22">
        <f t="array" ref="C297">INDIRECT(_xlfn.CONCAT("$K", $F297))</f>
        <v/>
      </c>
      <c r="D297" s="22" t="n"/>
      <c r="E297" s="22">
        <f t="array" ref="E297">INDIRECT(_xlfn.CONCAT("$L", $F297))</f>
        <v/>
      </c>
      <c r="F297" s="22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9.25" customHeight="1" s="6">
      <c r="A298" s="22">
        <f t="array" ref="A298">INDIRECT(_xlfn.CONCAT("$I", $F298))</f>
        <v/>
      </c>
      <c r="B298" s="22">
        <f t="array" ref="B298">INDIRECT(_xlfn.CONCAT("$J", $F298))</f>
        <v/>
      </c>
      <c r="C298" s="22">
        <f t="array" ref="C298">INDIRECT(_xlfn.CONCAT("$K", $F298))</f>
        <v/>
      </c>
      <c r="D298" s="22" t="n"/>
      <c r="E298" s="22">
        <f t="array" ref="E298">INDIRECT(_xlfn.CONCAT("$L", $F298))</f>
        <v/>
      </c>
      <c r="F298" s="22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9.25" customHeight="1" s="6">
      <c r="A299" s="22">
        <f t="array" ref="A299">INDIRECT(_xlfn.CONCAT("$I", $F299))</f>
        <v/>
      </c>
      <c r="B299" s="22">
        <f t="array" ref="B299">INDIRECT(_xlfn.CONCAT("$J", $F299))</f>
        <v/>
      </c>
      <c r="C299" s="22">
        <f t="array" ref="C299">INDIRECT(_xlfn.CONCAT("$K", $F299))</f>
        <v/>
      </c>
      <c r="D299" s="22" t="n"/>
      <c r="E299" s="22">
        <f t="array" ref="E299">INDIRECT(_xlfn.CONCAT("$L", $F299))</f>
        <v/>
      </c>
      <c r="F299" s="22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9.25" customHeight="1" s="6">
      <c r="A300" s="22">
        <f t="array" ref="A300">INDIRECT(_xlfn.CONCAT("$I", $F300))</f>
        <v/>
      </c>
      <c r="B300" s="22">
        <f t="array" ref="B300">INDIRECT(_xlfn.CONCAT("$J", $F300))</f>
        <v/>
      </c>
      <c r="C300" s="22">
        <f t="array" ref="C300">INDIRECT(_xlfn.CONCAT("$K", $F300))</f>
        <v/>
      </c>
      <c r="D300" s="22" t="n"/>
      <c r="E300" s="22">
        <f t="array" ref="E300">INDIRECT(_xlfn.CONCAT("$L", $F300))</f>
        <v/>
      </c>
      <c r="F300" s="22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9.25" customHeight="1" s="6">
      <c r="A301" s="22">
        <f t="array" ref="A301">INDIRECT(_xlfn.CONCAT("$I", $F301))</f>
        <v/>
      </c>
      <c r="B301" s="22">
        <f t="array" ref="B301">INDIRECT(_xlfn.CONCAT("$J", $F301))</f>
        <v/>
      </c>
      <c r="C301" s="22">
        <f t="array" ref="C301">INDIRECT(_xlfn.CONCAT("$K", $F301))</f>
        <v/>
      </c>
      <c r="D301" s="22" t="n"/>
      <c r="E301" s="22">
        <f t="array" ref="E301">INDIRECT(_xlfn.CONCAT("$L", $F301))</f>
        <v/>
      </c>
      <c r="F301" s="22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22">
        <f t="array" ref="A302">INDIRECT(_xlfn.CONCAT("$I", $F302))</f>
        <v/>
      </c>
      <c r="B302" s="22">
        <f t="array" ref="B302">INDIRECT(_xlfn.CONCAT("$J", $F302))</f>
        <v/>
      </c>
      <c r="C302" s="22">
        <f t="array" ref="C302">INDIRECT(_xlfn.CONCAT("$K", $F302))</f>
        <v/>
      </c>
      <c r="D302" s="22" t="n"/>
      <c r="E302" s="22">
        <f t="array" ref="E302">INDIRECT(_xlfn.CONCAT("$L", $F302))</f>
        <v/>
      </c>
      <c r="F302" s="22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22">
        <f t="array" ref="A303">INDIRECT(_xlfn.CONCAT("$I", $F303))</f>
        <v/>
      </c>
      <c r="B303" s="22">
        <f t="array" ref="B303">INDIRECT(_xlfn.CONCAT("$J", $F303))</f>
        <v/>
      </c>
      <c r="C303" s="22">
        <f t="array" ref="C303">INDIRECT(_xlfn.CONCAT("$K", $F303))</f>
        <v/>
      </c>
      <c r="D303" s="22" t="n"/>
      <c r="E303" s="22">
        <f t="array" ref="E303">INDIRECT(_xlfn.CONCAT("$L", $F303))</f>
        <v/>
      </c>
      <c r="F303" s="22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22">
        <f t="array" ref="A304">INDIRECT(_xlfn.CONCAT("$I", $F304))</f>
        <v/>
      </c>
      <c r="B304" s="22">
        <f t="array" ref="B304">INDIRECT(_xlfn.CONCAT("$J", $F304))</f>
        <v/>
      </c>
      <c r="C304" s="22">
        <f t="array" ref="C304">INDIRECT(_xlfn.CONCAT("$K", $F304))</f>
        <v/>
      </c>
      <c r="D304" s="22" t="n"/>
      <c r="E304" s="22">
        <f t="array" ref="E304">INDIRECT(_xlfn.CONCAT("$L", $F304))</f>
        <v/>
      </c>
      <c r="F304" s="22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22">
        <f t="array" ref="A305">INDIRECT(_xlfn.CONCAT("$I", $F305))</f>
        <v/>
      </c>
      <c r="B305" s="22">
        <f t="array" ref="B305">INDIRECT(_xlfn.CONCAT("$J", $F305))</f>
        <v/>
      </c>
      <c r="C305" s="22">
        <f t="array" ref="C305">INDIRECT(_xlfn.CONCAT("$K", $F305))</f>
        <v/>
      </c>
      <c r="D305" s="22" t="n"/>
      <c r="E305" s="22">
        <f t="array" ref="E305">INDIRECT(_xlfn.CONCAT("$L", $F305))</f>
        <v/>
      </c>
      <c r="F305" s="22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9.25" customHeight="1" s="6">
      <c r="A306" s="22">
        <f t="array" ref="A306">INDIRECT(_xlfn.CONCAT("$I", $F306))</f>
        <v/>
      </c>
      <c r="B306" s="22">
        <f t="array" ref="B306">INDIRECT(_xlfn.CONCAT("$J", $F306))</f>
        <v/>
      </c>
      <c r="C306" s="22">
        <f t="array" ref="C306">INDIRECT(_xlfn.CONCAT("$K", $F306))</f>
        <v/>
      </c>
      <c r="D306" s="22" t="n"/>
      <c r="E306" s="22">
        <f t="array" ref="E306">INDIRECT(_xlfn.CONCAT("$L", $F306))</f>
        <v/>
      </c>
      <c r="F306" s="22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9.25" customHeight="1" s="6">
      <c r="A307" s="22">
        <f t="array" ref="A307">INDIRECT(_xlfn.CONCAT("$I", $F307))</f>
        <v/>
      </c>
      <c r="B307" s="22">
        <f t="array" ref="B307">INDIRECT(_xlfn.CONCAT("$J", $F307))</f>
        <v/>
      </c>
      <c r="C307" s="22">
        <f t="array" ref="C307">INDIRECT(_xlfn.CONCAT("$K", $F307))</f>
        <v/>
      </c>
      <c r="D307" s="22" t="n"/>
      <c r="E307" s="22">
        <f t="array" ref="E307">INDIRECT(_xlfn.CONCAT("$L", $F307))</f>
        <v/>
      </c>
      <c r="F307" s="22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22">
        <f t="array" ref="A308">INDIRECT(_xlfn.CONCAT("$I", $F308))</f>
        <v/>
      </c>
      <c r="B308" s="22">
        <f t="array" ref="B308">INDIRECT(_xlfn.CONCAT("$J", $F308))</f>
        <v/>
      </c>
      <c r="C308" s="22">
        <f t="array" ref="C308">INDIRECT(_xlfn.CONCAT("$K", $F308))</f>
        <v/>
      </c>
      <c r="D308" s="22" t="n"/>
      <c r="E308" s="22">
        <f t="array" ref="E308">INDIRECT(_xlfn.CONCAT("$L", $F308))</f>
        <v/>
      </c>
      <c r="F308" s="22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22">
        <f t="array" ref="A309">INDIRECT(_xlfn.CONCAT("$I", $F309))</f>
        <v/>
      </c>
      <c r="B309" s="22">
        <f t="array" ref="B309">INDIRECT(_xlfn.CONCAT("$J", $F309))</f>
        <v/>
      </c>
      <c r="C309" s="22">
        <f t="array" ref="C309">INDIRECT(_xlfn.CONCAT("$K", $F309))</f>
        <v/>
      </c>
      <c r="D309" s="22" t="n"/>
      <c r="E309" s="22">
        <f t="array" ref="E309">INDIRECT(_xlfn.CONCAT("$L", $F309))</f>
        <v/>
      </c>
      <c r="F309" s="22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9.25" customHeight="1" s="6">
      <c r="A310" s="22">
        <f t="array" ref="A310">INDIRECT(_xlfn.CONCAT("$I", $F310))</f>
        <v/>
      </c>
      <c r="B310" s="22">
        <f t="array" ref="B310">INDIRECT(_xlfn.CONCAT("$J", $F310))</f>
        <v/>
      </c>
      <c r="C310" s="22">
        <f t="array" ref="C310">INDIRECT(_xlfn.CONCAT("$K", $F310))</f>
        <v/>
      </c>
      <c r="D310" s="22" t="n"/>
      <c r="E310" s="22">
        <f t="array" ref="E310">INDIRECT(_xlfn.CONCAT("$L", $F310))</f>
        <v/>
      </c>
      <c r="F310" s="22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9.25" customHeight="1" s="6">
      <c r="A311" s="22">
        <f t="array" ref="A311">INDIRECT(_xlfn.CONCAT("$I", $F311))</f>
        <v/>
      </c>
      <c r="B311" s="22">
        <f t="array" ref="B311">INDIRECT(_xlfn.CONCAT("$J", $F311))</f>
        <v/>
      </c>
      <c r="C311" s="22">
        <f t="array" ref="C311">INDIRECT(_xlfn.CONCAT("$K", $F311))</f>
        <v/>
      </c>
      <c r="D311" s="22" t="n"/>
      <c r="E311" s="22">
        <f t="array" ref="E311">INDIRECT(_xlfn.CONCAT("$L", $F311))</f>
        <v/>
      </c>
      <c r="F311" s="22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22">
        <f t="array" ref="A312">INDIRECT(_xlfn.CONCAT("$I", $F312))</f>
        <v/>
      </c>
      <c r="B312" s="22">
        <f t="array" ref="B312">INDIRECT(_xlfn.CONCAT("$J", $F312))</f>
        <v/>
      </c>
      <c r="C312" s="22">
        <f t="array" ref="C312">INDIRECT(_xlfn.CONCAT("$K", $F312))</f>
        <v/>
      </c>
      <c r="D312" s="22" t="n"/>
      <c r="E312" s="22">
        <f t="array" ref="E312">INDIRECT(_xlfn.CONCAT("$L", $F312))</f>
        <v/>
      </c>
      <c r="F312" s="22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22">
        <f t="array" ref="A313">INDIRECT(_xlfn.CONCAT("$I", $F313))</f>
        <v/>
      </c>
      <c r="B313" s="22">
        <f t="array" ref="B313">INDIRECT(_xlfn.CONCAT("$J", $F313))</f>
        <v/>
      </c>
      <c r="C313" s="22">
        <f t="array" ref="C313">INDIRECT(_xlfn.CONCAT("$K", $F313))</f>
        <v/>
      </c>
      <c r="D313" s="22" t="n"/>
      <c r="E313" s="22">
        <f t="array" ref="E313">INDIRECT(_xlfn.CONCAT("$L", $F313))</f>
        <v/>
      </c>
      <c r="F313" s="22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22">
        <f t="array" ref="A314">INDIRECT(_xlfn.CONCAT("$I", $F314))</f>
        <v/>
      </c>
      <c r="B314" s="22">
        <f t="array" ref="B314">INDIRECT(_xlfn.CONCAT("$J", $F314))</f>
        <v/>
      </c>
      <c r="C314" s="22">
        <f t="array" ref="C314">INDIRECT(_xlfn.CONCAT("$K", $F314))</f>
        <v/>
      </c>
      <c r="D314" s="22" t="n"/>
      <c r="E314" s="22">
        <f t="array" ref="E314">INDIRECT(_xlfn.CONCAT("$L", $F314))</f>
        <v/>
      </c>
      <c r="F314" s="22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9.25" customHeight="1" s="6">
      <c r="A315" s="22">
        <f t="array" ref="A315">INDIRECT(_xlfn.CONCAT("$I", $F315))</f>
        <v/>
      </c>
      <c r="B315" s="22">
        <f t="array" ref="B315">INDIRECT(_xlfn.CONCAT("$J", $F315))</f>
        <v/>
      </c>
      <c r="C315" s="22">
        <f t="array" ref="C315">INDIRECT(_xlfn.CONCAT("$K", $F315))</f>
        <v/>
      </c>
      <c r="D315" s="22" t="n"/>
      <c r="E315" s="22">
        <f t="array" ref="E315">INDIRECT(_xlfn.CONCAT("$L", $F315))</f>
        <v/>
      </c>
      <c r="F315" s="22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22">
        <f t="array" ref="A316">INDIRECT(_xlfn.CONCAT("$I", $F316))</f>
        <v/>
      </c>
      <c r="B316" s="22">
        <f t="array" ref="B316">INDIRECT(_xlfn.CONCAT("$J", $F316))</f>
        <v/>
      </c>
      <c r="C316" s="22">
        <f t="array" ref="C316">INDIRECT(_xlfn.CONCAT("$K", $F316))</f>
        <v/>
      </c>
      <c r="D316" s="22" t="n"/>
      <c r="E316" s="22">
        <f t="array" ref="E316">INDIRECT(_xlfn.CONCAT("$L", $F316))</f>
        <v/>
      </c>
      <c r="F316" s="22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22">
        <f t="array" ref="A317">INDIRECT(_xlfn.CONCAT("$I", $F317))</f>
        <v/>
      </c>
      <c r="B317" s="22">
        <f t="array" ref="B317">INDIRECT(_xlfn.CONCAT("$J", $F317))</f>
        <v/>
      </c>
      <c r="C317" s="22">
        <f t="array" ref="C317">INDIRECT(_xlfn.CONCAT("$K", $F317))</f>
        <v/>
      </c>
      <c r="D317" s="22" t="n"/>
      <c r="E317" s="22">
        <f t="array" ref="E317">INDIRECT(_xlfn.CONCAT("$L", $F317))</f>
        <v/>
      </c>
      <c r="F317" s="22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9.25" customHeight="1" s="6">
      <c r="A318" s="22">
        <f t="array" ref="A318">INDIRECT(_xlfn.CONCAT("$I", $F318))</f>
        <v/>
      </c>
      <c r="B318" s="22">
        <f t="array" ref="B318">INDIRECT(_xlfn.CONCAT("$J", $F318))</f>
        <v/>
      </c>
      <c r="C318" s="22">
        <f t="array" ref="C318">INDIRECT(_xlfn.CONCAT("$K", $F318))</f>
        <v/>
      </c>
      <c r="D318" s="22" t="n"/>
      <c r="E318" s="22">
        <f t="array" ref="E318">INDIRECT(_xlfn.CONCAT("$L", $F318))</f>
        <v/>
      </c>
      <c r="F318" s="22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22">
        <f t="array" ref="A319">INDIRECT(_xlfn.CONCAT("$I", $F319))</f>
        <v/>
      </c>
      <c r="B319" s="22">
        <f t="array" ref="B319">INDIRECT(_xlfn.CONCAT("$J", $F319))</f>
        <v/>
      </c>
      <c r="C319" s="22">
        <f t="array" ref="C319">INDIRECT(_xlfn.CONCAT("$K", $F319))</f>
        <v/>
      </c>
      <c r="D319" s="22" t="n"/>
      <c r="E319" s="22">
        <f t="array" ref="E319">INDIRECT(_xlfn.CONCAT("$L", $F319))</f>
        <v/>
      </c>
      <c r="F319" s="22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9.25" customHeight="1" s="6">
      <c r="A320" s="22">
        <f t="array" ref="A320">INDIRECT(_xlfn.CONCAT("$I", $F320))</f>
        <v/>
      </c>
      <c r="B320" s="22">
        <f t="array" ref="B320">INDIRECT(_xlfn.CONCAT("$J", $F320))</f>
        <v/>
      </c>
      <c r="C320" s="22">
        <f t="array" ref="C320">INDIRECT(_xlfn.CONCAT("$K", $F320))</f>
        <v/>
      </c>
      <c r="D320" s="22" t="n"/>
      <c r="E320" s="22">
        <f t="array" ref="E320">INDIRECT(_xlfn.CONCAT("$L", $F320))</f>
        <v/>
      </c>
      <c r="F320" s="22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68.25" customHeight="1" s="6">
      <c r="A321" s="22">
        <f t="array" ref="A321">INDIRECT(_xlfn.CONCAT("$I", $F321))</f>
        <v/>
      </c>
      <c r="B321" s="22">
        <f t="array" ref="B321">INDIRECT(_xlfn.CONCAT("$J", $F321))</f>
        <v/>
      </c>
      <c r="C321" s="22">
        <f t="array" ref="C321">INDIRECT(_xlfn.CONCAT("$K", $F321))</f>
        <v/>
      </c>
      <c r="D321" s="22" t="n"/>
      <c r="E321" s="22">
        <f t="array" ref="E321">INDIRECT(_xlfn.CONCAT("$L", $F321))</f>
        <v/>
      </c>
      <c r="F321" s="22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9.25" customHeight="1" s="6">
      <c r="A322" s="22">
        <f t="array" ref="A322">INDIRECT(_xlfn.CONCAT("$I", $F322))</f>
        <v/>
      </c>
      <c r="B322" s="22">
        <f t="array" ref="B322">INDIRECT(_xlfn.CONCAT("$J", $F322))</f>
        <v/>
      </c>
      <c r="C322" s="22">
        <f t="array" ref="C322">INDIRECT(_xlfn.CONCAT("$K", $F322))</f>
        <v/>
      </c>
      <c r="D322" s="22" t="n"/>
      <c r="E322" s="22">
        <f t="array" ref="E322">INDIRECT(_xlfn.CONCAT("$L", $F322))</f>
        <v/>
      </c>
      <c r="F322" s="22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22">
        <f t="array" ref="A323">INDIRECT(_xlfn.CONCAT("$I", $F323))</f>
        <v/>
      </c>
      <c r="B323" s="22">
        <f t="array" ref="B323">INDIRECT(_xlfn.CONCAT("$J", $F323))</f>
        <v/>
      </c>
      <c r="C323" s="22">
        <f t="array" ref="C323">INDIRECT(_xlfn.CONCAT("$K", $F323))</f>
        <v/>
      </c>
      <c r="D323" s="22" t="n"/>
      <c r="E323" s="22">
        <f t="array" ref="E323">INDIRECT(_xlfn.CONCAT("$L", $F323))</f>
        <v/>
      </c>
      <c r="F323" s="22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22">
        <f t="array" ref="A324">INDIRECT(_xlfn.CONCAT("$I", $F324))</f>
        <v/>
      </c>
      <c r="B324" s="22">
        <f t="array" ref="B324">INDIRECT(_xlfn.CONCAT("$J", $F324))</f>
        <v/>
      </c>
      <c r="C324" s="22">
        <f t="array" ref="C324">INDIRECT(_xlfn.CONCAT("$K", $F324))</f>
        <v/>
      </c>
      <c r="D324" s="22" t="n"/>
      <c r="E324" s="22">
        <f t="array" ref="E324">INDIRECT(_xlfn.CONCAT("$L", $F324))</f>
        <v/>
      </c>
      <c r="F324" s="22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22">
        <f t="array" ref="A325">INDIRECT(_xlfn.CONCAT("$I", $F325))</f>
        <v/>
      </c>
      <c r="B325" s="22">
        <f t="array" ref="B325">INDIRECT(_xlfn.CONCAT("$J", $F325))</f>
        <v/>
      </c>
      <c r="C325" s="22">
        <f t="array" ref="C325">INDIRECT(_xlfn.CONCAT("$K", $F325))</f>
        <v/>
      </c>
      <c r="D325" s="22" t="n"/>
      <c r="E325" s="22">
        <f t="array" ref="E325">INDIRECT(_xlfn.CONCAT("$L", $F325))</f>
        <v/>
      </c>
      <c r="F325" s="22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22">
        <f t="array" ref="A326">INDIRECT(_xlfn.CONCAT("$I", $F326))</f>
        <v/>
      </c>
      <c r="B326" s="22">
        <f t="array" ref="B326">INDIRECT(_xlfn.CONCAT("$J", $F326))</f>
        <v/>
      </c>
      <c r="C326" s="22">
        <f t="array" ref="C326">INDIRECT(_xlfn.CONCAT("$K", $F326))</f>
        <v/>
      </c>
      <c r="D326" s="22" t="n"/>
      <c r="E326" s="22">
        <f t="array" ref="E326">INDIRECT(_xlfn.CONCAT("$L", $F326))</f>
        <v/>
      </c>
      <c r="F326" s="22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22">
        <f t="array" ref="A327">INDIRECT(_xlfn.CONCAT("$I", $F327))</f>
        <v/>
      </c>
      <c r="B327" s="22">
        <f t="array" ref="B327">INDIRECT(_xlfn.CONCAT("$J", $F327))</f>
        <v/>
      </c>
      <c r="C327" s="22">
        <f t="array" ref="C327">INDIRECT(_xlfn.CONCAT("$K", $F327))</f>
        <v/>
      </c>
      <c r="D327" s="22" t="n"/>
      <c r="E327" s="22">
        <f t="array" ref="E327">INDIRECT(_xlfn.CONCAT("$L", $F327))</f>
        <v/>
      </c>
      <c r="F327" s="22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9.25" customHeight="1" s="6">
      <c r="A328" s="22">
        <f t="array" ref="A328">INDIRECT(_xlfn.CONCAT("$I", $F328))</f>
        <v/>
      </c>
      <c r="B328" s="22">
        <f t="array" ref="B328">INDIRECT(_xlfn.CONCAT("$J", $F328))</f>
        <v/>
      </c>
      <c r="C328" s="22">
        <f t="array" ref="C328">INDIRECT(_xlfn.CONCAT("$K", $F328))</f>
        <v/>
      </c>
      <c r="D328" s="22" t="n"/>
      <c r="E328" s="22">
        <f t="array" ref="E328">INDIRECT(_xlfn.CONCAT("$L", $F328))</f>
        <v/>
      </c>
      <c r="F328" s="22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22">
        <f t="array" ref="A329">INDIRECT(_xlfn.CONCAT("$I", $F329))</f>
        <v/>
      </c>
      <c r="B329" s="22">
        <f t="array" ref="B329">INDIRECT(_xlfn.CONCAT("$J", $F329))</f>
        <v/>
      </c>
      <c r="C329" s="22">
        <f t="array" ref="C329">INDIRECT(_xlfn.CONCAT("$K", $F329))</f>
        <v/>
      </c>
      <c r="D329" s="22" t="n"/>
      <c r="E329" s="22">
        <f t="array" ref="E329">INDIRECT(_xlfn.CONCAT("$L", $F329))</f>
        <v/>
      </c>
      <c r="F329" s="22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22">
        <f t="array" ref="A330">INDIRECT(_xlfn.CONCAT("$I", $F330))</f>
        <v/>
      </c>
      <c r="B330" s="22">
        <f t="array" ref="B330">INDIRECT(_xlfn.CONCAT("$J", $F330))</f>
        <v/>
      </c>
      <c r="C330" s="22">
        <f t="array" ref="C330">INDIRECT(_xlfn.CONCAT("$K", $F330))</f>
        <v/>
      </c>
      <c r="D330" s="22" t="n"/>
      <c r="E330" s="22">
        <f t="array" ref="E330">INDIRECT(_xlfn.CONCAT("$L", $F330))</f>
        <v/>
      </c>
      <c r="F330" s="22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22">
        <f t="array" ref="A331">INDIRECT(_xlfn.CONCAT("$I", $F331))</f>
        <v/>
      </c>
      <c r="B331" s="22">
        <f t="array" ref="B331">INDIRECT(_xlfn.CONCAT("$J", $F331))</f>
        <v/>
      </c>
      <c r="C331" s="22">
        <f t="array" ref="C331">INDIRECT(_xlfn.CONCAT("$K", $F331))</f>
        <v/>
      </c>
      <c r="D331" s="22" t="n"/>
      <c r="E331" s="22">
        <f t="array" ref="E331">INDIRECT(_xlfn.CONCAT("$L", $F331))</f>
        <v/>
      </c>
      <c r="F331" s="22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22">
        <f t="array" ref="A332">INDIRECT(_xlfn.CONCAT("$I", $F332))</f>
        <v/>
      </c>
      <c r="B332" s="22">
        <f t="array" ref="B332">INDIRECT(_xlfn.CONCAT("$J", $F332))</f>
        <v/>
      </c>
      <c r="C332" s="22">
        <f t="array" ref="C332">INDIRECT(_xlfn.CONCAT("$K", $F332))</f>
        <v/>
      </c>
      <c r="D332" s="22" t="n"/>
      <c r="E332" s="22">
        <f t="array" ref="E332">INDIRECT(_xlfn.CONCAT("$L", $F332))</f>
        <v/>
      </c>
      <c r="F332" s="22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9.25" customHeight="1" s="6">
      <c r="A333" s="22">
        <f t="array" ref="A333">INDIRECT(_xlfn.CONCAT("$I", $F333))</f>
        <v/>
      </c>
      <c r="B333" s="22">
        <f t="array" ref="B333">INDIRECT(_xlfn.CONCAT("$J", $F333))</f>
        <v/>
      </c>
      <c r="C333" s="22">
        <f t="array" ref="C333">INDIRECT(_xlfn.CONCAT("$K", $F333))</f>
        <v/>
      </c>
      <c r="D333" s="22" t="n"/>
      <c r="E333" s="22">
        <f t="array" ref="E333">INDIRECT(_xlfn.CONCAT("$L", $F333))</f>
        <v/>
      </c>
      <c r="F333" s="22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59.25" customHeight="1" s="6">
      <c r="A334" s="22">
        <f t="array" ref="A334">INDIRECT(_xlfn.CONCAT("$I", $F334))</f>
        <v/>
      </c>
      <c r="B334" s="22">
        <f t="array" ref="B334">INDIRECT(_xlfn.CONCAT("$J", $F334))</f>
        <v/>
      </c>
      <c r="C334" s="22">
        <f t="array" ref="C334">INDIRECT(_xlfn.CONCAT("$K", $F334))</f>
        <v/>
      </c>
      <c r="D334" s="22" t="n"/>
      <c r="E334" s="22">
        <f t="array" ref="E334">INDIRECT(_xlfn.CONCAT("$L", $F334))</f>
        <v/>
      </c>
      <c r="F334" s="22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9.25" customHeight="1" s="6">
      <c r="A335" s="22">
        <f t="array" ref="A335">INDIRECT(_xlfn.CONCAT("$I", $F335))</f>
        <v/>
      </c>
      <c r="B335" s="22">
        <f t="array" ref="B335">INDIRECT(_xlfn.CONCAT("$J", $F335))</f>
        <v/>
      </c>
      <c r="C335" s="22">
        <f t="array" ref="C335">INDIRECT(_xlfn.CONCAT("$K", $F335))</f>
        <v/>
      </c>
      <c r="D335" s="22" t="n"/>
      <c r="E335" s="22">
        <f t="array" ref="E335">INDIRECT(_xlfn.CONCAT("$L", $F335))</f>
        <v/>
      </c>
      <c r="F335" s="22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9.25" customHeight="1" s="6">
      <c r="A336" s="22">
        <f t="array" ref="A336">INDIRECT(_xlfn.CONCAT("$I", $F336))</f>
        <v/>
      </c>
      <c r="B336" s="22">
        <f t="array" ref="B336">INDIRECT(_xlfn.CONCAT("$J", $F336))</f>
        <v/>
      </c>
      <c r="C336" s="22">
        <f t="array" ref="C336">INDIRECT(_xlfn.CONCAT("$K", $F336))</f>
        <v/>
      </c>
      <c r="D336" s="22" t="n"/>
      <c r="E336" s="22">
        <f t="array" ref="E336">INDIRECT(_xlfn.CONCAT("$L", $F336))</f>
        <v/>
      </c>
      <c r="F336" s="22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9.25" customHeight="1" s="6">
      <c r="A337" s="22">
        <f t="array" ref="A337">INDIRECT(_xlfn.CONCAT("$I", $F337))</f>
        <v/>
      </c>
      <c r="B337" s="22">
        <f t="array" ref="B337">INDIRECT(_xlfn.CONCAT("$J", $F337))</f>
        <v/>
      </c>
      <c r="C337" s="22">
        <f t="array" ref="C337">INDIRECT(_xlfn.CONCAT("$K", $F337))</f>
        <v/>
      </c>
      <c r="D337" s="22" t="n"/>
      <c r="E337" s="22">
        <f t="array" ref="E337">INDIRECT(_xlfn.CONCAT("$L", $F337))</f>
        <v/>
      </c>
      <c r="F337" s="22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9.25" customHeight="1" s="6">
      <c r="A338" s="22">
        <f t="array" ref="A338">INDIRECT(_xlfn.CONCAT("$I", $F338))</f>
        <v/>
      </c>
      <c r="B338" s="22">
        <f t="array" ref="B338">INDIRECT(_xlfn.CONCAT("$J", $F338))</f>
        <v/>
      </c>
      <c r="C338" s="22">
        <f t="array" ref="C338">INDIRECT(_xlfn.CONCAT("$K", $F338))</f>
        <v/>
      </c>
      <c r="D338" s="22" t="n"/>
      <c r="E338" s="22">
        <f t="array" ref="E338">INDIRECT(_xlfn.CONCAT("$L", $F338))</f>
        <v/>
      </c>
      <c r="F338" s="22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9.25" customHeight="1" s="6">
      <c r="A339" s="22">
        <f t="array" ref="A339">INDIRECT(_xlfn.CONCAT("$I", $F339))</f>
        <v/>
      </c>
      <c r="B339" s="22">
        <f t="array" ref="B339">INDIRECT(_xlfn.CONCAT("$J", $F339))</f>
        <v/>
      </c>
      <c r="C339" s="22">
        <f t="array" ref="C339">INDIRECT(_xlfn.CONCAT("$K", $F339))</f>
        <v/>
      </c>
      <c r="D339" s="22" t="n"/>
      <c r="E339" s="22">
        <f t="array" ref="E339">INDIRECT(_xlfn.CONCAT("$L", $F339))</f>
        <v/>
      </c>
      <c r="F339" s="22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9.25" customHeight="1" s="6">
      <c r="A340" s="22">
        <f t="array" ref="A340">INDIRECT(_xlfn.CONCAT("$I", $F340))</f>
        <v/>
      </c>
      <c r="B340" s="22">
        <f t="array" ref="B340">INDIRECT(_xlfn.CONCAT("$J", $F340))</f>
        <v/>
      </c>
      <c r="C340" s="22">
        <f t="array" ref="C340">INDIRECT(_xlfn.CONCAT("$K", $F340))</f>
        <v/>
      </c>
      <c r="D340" s="22" t="n"/>
      <c r="E340" s="22">
        <f t="array" ref="E340">INDIRECT(_xlfn.CONCAT("$L", $F340))</f>
        <v/>
      </c>
      <c r="F340" s="22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9.25" customHeight="1" s="6">
      <c r="A341" s="22">
        <f t="array" ref="A341">INDIRECT(_xlfn.CONCAT("$I", $F341))</f>
        <v/>
      </c>
      <c r="B341" s="22">
        <f t="array" ref="B341">INDIRECT(_xlfn.CONCAT("$J", $F341))</f>
        <v/>
      </c>
      <c r="C341" s="22">
        <f t="array" ref="C341">INDIRECT(_xlfn.CONCAT("$K", $F341))</f>
        <v/>
      </c>
      <c r="D341" s="22" t="n"/>
      <c r="E341" s="22">
        <f t="array" ref="E341">INDIRECT(_xlfn.CONCAT("$L", $F341))</f>
        <v/>
      </c>
      <c r="F341" s="22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9.25" customHeight="1" s="6">
      <c r="A342" s="22">
        <f t="array" ref="A342">INDIRECT(_xlfn.CONCAT("$I", $F342))</f>
        <v/>
      </c>
      <c r="B342" s="22">
        <f t="array" ref="B342">INDIRECT(_xlfn.CONCAT("$J", $F342))</f>
        <v/>
      </c>
      <c r="C342" s="22">
        <f t="array" ref="C342">INDIRECT(_xlfn.CONCAT("$K", $F342))</f>
        <v/>
      </c>
      <c r="D342" s="22" t="n"/>
      <c r="E342" s="22">
        <f t="array" ref="E342">INDIRECT(_xlfn.CONCAT("$L", $F342))</f>
        <v/>
      </c>
      <c r="F342" s="22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9.25" customHeight="1" s="6">
      <c r="A343" s="22">
        <f t="array" ref="A343">INDIRECT(_xlfn.CONCAT("$I", $F343))</f>
        <v/>
      </c>
      <c r="B343" s="22">
        <f t="array" ref="B343">INDIRECT(_xlfn.CONCAT("$J", $F343))</f>
        <v/>
      </c>
      <c r="C343" s="22">
        <f t="array" ref="C343">INDIRECT(_xlfn.CONCAT("$K", $F343))</f>
        <v/>
      </c>
      <c r="D343" s="22" t="n"/>
      <c r="E343" s="22">
        <f t="array" ref="E343">INDIRECT(_xlfn.CONCAT("$L", $F343))</f>
        <v/>
      </c>
      <c r="F343" s="22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22">
        <f t="array" ref="A344">INDIRECT(_xlfn.CONCAT("$I", $F344))</f>
        <v/>
      </c>
      <c r="B344" s="22">
        <f t="array" ref="B344">INDIRECT(_xlfn.CONCAT("$J", $F344))</f>
        <v/>
      </c>
      <c r="C344" s="22">
        <f t="array" ref="C344">INDIRECT(_xlfn.CONCAT("$K", $F344))</f>
        <v/>
      </c>
      <c r="D344" s="22" t="n"/>
      <c r="E344" s="22">
        <f t="array" ref="E344">INDIRECT(_xlfn.CONCAT("$L", $F344))</f>
        <v/>
      </c>
      <c r="F344" s="22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22">
        <f t="array" ref="A345">INDIRECT(_xlfn.CONCAT("$I", $F345))</f>
        <v/>
      </c>
      <c r="B345" s="22">
        <f t="array" ref="B345">INDIRECT(_xlfn.CONCAT("$J", $F345))</f>
        <v/>
      </c>
      <c r="C345" s="22">
        <f t="array" ref="C345">INDIRECT(_xlfn.CONCAT("$K", $F345))</f>
        <v/>
      </c>
      <c r="D345" s="22" t="n"/>
      <c r="E345" s="22">
        <f t="array" ref="E345">INDIRECT(_xlfn.CONCAT("$L", $F345))</f>
        <v/>
      </c>
      <c r="F345" s="22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68.25" customHeight="1" s="6">
      <c r="A346" s="22">
        <f t="array" ref="A346">INDIRECT(_xlfn.CONCAT("$I", $F346))</f>
        <v/>
      </c>
      <c r="B346" s="22">
        <f t="array" ref="B346">INDIRECT(_xlfn.CONCAT("$J", $F346))</f>
        <v/>
      </c>
      <c r="C346" s="22">
        <f t="array" ref="C346">INDIRECT(_xlfn.CONCAT("$K", $F346))</f>
        <v/>
      </c>
      <c r="D346" s="22" t="n"/>
      <c r="E346" s="22">
        <f t="array" ref="E346">INDIRECT(_xlfn.CONCAT("$L", $F346))</f>
        <v/>
      </c>
      <c r="F346" s="22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22">
        <f t="array" ref="A347">INDIRECT(_xlfn.CONCAT("$I", $F347))</f>
        <v/>
      </c>
      <c r="B347" s="22">
        <f t="array" ref="B347">INDIRECT(_xlfn.CONCAT("$J", $F347))</f>
        <v/>
      </c>
      <c r="C347" s="22">
        <f t="array" ref="C347">INDIRECT(_xlfn.CONCAT("$K", $F347))</f>
        <v/>
      </c>
      <c r="D347" s="22" t="n"/>
      <c r="E347" s="22">
        <f t="array" ref="E347">INDIRECT(_xlfn.CONCAT("$L", $F347))</f>
        <v/>
      </c>
      <c r="F347" s="22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9.25" customHeight="1" s="6">
      <c r="A348" s="22">
        <f t="array" ref="A348">INDIRECT(_xlfn.CONCAT("$I", $F348))</f>
        <v/>
      </c>
      <c r="B348" s="22">
        <f t="array" ref="B348">INDIRECT(_xlfn.CONCAT("$J", $F348))</f>
        <v/>
      </c>
      <c r="C348" s="22">
        <f t="array" ref="C348">INDIRECT(_xlfn.CONCAT("$K", $F348))</f>
        <v/>
      </c>
      <c r="D348" s="22" t="n"/>
      <c r="E348" s="22">
        <f t="array" ref="E348">INDIRECT(_xlfn.CONCAT("$L", $F348))</f>
        <v/>
      </c>
      <c r="F348" s="22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9.25" customHeight="1" s="6">
      <c r="A349" s="22">
        <f t="array" ref="A349">INDIRECT(_xlfn.CONCAT("$I", $F349))</f>
        <v/>
      </c>
      <c r="B349" s="22">
        <f t="array" ref="B349">INDIRECT(_xlfn.CONCAT("$J", $F349))</f>
        <v/>
      </c>
      <c r="C349" s="22">
        <f t="array" ref="C349">INDIRECT(_xlfn.CONCAT("$K", $F349))</f>
        <v/>
      </c>
      <c r="D349" s="22" t="n"/>
      <c r="E349" s="22">
        <f t="array" ref="E349">INDIRECT(_xlfn.CONCAT("$L", $F349))</f>
        <v/>
      </c>
      <c r="F349" s="22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9.25" customHeight="1" s="6">
      <c r="A350" s="22">
        <f t="array" ref="A350">INDIRECT(_xlfn.CONCAT("$I", $F350))</f>
        <v/>
      </c>
      <c r="B350" s="22">
        <f t="array" ref="B350">INDIRECT(_xlfn.CONCAT("$J", $F350))</f>
        <v/>
      </c>
      <c r="C350" s="22">
        <f t="array" ref="C350">INDIRECT(_xlfn.CONCAT("$K", $F350))</f>
        <v/>
      </c>
      <c r="D350" s="22" t="n"/>
      <c r="E350" s="22">
        <f t="array" ref="E350">INDIRECT(_xlfn.CONCAT("$L", $F350))</f>
        <v/>
      </c>
      <c r="F350" s="22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22">
        <f t="array" ref="A351">INDIRECT(_xlfn.CONCAT("$I", $F351))</f>
        <v/>
      </c>
      <c r="B351" s="22">
        <f t="array" ref="B351">INDIRECT(_xlfn.CONCAT("$J", $F351))</f>
        <v/>
      </c>
      <c r="C351" s="22">
        <f t="array" ref="C351">INDIRECT(_xlfn.CONCAT("$K", $F351))</f>
        <v/>
      </c>
      <c r="D351" s="22" t="n"/>
      <c r="E351" s="22">
        <f t="array" ref="E351">INDIRECT(_xlfn.CONCAT("$L", $F351))</f>
        <v/>
      </c>
      <c r="F351" s="22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9.25" customHeight="1" s="6">
      <c r="A352" s="22">
        <f t="array" ref="A352">INDIRECT(_xlfn.CONCAT("$I", $F352))</f>
        <v/>
      </c>
      <c r="B352" s="22">
        <f t="array" ref="B352">INDIRECT(_xlfn.CONCAT("$J", $F352))</f>
        <v/>
      </c>
      <c r="C352" s="22">
        <f t="array" ref="C352">INDIRECT(_xlfn.CONCAT("$K", $F352))</f>
        <v/>
      </c>
      <c r="D352" s="22" t="n"/>
      <c r="E352" s="22">
        <f t="array" ref="E352">INDIRECT(_xlfn.CONCAT("$L", $F352))</f>
        <v/>
      </c>
      <c r="F352" s="22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9.25" customHeight="1" s="6">
      <c r="A353" s="22">
        <f t="array" ref="A353">INDIRECT(_xlfn.CONCAT("$I", $F353))</f>
        <v/>
      </c>
      <c r="B353" s="22">
        <f t="array" ref="B353">INDIRECT(_xlfn.CONCAT("$J", $F353))</f>
        <v/>
      </c>
      <c r="C353" s="22">
        <f t="array" ref="C353">INDIRECT(_xlfn.CONCAT("$K", $F353))</f>
        <v/>
      </c>
      <c r="D353" s="22" t="n"/>
      <c r="E353" s="22">
        <f t="array" ref="E353">INDIRECT(_xlfn.CONCAT("$L", $F353))</f>
        <v/>
      </c>
      <c r="F353" s="22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9.25" customHeight="1" s="6">
      <c r="A354" s="22">
        <f t="array" ref="A354">INDIRECT(_xlfn.CONCAT("$I", $F354))</f>
        <v/>
      </c>
      <c r="B354" s="22">
        <f t="array" ref="B354">INDIRECT(_xlfn.CONCAT("$J", $F354))</f>
        <v/>
      </c>
      <c r="C354" s="22">
        <f t="array" ref="C354">INDIRECT(_xlfn.CONCAT("$K", $F354))</f>
        <v/>
      </c>
      <c r="D354" s="22" t="n"/>
      <c r="E354" s="22">
        <f t="array" ref="E354">INDIRECT(_xlfn.CONCAT("$L", $F354))</f>
        <v/>
      </c>
      <c r="F354" s="22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9.25" customHeight="1" s="6">
      <c r="A355" s="22">
        <f t="array" ref="A355">INDIRECT(_xlfn.CONCAT("$I", $F355))</f>
        <v/>
      </c>
      <c r="B355" s="22">
        <f t="array" ref="B355">INDIRECT(_xlfn.CONCAT("$J", $F355))</f>
        <v/>
      </c>
      <c r="C355" s="22">
        <f t="array" ref="C355">INDIRECT(_xlfn.CONCAT("$K", $F355))</f>
        <v/>
      </c>
      <c r="D355" s="22" t="n"/>
      <c r="E355" s="22">
        <f t="array" ref="E355">INDIRECT(_xlfn.CONCAT("$L", $F355))</f>
        <v/>
      </c>
      <c r="F355" s="22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9.25" customHeight="1" s="6">
      <c r="A356" s="22">
        <f t="array" ref="A356">INDIRECT(_xlfn.CONCAT("$I", $F356))</f>
        <v/>
      </c>
      <c r="B356" s="22">
        <f t="array" ref="B356">INDIRECT(_xlfn.CONCAT("$J", $F356))</f>
        <v/>
      </c>
      <c r="C356" s="22">
        <f t="array" ref="C356">INDIRECT(_xlfn.CONCAT("$K", $F356))</f>
        <v/>
      </c>
      <c r="D356" s="22" t="n"/>
      <c r="E356" s="22">
        <f t="array" ref="E356">INDIRECT(_xlfn.CONCAT("$L", $F356))</f>
        <v/>
      </c>
      <c r="F356" s="22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9.25" customHeight="1" s="6">
      <c r="A357" s="22">
        <f t="array" ref="A357">INDIRECT(_xlfn.CONCAT("$I", $F357))</f>
        <v/>
      </c>
      <c r="B357" s="22">
        <f t="array" ref="B357">INDIRECT(_xlfn.CONCAT("$J", $F357))</f>
        <v/>
      </c>
      <c r="C357" s="22">
        <f t="array" ref="C357">INDIRECT(_xlfn.CONCAT("$K", $F357))</f>
        <v/>
      </c>
      <c r="D357" s="22" t="n"/>
      <c r="E357" s="22">
        <f t="array" ref="E357">INDIRECT(_xlfn.CONCAT("$L", $F357))</f>
        <v/>
      </c>
      <c r="F357" s="22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9.25" customHeight="1" s="6">
      <c r="A358" s="22">
        <f t="array" ref="A358">INDIRECT(_xlfn.CONCAT("$I", $F358))</f>
        <v/>
      </c>
      <c r="B358" s="22">
        <f t="array" ref="B358">INDIRECT(_xlfn.CONCAT("$J", $F358))</f>
        <v/>
      </c>
      <c r="C358" s="22">
        <f t="array" ref="C358">INDIRECT(_xlfn.CONCAT("$K", $F358))</f>
        <v/>
      </c>
      <c r="D358" s="22" t="n"/>
      <c r="E358" s="22">
        <f t="array" ref="E358">INDIRECT(_xlfn.CONCAT("$L", $F358))</f>
        <v/>
      </c>
      <c r="F358" s="22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9.25" customHeight="1" s="6">
      <c r="A359" s="22">
        <f t="array" ref="A359">INDIRECT(_xlfn.CONCAT("$I", $F359))</f>
        <v/>
      </c>
      <c r="B359" s="22">
        <f t="array" ref="B359">INDIRECT(_xlfn.CONCAT("$J", $F359))</f>
        <v/>
      </c>
      <c r="C359" s="22">
        <f t="array" ref="C359">INDIRECT(_xlfn.CONCAT("$K", $F359))</f>
        <v/>
      </c>
      <c r="D359" s="22" t="n"/>
      <c r="E359" s="22">
        <f t="array" ref="E359">INDIRECT(_xlfn.CONCAT("$L", $F359))</f>
        <v/>
      </c>
      <c r="F359" s="22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9.25" customHeight="1" s="6">
      <c r="A360" s="22">
        <f t="array" ref="A360">INDIRECT(_xlfn.CONCAT("$I", $F360))</f>
        <v/>
      </c>
      <c r="B360" s="22">
        <f t="array" ref="B360">INDIRECT(_xlfn.CONCAT("$J", $F360))</f>
        <v/>
      </c>
      <c r="C360" s="22">
        <f t="array" ref="C360">INDIRECT(_xlfn.CONCAT("$K", $F360))</f>
        <v/>
      </c>
      <c r="D360" s="22" t="n"/>
      <c r="E360" s="22">
        <f t="array" ref="E360">INDIRECT(_xlfn.CONCAT("$L", $F360))</f>
        <v/>
      </c>
      <c r="F360" s="22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9.25" customHeight="1" s="6">
      <c r="A361" s="22">
        <f t="array" ref="A361">INDIRECT(_xlfn.CONCAT("$I", $F361))</f>
        <v/>
      </c>
      <c r="B361" s="22">
        <f t="array" ref="B361">INDIRECT(_xlfn.CONCAT("$J", $F361))</f>
        <v/>
      </c>
      <c r="C361" s="22">
        <f t="array" ref="C361">INDIRECT(_xlfn.CONCAT("$K", $F361))</f>
        <v/>
      </c>
      <c r="D361" s="22" t="n"/>
      <c r="E361" s="22">
        <f t="array" ref="E361">INDIRECT(_xlfn.CONCAT("$L", $F361))</f>
        <v/>
      </c>
      <c r="F361" s="22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9.25" customHeight="1" s="6">
      <c r="A362" s="22">
        <f t="array" ref="A362">INDIRECT(_xlfn.CONCAT("$I", $F362))</f>
        <v/>
      </c>
      <c r="B362" s="22">
        <f t="array" ref="B362">INDIRECT(_xlfn.CONCAT("$J", $F362))</f>
        <v/>
      </c>
      <c r="C362" s="22">
        <f t="array" ref="C362">INDIRECT(_xlfn.CONCAT("$K", $F362))</f>
        <v/>
      </c>
      <c r="D362" s="22" t="n"/>
      <c r="E362" s="22">
        <f t="array" ref="E362">INDIRECT(_xlfn.CONCAT("$L", $F362))</f>
        <v/>
      </c>
      <c r="F362" s="22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9.25" customHeight="1" s="6">
      <c r="A363" s="22">
        <f t="array" ref="A363">INDIRECT(_xlfn.CONCAT("$I", $F363))</f>
        <v/>
      </c>
      <c r="B363" s="22">
        <f t="array" ref="B363">INDIRECT(_xlfn.CONCAT("$J", $F363))</f>
        <v/>
      </c>
      <c r="C363" s="22">
        <f t="array" ref="C363">INDIRECT(_xlfn.CONCAT("$K", $F363))</f>
        <v/>
      </c>
      <c r="D363" s="22" t="n"/>
      <c r="E363" s="22">
        <f t="array" ref="E363">INDIRECT(_xlfn.CONCAT("$L", $F363))</f>
        <v/>
      </c>
      <c r="F363" s="22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9.25" customHeight="1" s="6">
      <c r="A364" s="22">
        <f t="array" ref="A364">INDIRECT(_xlfn.CONCAT("$I", $F364))</f>
        <v/>
      </c>
      <c r="B364" s="22">
        <f t="array" ref="B364">INDIRECT(_xlfn.CONCAT("$J", $F364))</f>
        <v/>
      </c>
      <c r="C364" s="22">
        <f t="array" ref="C364">INDIRECT(_xlfn.CONCAT("$K", $F364))</f>
        <v/>
      </c>
      <c r="D364" s="22" t="n"/>
      <c r="E364" s="22">
        <f t="array" ref="E364">INDIRECT(_xlfn.CONCAT("$L", $F364))</f>
        <v/>
      </c>
      <c r="F364" s="22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9.25" customHeight="1" s="6">
      <c r="A365" s="22">
        <f t="array" ref="A365">INDIRECT(_xlfn.CONCAT("$I", $F365))</f>
        <v/>
      </c>
      <c r="B365" s="22">
        <f t="array" ref="B365">INDIRECT(_xlfn.CONCAT("$J", $F365))</f>
        <v/>
      </c>
      <c r="C365" s="22">
        <f t="array" ref="C365">INDIRECT(_xlfn.CONCAT("$K", $F365))</f>
        <v/>
      </c>
      <c r="D365" s="22" t="n"/>
      <c r="E365" s="22">
        <f t="array" ref="E365">INDIRECT(_xlfn.CONCAT("$L", $F365))</f>
        <v/>
      </c>
      <c r="F365" s="22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9.25" customHeight="1" s="6">
      <c r="A366" s="22">
        <f t="array" ref="A366">INDIRECT(_xlfn.CONCAT("$I", $F366))</f>
        <v/>
      </c>
      <c r="B366" s="22">
        <f t="array" ref="B366">INDIRECT(_xlfn.CONCAT("$J", $F366))</f>
        <v/>
      </c>
      <c r="C366" s="22">
        <f t="array" ref="C366">INDIRECT(_xlfn.CONCAT("$K", $F366))</f>
        <v/>
      </c>
      <c r="D366" s="22" t="n"/>
      <c r="E366" s="22">
        <f t="array" ref="E366">INDIRECT(_xlfn.CONCAT("$L", $F366))</f>
        <v/>
      </c>
      <c r="F366" s="22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9.25" customHeight="1" s="6">
      <c r="A367" s="22">
        <f t="array" ref="A367">INDIRECT(_xlfn.CONCAT("$I", $F367))</f>
        <v/>
      </c>
      <c r="B367" s="22">
        <f t="array" ref="B367">INDIRECT(_xlfn.CONCAT("$J", $F367))</f>
        <v/>
      </c>
      <c r="C367" s="22">
        <f t="array" ref="C367">INDIRECT(_xlfn.CONCAT("$K", $F367))</f>
        <v/>
      </c>
      <c r="D367" s="22" t="n"/>
      <c r="E367" s="22">
        <f t="array" ref="E367">INDIRECT(_xlfn.CONCAT("$L", $F367))</f>
        <v/>
      </c>
      <c r="F367" s="22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9.25" customHeight="1" s="6">
      <c r="A368" s="22">
        <f t="array" ref="A368">INDIRECT(_xlfn.CONCAT("$I", $F368))</f>
        <v/>
      </c>
      <c r="B368" s="22">
        <f t="array" ref="B368">INDIRECT(_xlfn.CONCAT("$J", $F368))</f>
        <v/>
      </c>
      <c r="C368" s="22">
        <f t="array" ref="C368">INDIRECT(_xlfn.CONCAT("$K", $F368))</f>
        <v/>
      </c>
      <c r="D368" s="22" t="n"/>
      <c r="E368" s="22">
        <f t="array" ref="E368">INDIRECT(_xlfn.CONCAT("$L", $F368))</f>
        <v/>
      </c>
      <c r="F368" s="22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9.25" customHeight="1" s="6">
      <c r="A369" s="22">
        <f t="array" ref="A369">INDIRECT(_xlfn.CONCAT("$I", $F369))</f>
        <v/>
      </c>
      <c r="B369" s="22">
        <f t="array" ref="B369">INDIRECT(_xlfn.CONCAT("$J", $F369))</f>
        <v/>
      </c>
      <c r="C369" s="22">
        <f t="array" ref="C369">INDIRECT(_xlfn.CONCAT("$K", $F369))</f>
        <v/>
      </c>
      <c r="D369" s="22" t="n"/>
      <c r="E369" s="22">
        <f t="array" ref="E369">INDIRECT(_xlfn.CONCAT("$L", $F369))</f>
        <v/>
      </c>
      <c r="F369" s="22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9.25" customHeight="1" s="6">
      <c r="A370" s="22">
        <f t="array" ref="A370">INDIRECT(_xlfn.CONCAT("$I", $F370))</f>
        <v/>
      </c>
      <c r="B370" s="22">
        <f t="array" ref="B370">INDIRECT(_xlfn.CONCAT("$J", $F370))</f>
        <v/>
      </c>
      <c r="C370" s="22">
        <f t="array" ref="C370">INDIRECT(_xlfn.CONCAT("$K", $F370))</f>
        <v/>
      </c>
      <c r="D370" s="22" t="n"/>
      <c r="E370" s="22">
        <f t="array" ref="E370">INDIRECT(_xlfn.CONCAT("$L", $F370))</f>
        <v/>
      </c>
      <c r="F370" s="22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9.25" customHeight="1" s="6">
      <c r="A371" s="22">
        <f t="array" ref="A371">INDIRECT(_xlfn.CONCAT("$I", $F371))</f>
        <v/>
      </c>
      <c r="B371" s="22">
        <f t="array" ref="B371">INDIRECT(_xlfn.CONCAT("$J", $F371))</f>
        <v/>
      </c>
      <c r="C371" s="22">
        <f t="array" ref="C371">INDIRECT(_xlfn.CONCAT("$K", $F371))</f>
        <v/>
      </c>
      <c r="D371" s="22" t="n"/>
      <c r="E371" s="22">
        <f t="array" ref="E371">INDIRECT(_xlfn.CONCAT("$L", $F371))</f>
        <v/>
      </c>
      <c r="F371" s="22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22">
        <f t="array" ref="A372">INDIRECT(_xlfn.CONCAT("$I", $F372))</f>
        <v/>
      </c>
      <c r="B372" s="22">
        <f t="array" ref="B372">INDIRECT(_xlfn.CONCAT("$J", $F372))</f>
        <v/>
      </c>
      <c r="C372" s="22">
        <f t="array" ref="C372">INDIRECT(_xlfn.CONCAT("$K", $F372))</f>
        <v/>
      </c>
      <c r="D372" s="22" t="n"/>
      <c r="E372" s="22">
        <f t="array" ref="E372">INDIRECT(_xlfn.CONCAT("$L", $F372))</f>
        <v/>
      </c>
      <c r="F372" s="22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9.25" customHeight="1" s="6">
      <c r="A373" s="22">
        <f t="array" ref="A373">INDIRECT(_xlfn.CONCAT("$I", $F373))</f>
        <v/>
      </c>
      <c r="B373" s="22">
        <f t="array" ref="B373">INDIRECT(_xlfn.CONCAT("$J", $F373))</f>
        <v/>
      </c>
      <c r="C373" s="22">
        <f t="array" ref="C373">INDIRECT(_xlfn.CONCAT("$K", $F373))</f>
        <v/>
      </c>
      <c r="D373" s="22" t="n"/>
      <c r="E373" s="22">
        <f t="array" ref="E373">INDIRECT(_xlfn.CONCAT("$L", $F373))</f>
        <v/>
      </c>
      <c r="F373" s="22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9.25" customHeight="1" s="6">
      <c r="A374" s="22">
        <f t="array" ref="A374">INDIRECT(_xlfn.CONCAT("$I", $F374))</f>
        <v/>
      </c>
      <c r="B374" s="22">
        <f t="array" ref="B374">INDIRECT(_xlfn.CONCAT("$J", $F374))</f>
        <v/>
      </c>
      <c r="C374" s="22">
        <f t="array" ref="C374">INDIRECT(_xlfn.CONCAT("$K", $F374))</f>
        <v/>
      </c>
      <c r="D374" s="22" t="n"/>
      <c r="E374" s="22">
        <f t="array" ref="E374">INDIRECT(_xlfn.CONCAT("$L", $F374))</f>
        <v/>
      </c>
      <c r="F374" s="22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9.25" customHeight="1" s="6">
      <c r="A375" s="22">
        <f t="array" ref="A375">INDIRECT(_xlfn.CONCAT("$I", $F375))</f>
        <v/>
      </c>
      <c r="B375" s="22">
        <f t="array" ref="B375">INDIRECT(_xlfn.CONCAT("$J", $F375))</f>
        <v/>
      </c>
      <c r="C375" s="22">
        <f t="array" ref="C375">INDIRECT(_xlfn.CONCAT("$K", $F375))</f>
        <v/>
      </c>
      <c r="D375" s="22" t="n"/>
      <c r="E375" s="22">
        <f t="array" ref="E375">INDIRECT(_xlfn.CONCAT("$L", $F375))</f>
        <v/>
      </c>
      <c r="F375" s="22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9.25" customHeight="1" s="6">
      <c r="A376" s="22">
        <f t="array" ref="A376">INDIRECT(_xlfn.CONCAT("$I", $F376))</f>
        <v/>
      </c>
      <c r="B376" s="22">
        <f t="array" ref="B376">INDIRECT(_xlfn.CONCAT("$J", $F376))</f>
        <v/>
      </c>
      <c r="C376" s="22">
        <f t="array" ref="C376">INDIRECT(_xlfn.CONCAT("$K", $F376))</f>
        <v/>
      </c>
      <c r="D376" s="22" t="n"/>
      <c r="E376" s="22">
        <f t="array" ref="E376">INDIRECT(_xlfn.CONCAT("$L", $F376))</f>
        <v/>
      </c>
      <c r="F376" s="22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9.25" customHeight="1" s="6">
      <c r="A377" s="22">
        <f t="array" ref="A377">INDIRECT(_xlfn.CONCAT("$I", $F377))</f>
        <v/>
      </c>
      <c r="B377" s="22">
        <f t="array" ref="B377">INDIRECT(_xlfn.CONCAT("$J", $F377))</f>
        <v/>
      </c>
      <c r="C377" s="22">
        <f t="array" ref="C377">INDIRECT(_xlfn.CONCAT("$K", $F377))</f>
        <v/>
      </c>
      <c r="D377" s="22" t="n"/>
      <c r="E377" s="22">
        <f t="array" ref="E377">INDIRECT(_xlfn.CONCAT("$L", $F377))</f>
        <v/>
      </c>
      <c r="F377" s="22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9.25" customHeight="1" s="6">
      <c r="A378" s="22">
        <f t="array" ref="A378">INDIRECT(_xlfn.CONCAT("$I", $F378))</f>
        <v/>
      </c>
      <c r="B378" s="22">
        <f t="array" ref="B378">INDIRECT(_xlfn.CONCAT("$J", $F378))</f>
        <v/>
      </c>
      <c r="C378" s="22">
        <f t="array" ref="C378">INDIRECT(_xlfn.CONCAT("$K", $F378))</f>
        <v/>
      </c>
      <c r="D378" s="22" t="n"/>
      <c r="E378" s="22">
        <f t="array" ref="E378">INDIRECT(_xlfn.CONCAT("$L", $F378))</f>
        <v/>
      </c>
      <c r="F378" s="22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9.25" customHeight="1" s="6">
      <c r="A379" s="22">
        <f t="array" ref="A379">INDIRECT(_xlfn.CONCAT("$I", $F379))</f>
        <v/>
      </c>
      <c r="B379" s="22">
        <f t="array" ref="B379">INDIRECT(_xlfn.CONCAT("$J", $F379))</f>
        <v/>
      </c>
      <c r="C379" s="22">
        <f t="array" ref="C379">INDIRECT(_xlfn.CONCAT("$K", $F379))</f>
        <v/>
      </c>
      <c r="D379" s="22" t="n"/>
      <c r="E379" s="22">
        <f t="array" ref="E379">INDIRECT(_xlfn.CONCAT("$L", $F379))</f>
        <v/>
      </c>
      <c r="F379" s="22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22">
        <f t="array" ref="A380">INDIRECT(_xlfn.CONCAT("$I", $F380))</f>
        <v/>
      </c>
      <c r="B380" s="22">
        <f t="array" ref="B380">INDIRECT(_xlfn.CONCAT("$J", $F380))</f>
        <v/>
      </c>
      <c r="C380" s="22">
        <f t="array" ref="C380">INDIRECT(_xlfn.CONCAT("$K", $F380))</f>
        <v/>
      </c>
      <c r="D380" s="22" t="n"/>
      <c r="E380" s="22">
        <f t="array" ref="E380">INDIRECT(_xlfn.CONCAT("$L", $F380))</f>
        <v/>
      </c>
      <c r="F380" s="22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22">
        <f t="array" ref="A381">INDIRECT(_xlfn.CONCAT("$I", $F381))</f>
        <v/>
      </c>
      <c r="B381" s="22">
        <f t="array" ref="B381">INDIRECT(_xlfn.CONCAT("$J", $F381))</f>
        <v/>
      </c>
      <c r="C381" s="22">
        <f t="array" ref="C381">INDIRECT(_xlfn.CONCAT("$K", $F381))</f>
        <v/>
      </c>
      <c r="D381" s="22" t="n"/>
      <c r="E381" s="22">
        <f t="array" ref="E381">INDIRECT(_xlfn.CONCAT("$L", $F381))</f>
        <v/>
      </c>
      <c r="F381" s="22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22">
        <f t="array" ref="A382">INDIRECT(_xlfn.CONCAT("$I", $F382))</f>
        <v/>
      </c>
      <c r="B382" s="22">
        <f t="array" ref="B382">INDIRECT(_xlfn.CONCAT("$J", $F382))</f>
        <v/>
      </c>
      <c r="C382" s="22">
        <f t="array" ref="C382">INDIRECT(_xlfn.CONCAT("$K", $F382))</f>
        <v/>
      </c>
      <c r="D382" s="22" t="n"/>
      <c r="E382" s="22">
        <f t="array" ref="E382">INDIRECT(_xlfn.CONCAT("$L", $F382))</f>
        <v/>
      </c>
      <c r="F382" s="22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22">
        <f t="array" ref="A383">INDIRECT(_xlfn.CONCAT("$I", $F383))</f>
        <v/>
      </c>
      <c r="B383" s="22">
        <f t="array" ref="B383">INDIRECT(_xlfn.CONCAT("$J", $F383))</f>
        <v/>
      </c>
      <c r="C383" s="22">
        <f t="array" ref="C383">INDIRECT(_xlfn.CONCAT("$K", $F383))</f>
        <v/>
      </c>
      <c r="D383" s="22" t="n"/>
      <c r="E383" s="22">
        <f t="array" ref="E383">INDIRECT(_xlfn.CONCAT("$L", $F383))</f>
        <v/>
      </c>
      <c r="F383" s="22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9.25" customHeight="1" s="6">
      <c r="A384" s="22">
        <f t="array" ref="A384">INDIRECT(_xlfn.CONCAT("$I", $F384))</f>
        <v/>
      </c>
      <c r="B384" s="22">
        <f t="array" ref="B384">INDIRECT(_xlfn.CONCAT("$J", $F384))</f>
        <v/>
      </c>
      <c r="C384" s="22">
        <f t="array" ref="C384">INDIRECT(_xlfn.CONCAT("$K", $F384))</f>
        <v/>
      </c>
      <c r="D384" s="22" t="n"/>
      <c r="E384" s="22">
        <f t="array" ref="E384">INDIRECT(_xlfn.CONCAT("$L", $F384))</f>
        <v/>
      </c>
      <c r="F384" s="22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9.25" customHeight="1" s="6">
      <c r="A385" s="22">
        <f t="array" ref="A385">INDIRECT(_xlfn.CONCAT("$I", $F385))</f>
        <v/>
      </c>
      <c r="B385" s="22">
        <f t="array" ref="B385">INDIRECT(_xlfn.CONCAT("$J", $F385))</f>
        <v/>
      </c>
      <c r="C385" s="22">
        <f t="array" ref="C385">INDIRECT(_xlfn.CONCAT("$K", $F385))</f>
        <v/>
      </c>
      <c r="D385" s="22" t="n"/>
      <c r="E385" s="22">
        <f t="array" ref="E385">INDIRECT(_xlfn.CONCAT("$L", $F385))</f>
        <v/>
      </c>
      <c r="F385" s="22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9.25" customHeight="1" s="6">
      <c r="A386" s="22">
        <f t="array" ref="A386">INDIRECT(_xlfn.CONCAT("$I", $F386))</f>
        <v/>
      </c>
      <c r="B386" s="22">
        <f t="array" ref="B386">INDIRECT(_xlfn.CONCAT("$J", $F386))</f>
        <v/>
      </c>
      <c r="C386" s="22">
        <f t="array" ref="C386">INDIRECT(_xlfn.CONCAT("$K", $F386))</f>
        <v/>
      </c>
      <c r="D386" s="22" t="n"/>
      <c r="E386" s="22">
        <f t="array" ref="E386">INDIRECT(_xlfn.CONCAT("$L", $F386))</f>
        <v/>
      </c>
      <c r="F386" s="22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9.25" customHeight="1" s="6">
      <c r="A387" s="22">
        <f t="array" ref="A387">INDIRECT(_xlfn.CONCAT("$I", $F387))</f>
        <v/>
      </c>
      <c r="B387" s="22">
        <f t="array" ref="B387">INDIRECT(_xlfn.CONCAT("$J", $F387))</f>
        <v/>
      </c>
      <c r="C387" s="22">
        <f t="array" ref="C387">INDIRECT(_xlfn.CONCAT("$K", $F387))</f>
        <v/>
      </c>
      <c r="D387" s="22" t="n"/>
      <c r="E387" s="22">
        <f t="array" ref="E387">INDIRECT(_xlfn.CONCAT("$L", $F387))</f>
        <v/>
      </c>
      <c r="F387" s="22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9.25" customHeight="1" s="6">
      <c r="A388" s="22">
        <f t="array" ref="A388">INDIRECT(_xlfn.CONCAT("$I", $F388))</f>
        <v/>
      </c>
      <c r="B388" s="22">
        <f t="array" ref="B388">INDIRECT(_xlfn.CONCAT("$J", $F388))</f>
        <v/>
      </c>
      <c r="C388" s="22">
        <f t="array" ref="C388">INDIRECT(_xlfn.CONCAT("$K", $F388))</f>
        <v/>
      </c>
      <c r="D388" s="22" t="n"/>
      <c r="E388" s="22">
        <f t="array" ref="E388">INDIRECT(_xlfn.CONCAT("$L", $F388))</f>
        <v/>
      </c>
      <c r="F388" s="22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9.25" customHeight="1" s="6">
      <c r="A389" s="22">
        <f t="array" ref="A389">INDIRECT(_xlfn.CONCAT("$I", $F389))</f>
        <v/>
      </c>
      <c r="B389" s="22">
        <f t="array" ref="B389">INDIRECT(_xlfn.CONCAT("$J", $F389))</f>
        <v/>
      </c>
      <c r="C389" s="22">
        <f t="array" ref="C389">INDIRECT(_xlfn.CONCAT("$K", $F389))</f>
        <v/>
      </c>
      <c r="D389" s="22" t="n"/>
      <c r="E389" s="22">
        <f t="array" ref="E389">INDIRECT(_xlfn.CONCAT("$L", $F389))</f>
        <v/>
      </c>
      <c r="F389" s="22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9.25" customHeight="1" s="6">
      <c r="A390" s="22">
        <f t="array" ref="A390">INDIRECT(_xlfn.CONCAT("$I", $F390))</f>
        <v/>
      </c>
      <c r="B390" s="22">
        <f t="array" ref="B390">INDIRECT(_xlfn.CONCAT("$J", $F390))</f>
        <v/>
      </c>
      <c r="C390" s="22">
        <f t="array" ref="C390">INDIRECT(_xlfn.CONCAT("$K", $F390))</f>
        <v/>
      </c>
      <c r="D390" s="22" t="n"/>
      <c r="E390" s="22">
        <f t="array" ref="E390">INDIRECT(_xlfn.CONCAT("$L", $F390))</f>
        <v/>
      </c>
      <c r="F390" s="22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9.25" customHeight="1" s="6">
      <c r="A391" s="22">
        <f t="array" ref="A391">INDIRECT(_xlfn.CONCAT("$I", $F391))</f>
        <v/>
      </c>
      <c r="B391" s="22">
        <f t="array" ref="B391">INDIRECT(_xlfn.CONCAT("$J", $F391))</f>
        <v/>
      </c>
      <c r="C391" s="22">
        <f t="array" ref="C391">INDIRECT(_xlfn.CONCAT("$K", $F391))</f>
        <v/>
      </c>
      <c r="D391" s="22" t="n"/>
      <c r="E391" s="22">
        <f t="array" ref="E391">INDIRECT(_xlfn.CONCAT("$L", $F391))</f>
        <v/>
      </c>
      <c r="F391" s="22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9.25" customHeight="1" s="6">
      <c r="A392" s="22">
        <f t="array" ref="A392">INDIRECT(_xlfn.CONCAT("$I", $F392))</f>
        <v/>
      </c>
      <c r="B392" s="22">
        <f t="array" ref="B392">INDIRECT(_xlfn.CONCAT("$J", $F392))</f>
        <v/>
      </c>
      <c r="C392" s="22">
        <f t="array" ref="C392">INDIRECT(_xlfn.CONCAT("$K", $F392))</f>
        <v/>
      </c>
      <c r="D392" s="22" t="n"/>
      <c r="E392" s="22">
        <f t="array" ref="E392">INDIRECT(_xlfn.CONCAT("$L", $F392))</f>
        <v/>
      </c>
      <c r="F392" s="22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9.25" customHeight="1" s="6">
      <c r="A393" s="22">
        <f t="array" ref="A393">INDIRECT(_xlfn.CONCAT("$I", $F393))</f>
        <v/>
      </c>
      <c r="B393" s="22">
        <f t="array" ref="B393">INDIRECT(_xlfn.CONCAT("$J", $F393))</f>
        <v/>
      </c>
      <c r="C393" s="22">
        <f t="array" ref="C393">INDIRECT(_xlfn.CONCAT("$K", $F393))</f>
        <v/>
      </c>
      <c r="D393" s="22" t="n"/>
      <c r="E393" s="22">
        <f t="array" ref="E393">INDIRECT(_xlfn.CONCAT("$L", $F393))</f>
        <v/>
      </c>
      <c r="F393" s="22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9.25" customHeight="1" s="6">
      <c r="A394" s="22">
        <f t="array" ref="A394">INDIRECT(_xlfn.CONCAT("$I", $F394))</f>
        <v/>
      </c>
      <c r="B394" s="22">
        <f t="array" ref="B394">INDIRECT(_xlfn.CONCAT("$J", $F394))</f>
        <v/>
      </c>
      <c r="C394" s="22">
        <f t="array" ref="C394">INDIRECT(_xlfn.CONCAT("$K", $F394))</f>
        <v/>
      </c>
      <c r="D394" s="22" t="n"/>
      <c r="E394" s="22">
        <f t="array" ref="E394">INDIRECT(_xlfn.CONCAT("$L", $F394))</f>
        <v/>
      </c>
      <c r="F394" s="22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9.25" customHeight="1" s="6">
      <c r="A395" s="22">
        <f t="array" ref="A395">INDIRECT(_xlfn.CONCAT("$I", $F395))</f>
        <v/>
      </c>
      <c r="B395" s="22">
        <f t="array" ref="B395">INDIRECT(_xlfn.CONCAT("$J", $F395))</f>
        <v/>
      </c>
      <c r="C395" s="22">
        <f t="array" ref="C395">INDIRECT(_xlfn.CONCAT("$K", $F395))</f>
        <v/>
      </c>
      <c r="D395" s="22" t="n"/>
      <c r="E395" s="22">
        <f t="array" ref="E395">INDIRECT(_xlfn.CONCAT("$L", $F395))</f>
        <v/>
      </c>
      <c r="F395" s="22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22">
        <f t="array" ref="A396">INDIRECT(_xlfn.CONCAT("$I", $F396))</f>
        <v/>
      </c>
      <c r="B396" s="22">
        <f t="array" ref="B396">INDIRECT(_xlfn.CONCAT("$J", $F396))</f>
        <v/>
      </c>
      <c r="C396" s="22">
        <f t="array" ref="C396">INDIRECT(_xlfn.CONCAT("$K", $F396))</f>
        <v/>
      </c>
      <c r="D396" s="22" t="n"/>
      <c r="E396" s="22">
        <f t="array" ref="E396">INDIRECT(_xlfn.CONCAT("$L", $F396))</f>
        <v/>
      </c>
      <c r="F396" s="22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9.25" customHeight="1" s="6">
      <c r="A397" s="22">
        <f t="array" ref="A397">INDIRECT(_xlfn.CONCAT("$I", $F397))</f>
        <v/>
      </c>
      <c r="B397" s="22">
        <f t="array" ref="B397">INDIRECT(_xlfn.CONCAT("$J", $F397))</f>
        <v/>
      </c>
      <c r="C397" s="22">
        <f t="array" ref="C397">INDIRECT(_xlfn.CONCAT("$K", $F397))</f>
        <v/>
      </c>
      <c r="D397" s="22" t="n"/>
      <c r="E397" s="22">
        <f t="array" ref="E397">INDIRECT(_xlfn.CONCAT("$L", $F397))</f>
        <v/>
      </c>
      <c r="F397" s="22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9.25" customHeight="1" s="6">
      <c r="A398" s="22">
        <f t="array" ref="A398">INDIRECT(_xlfn.CONCAT("$I", $F398))</f>
        <v/>
      </c>
      <c r="B398" s="22">
        <f t="array" ref="B398">INDIRECT(_xlfn.CONCAT("$J", $F398))</f>
        <v/>
      </c>
      <c r="C398" s="22">
        <f t="array" ref="C398">INDIRECT(_xlfn.CONCAT("$K", $F398))</f>
        <v/>
      </c>
      <c r="D398" s="22" t="n"/>
      <c r="E398" s="22">
        <f t="array" ref="E398">INDIRECT(_xlfn.CONCAT("$L", $F398))</f>
        <v/>
      </c>
      <c r="F398" s="22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9.25" customHeight="1" s="6">
      <c r="A399" s="22">
        <f t="array" ref="A399">INDIRECT(_xlfn.CONCAT("$I", $F399))</f>
        <v/>
      </c>
      <c r="B399" s="22">
        <f t="array" ref="B399">INDIRECT(_xlfn.CONCAT("$J", $F399))</f>
        <v/>
      </c>
      <c r="C399" s="22">
        <f t="array" ref="C399">INDIRECT(_xlfn.CONCAT("$K", $F399))</f>
        <v/>
      </c>
      <c r="D399" s="22" t="n"/>
      <c r="E399" s="22">
        <f t="array" ref="E399">INDIRECT(_xlfn.CONCAT("$L", $F399))</f>
        <v/>
      </c>
      <c r="F399" s="22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22">
        <f t="array" ref="A400">INDIRECT(_xlfn.CONCAT("$I", $F400))</f>
        <v/>
      </c>
      <c r="B400" s="22">
        <f t="array" ref="B400">INDIRECT(_xlfn.CONCAT("$J", $F400))</f>
        <v/>
      </c>
      <c r="C400" s="22">
        <f t="array" ref="C400">INDIRECT(_xlfn.CONCAT("$K", $F400))</f>
        <v/>
      </c>
      <c r="D400" s="22" t="n"/>
      <c r="E400" s="22">
        <f t="array" ref="E400">INDIRECT(_xlfn.CONCAT("$L", $F400))</f>
        <v/>
      </c>
      <c r="F400" s="22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22">
        <f t="array" ref="A401">INDIRECT(_xlfn.CONCAT("$I", $F401))</f>
        <v/>
      </c>
      <c r="B401" s="22">
        <f t="array" ref="B401">INDIRECT(_xlfn.CONCAT("$J", $F401))</f>
        <v/>
      </c>
      <c r="C401" s="22">
        <f t="array" ref="C401">INDIRECT(_xlfn.CONCAT("$K", $F401))</f>
        <v/>
      </c>
      <c r="D401" s="22" t="n"/>
      <c r="E401" s="22">
        <f t="array" ref="E401">INDIRECT(_xlfn.CONCAT("$L", $F401))</f>
        <v/>
      </c>
      <c r="F401" s="22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9.25" customHeight="1" s="6">
      <c r="A402" s="22">
        <f t="array" ref="A402">INDIRECT(_xlfn.CONCAT("$I", $F402))</f>
        <v/>
      </c>
      <c r="B402" s="22">
        <f t="array" ref="B402">INDIRECT(_xlfn.CONCAT("$J", $F402))</f>
        <v/>
      </c>
      <c r="C402" s="22">
        <f t="array" ref="C402">INDIRECT(_xlfn.CONCAT("$K", $F402))</f>
        <v/>
      </c>
      <c r="D402" s="22" t="n"/>
      <c r="E402" s="22">
        <f t="array" ref="E402">INDIRECT(_xlfn.CONCAT("$L", $F402))</f>
        <v/>
      </c>
      <c r="F402" s="22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9.25" customHeight="1" s="6">
      <c r="A403" s="22">
        <f t="array" ref="A403">INDIRECT(_xlfn.CONCAT("$I", $F403))</f>
        <v/>
      </c>
      <c r="B403" s="22">
        <f t="array" ref="B403">INDIRECT(_xlfn.CONCAT("$J", $F403))</f>
        <v/>
      </c>
      <c r="C403" s="22">
        <f t="array" ref="C403">INDIRECT(_xlfn.CONCAT("$K", $F403))</f>
        <v/>
      </c>
      <c r="D403" s="22" t="n"/>
      <c r="E403" s="22">
        <f t="array" ref="E403">INDIRECT(_xlfn.CONCAT("$L", $F403))</f>
        <v/>
      </c>
      <c r="F403" s="22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9.25" customHeight="1" s="6">
      <c r="A404" s="22">
        <f t="array" ref="A404">INDIRECT(_xlfn.CONCAT("$I", $F404))</f>
        <v/>
      </c>
      <c r="B404" s="22">
        <f t="array" ref="B404">INDIRECT(_xlfn.CONCAT("$J", $F404))</f>
        <v/>
      </c>
      <c r="C404" s="22">
        <f t="array" ref="C404">INDIRECT(_xlfn.CONCAT("$K", $F404))</f>
        <v/>
      </c>
      <c r="D404" s="22" t="n"/>
      <c r="E404" s="22">
        <f t="array" ref="E404">INDIRECT(_xlfn.CONCAT("$L", $F404))</f>
        <v/>
      </c>
      <c r="F404" s="22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9.25" customHeight="1" s="6">
      <c r="A405" s="22">
        <f t="array" ref="A405">INDIRECT(_xlfn.CONCAT("$I", $F405))</f>
        <v/>
      </c>
      <c r="B405" s="22">
        <f t="array" ref="B405">INDIRECT(_xlfn.CONCAT("$J", $F405))</f>
        <v/>
      </c>
      <c r="C405" s="22">
        <f t="array" ref="C405">INDIRECT(_xlfn.CONCAT("$K", $F405))</f>
        <v/>
      </c>
      <c r="D405" s="22" t="n"/>
      <c r="E405" s="22">
        <f t="array" ref="E405">INDIRECT(_xlfn.CONCAT("$L", $F405))</f>
        <v/>
      </c>
      <c r="F405" s="22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9.25" customHeight="1" s="6">
      <c r="A406" s="22">
        <f t="array" ref="A406">INDIRECT(_xlfn.CONCAT("$I", $F406))</f>
        <v/>
      </c>
      <c r="B406" s="22">
        <f t="array" ref="B406">INDIRECT(_xlfn.CONCAT("$J", $F406))</f>
        <v/>
      </c>
      <c r="C406" s="22">
        <f t="array" ref="C406">INDIRECT(_xlfn.CONCAT("$K", $F406))</f>
        <v/>
      </c>
      <c r="D406" s="22" t="n"/>
      <c r="E406" s="22">
        <f t="array" ref="E406">INDIRECT(_xlfn.CONCAT("$L", $F406))</f>
        <v/>
      </c>
      <c r="F406" s="22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9.25" customHeight="1" s="6">
      <c r="A407" s="22">
        <f t="array" ref="A407">INDIRECT(_xlfn.CONCAT("$I", $F407))</f>
        <v/>
      </c>
      <c r="B407" s="22">
        <f t="array" ref="B407">INDIRECT(_xlfn.CONCAT("$J", $F407))</f>
        <v/>
      </c>
      <c r="C407" s="22">
        <f t="array" ref="C407">INDIRECT(_xlfn.CONCAT("$K", $F407))</f>
        <v/>
      </c>
      <c r="D407" s="22" t="n"/>
      <c r="E407" s="22">
        <f t="array" ref="E407">INDIRECT(_xlfn.CONCAT("$L", $F407))</f>
        <v/>
      </c>
      <c r="F407" s="22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9.25" customHeight="1" s="6">
      <c r="A408" s="22">
        <f t="array" ref="A408">INDIRECT(_xlfn.CONCAT("$I", $F408))</f>
        <v/>
      </c>
      <c r="B408" s="22">
        <f t="array" ref="B408">INDIRECT(_xlfn.CONCAT("$J", $F408))</f>
        <v/>
      </c>
      <c r="C408" s="22">
        <f t="array" ref="C408">INDIRECT(_xlfn.CONCAT("$K", $F408))</f>
        <v/>
      </c>
      <c r="D408" s="22" t="n"/>
      <c r="E408" s="22">
        <f t="array" ref="E408">INDIRECT(_xlfn.CONCAT("$L", $F408))</f>
        <v/>
      </c>
      <c r="F408" s="22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22">
        <f t="array" ref="A409">INDIRECT(_xlfn.CONCAT("$I", $F409))</f>
        <v/>
      </c>
      <c r="B409" s="22">
        <f t="array" ref="B409">INDIRECT(_xlfn.CONCAT("$J", $F409))</f>
        <v/>
      </c>
      <c r="C409" s="22">
        <f t="array" ref="C409">INDIRECT(_xlfn.CONCAT("$K", $F409))</f>
        <v/>
      </c>
      <c r="D409" s="22" t="n"/>
      <c r="E409" s="22">
        <f t="array" ref="E409">INDIRECT(_xlfn.CONCAT("$L", $F409))</f>
        <v/>
      </c>
      <c r="F409" s="22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22">
        <f t="array" ref="A410">INDIRECT(_xlfn.CONCAT("$I", $F410))</f>
        <v/>
      </c>
      <c r="B410" s="22">
        <f t="array" ref="B410">INDIRECT(_xlfn.CONCAT("$J", $F410))</f>
        <v/>
      </c>
      <c r="C410" s="22">
        <f t="array" ref="C410">INDIRECT(_xlfn.CONCAT("$K", $F410))</f>
        <v/>
      </c>
      <c r="D410" s="22" t="n"/>
      <c r="E410" s="22">
        <f t="array" ref="E410">INDIRECT(_xlfn.CONCAT("$L", $F410))</f>
        <v/>
      </c>
      <c r="F410" s="22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9.25" customHeight="1" s="6">
      <c r="A411" s="22">
        <f t="array" ref="A411">INDIRECT(_xlfn.CONCAT("$I", $F411))</f>
        <v/>
      </c>
      <c r="B411" s="22">
        <f t="array" ref="B411">INDIRECT(_xlfn.CONCAT("$J", $F411))</f>
        <v/>
      </c>
      <c r="C411" s="22">
        <f t="array" ref="C411">INDIRECT(_xlfn.CONCAT("$K", $F411))</f>
        <v/>
      </c>
      <c r="D411" s="22" t="n"/>
      <c r="E411" s="22">
        <f t="array" ref="E411">INDIRECT(_xlfn.CONCAT("$L", $F411))</f>
        <v/>
      </c>
      <c r="F411" s="22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9.25" customHeight="1" s="6">
      <c r="A412" s="22">
        <f t="array" ref="A412">INDIRECT(_xlfn.CONCAT("$I", $F412))</f>
        <v/>
      </c>
      <c r="B412" s="22">
        <f t="array" ref="B412">INDIRECT(_xlfn.CONCAT("$J", $F412))</f>
        <v/>
      </c>
      <c r="C412" s="22">
        <f t="array" ref="C412">INDIRECT(_xlfn.CONCAT("$K", $F412))</f>
        <v/>
      </c>
      <c r="D412" s="22" t="n"/>
      <c r="E412" s="22">
        <f t="array" ref="E412">INDIRECT(_xlfn.CONCAT("$L", $F412))</f>
        <v/>
      </c>
      <c r="F412" s="22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9.25" customHeight="1" s="6">
      <c r="A413" s="22">
        <f t="array" ref="A413">INDIRECT(_xlfn.CONCAT("$I", $F413))</f>
        <v/>
      </c>
      <c r="B413" s="22">
        <f t="array" ref="B413">INDIRECT(_xlfn.CONCAT("$J", $F413))</f>
        <v/>
      </c>
      <c r="C413" s="22">
        <f t="array" ref="C413">INDIRECT(_xlfn.CONCAT("$K", $F413))</f>
        <v/>
      </c>
      <c r="D413" s="22" t="n"/>
      <c r="E413" s="22">
        <f t="array" ref="E413">INDIRECT(_xlfn.CONCAT("$L", $F413))</f>
        <v/>
      </c>
      <c r="F413" s="22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9.25" customHeight="1" s="6">
      <c r="A414" s="22">
        <f t="array" ref="A414">INDIRECT(_xlfn.CONCAT("$I", $F414))</f>
        <v/>
      </c>
      <c r="B414" s="22">
        <f t="array" ref="B414">INDIRECT(_xlfn.CONCAT("$J", $F414))</f>
        <v/>
      </c>
      <c r="C414" s="22">
        <f t="array" ref="C414">INDIRECT(_xlfn.CONCAT("$K", $F414))</f>
        <v/>
      </c>
      <c r="D414" s="22" t="n"/>
      <c r="E414" s="22">
        <f t="array" ref="E414">INDIRECT(_xlfn.CONCAT("$L", $F414))</f>
        <v/>
      </c>
      <c r="F414" s="22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9.25" customHeight="1" s="6">
      <c r="A415" s="22">
        <f t="array" ref="A415">INDIRECT(_xlfn.CONCAT("$I", $F415))</f>
        <v/>
      </c>
      <c r="B415" s="22">
        <f t="array" ref="B415">INDIRECT(_xlfn.CONCAT("$J", $F415))</f>
        <v/>
      </c>
      <c r="C415" s="22">
        <f t="array" ref="C415">INDIRECT(_xlfn.CONCAT("$K", $F415))</f>
        <v/>
      </c>
      <c r="D415" s="22" t="n"/>
      <c r="E415" s="22">
        <f t="array" ref="E415">INDIRECT(_xlfn.CONCAT("$L", $F415))</f>
        <v/>
      </c>
      <c r="F415" s="22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9.25" customHeight="1" s="6">
      <c r="A416" s="22">
        <f t="array" ref="A416">INDIRECT(_xlfn.CONCAT("$I", $F416))</f>
        <v/>
      </c>
      <c r="B416" s="22">
        <f t="array" ref="B416">INDIRECT(_xlfn.CONCAT("$J", $F416))</f>
        <v/>
      </c>
      <c r="C416" s="22">
        <f t="array" ref="C416">INDIRECT(_xlfn.CONCAT("$K", $F416))</f>
        <v/>
      </c>
      <c r="D416" s="22" t="n"/>
      <c r="E416" s="22">
        <f t="array" ref="E416">INDIRECT(_xlfn.CONCAT("$L", $F416))</f>
        <v/>
      </c>
      <c r="F416" s="22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9.25" customHeight="1" s="6">
      <c r="A417" s="22">
        <f t="array" ref="A417">INDIRECT(_xlfn.CONCAT("$I", $F417))</f>
        <v/>
      </c>
      <c r="B417" s="22">
        <f t="array" ref="B417">INDIRECT(_xlfn.CONCAT("$J", $F417))</f>
        <v/>
      </c>
      <c r="C417" s="22">
        <f t="array" ref="C417">INDIRECT(_xlfn.CONCAT("$K", $F417))</f>
        <v/>
      </c>
      <c r="D417" s="22" t="n"/>
      <c r="E417" s="22">
        <f t="array" ref="E417">INDIRECT(_xlfn.CONCAT("$L", $F417))</f>
        <v/>
      </c>
      <c r="F417" s="22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9.25" customHeight="1" s="6">
      <c r="A418" s="22">
        <f t="array" ref="A418">INDIRECT(_xlfn.CONCAT("$I", $F418))</f>
        <v/>
      </c>
      <c r="B418" s="22">
        <f t="array" ref="B418">INDIRECT(_xlfn.CONCAT("$J", $F418))</f>
        <v/>
      </c>
      <c r="C418" s="22">
        <f t="array" ref="C418">INDIRECT(_xlfn.CONCAT("$K", $F418))</f>
        <v/>
      </c>
      <c r="D418" s="22" t="n"/>
      <c r="E418" s="22">
        <f t="array" ref="E418">INDIRECT(_xlfn.CONCAT("$L", $F418))</f>
        <v/>
      </c>
      <c r="F418" s="22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9.25" customHeight="1" s="6">
      <c r="A419" s="22">
        <f t="array" ref="A419">INDIRECT(_xlfn.CONCAT("$I", $F419))</f>
        <v/>
      </c>
      <c r="B419" s="22">
        <f t="array" ref="B419">INDIRECT(_xlfn.CONCAT("$J", $F419))</f>
        <v/>
      </c>
      <c r="C419" s="22">
        <f t="array" ref="C419">INDIRECT(_xlfn.CONCAT("$K", $F419))</f>
        <v/>
      </c>
      <c r="D419" s="22" t="n"/>
      <c r="E419" s="22">
        <f t="array" ref="E419">INDIRECT(_xlfn.CONCAT("$L", $F419))</f>
        <v/>
      </c>
      <c r="F419" s="22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9.25" customHeight="1" s="6">
      <c r="A420" s="22">
        <f t="array" ref="A420">INDIRECT(_xlfn.CONCAT("$I", $F420))</f>
        <v/>
      </c>
      <c r="B420" s="22">
        <f t="array" ref="B420">INDIRECT(_xlfn.CONCAT("$J", $F420))</f>
        <v/>
      </c>
      <c r="C420" s="22">
        <f t="array" ref="C420">INDIRECT(_xlfn.CONCAT("$K", $F420))</f>
        <v/>
      </c>
      <c r="D420" s="22" t="n"/>
      <c r="E420" s="22">
        <f t="array" ref="E420">INDIRECT(_xlfn.CONCAT("$L", $F420))</f>
        <v/>
      </c>
      <c r="F420" s="22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9.25" customHeight="1" s="6">
      <c r="A421" s="22">
        <f t="array" ref="A421">INDIRECT(_xlfn.CONCAT("$I", $F421))</f>
        <v/>
      </c>
      <c r="B421" s="22">
        <f t="array" ref="B421">INDIRECT(_xlfn.CONCAT("$J", $F421))</f>
        <v/>
      </c>
      <c r="C421" s="22">
        <f t="array" ref="C421">INDIRECT(_xlfn.CONCAT("$K", $F421))</f>
        <v/>
      </c>
      <c r="D421" s="22" t="n"/>
      <c r="E421" s="22">
        <f t="array" ref="E421">INDIRECT(_xlfn.CONCAT("$L", $F421))</f>
        <v/>
      </c>
      <c r="F421" s="22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68.25" customHeight="1" s="6">
      <c r="A422" s="22">
        <f t="array" ref="A422">INDIRECT(_xlfn.CONCAT("$I", $F422))</f>
        <v/>
      </c>
      <c r="B422" s="22">
        <f t="array" ref="B422">INDIRECT(_xlfn.CONCAT("$J", $F422))</f>
        <v/>
      </c>
      <c r="C422" s="22">
        <f t="array" ref="C422">INDIRECT(_xlfn.CONCAT("$K", $F422))</f>
        <v/>
      </c>
      <c r="D422" s="22" t="n"/>
      <c r="E422" s="22">
        <f t="array" ref="E422">INDIRECT(_xlfn.CONCAT("$L", $F422))</f>
        <v/>
      </c>
      <c r="F422" s="22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9.25" customHeight="1" s="6">
      <c r="A423" s="22">
        <f t="array" ref="A423">INDIRECT(_xlfn.CONCAT("$I", $F423))</f>
        <v/>
      </c>
      <c r="B423" s="22">
        <f t="array" ref="B423">INDIRECT(_xlfn.CONCAT("$J", $F423))</f>
        <v/>
      </c>
      <c r="C423" s="22">
        <f t="array" ref="C423">INDIRECT(_xlfn.CONCAT("$K", $F423))</f>
        <v/>
      </c>
      <c r="D423" s="22" t="n"/>
      <c r="E423" s="22">
        <f t="array" ref="E423">INDIRECT(_xlfn.CONCAT("$L", $F423))</f>
        <v/>
      </c>
      <c r="F423" s="22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9.25" customHeight="1" s="6">
      <c r="A424" s="22">
        <f t="array" ref="A424">INDIRECT(_xlfn.CONCAT("$I", $F424))</f>
        <v/>
      </c>
      <c r="B424" s="22">
        <f t="array" ref="B424">INDIRECT(_xlfn.CONCAT("$J", $F424))</f>
        <v/>
      </c>
      <c r="C424" s="22">
        <f t="array" ref="C424">INDIRECT(_xlfn.CONCAT("$K", $F424))</f>
        <v/>
      </c>
      <c r="D424" s="22" t="n"/>
      <c r="E424" s="22">
        <f t="array" ref="E424">INDIRECT(_xlfn.CONCAT("$L", $F424))</f>
        <v/>
      </c>
      <c r="F424" s="22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9.25" customHeight="1" s="6">
      <c r="A425" s="22">
        <f t="array" ref="A425">INDIRECT(_xlfn.CONCAT("$I", $F425))</f>
        <v/>
      </c>
      <c r="B425" s="22">
        <f t="array" ref="B425">INDIRECT(_xlfn.CONCAT("$J", $F425))</f>
        <v/>
      </c>
      <c r="C425" s="22">
        <f t="array" ref="C425">INDIRECT(_xlfn.CONCAT("$K", $F425))</f>
        <v/>
      </c>
      <c r="D425" s="22" t="n"/>
      <c r="E425" s="22">
        <f t="array" ref="E425">INDIRECT(_xlfn.CONCAT("$L", $F425))</f>
        <v/>
      </c>
      <c r="F425" s="22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9.25" customHeight="1" s="6">
      <c r="A426" s="22">
        <f t="array" ref="A426">INDIRECT(_xlfn.CONCAT("$I", $F426))</f>
        <v/>
      </c>
      <c r="B426" s="22">
        <f t="array" ref="B426">INDIRECT(_xlfn.CONCAT("$J", $F426))</f>
        <v/>
      </c>
      <c r="C426" s="22">
        <f t="array" ref="C426">INDIRECT(_xlfn.CONCAT("$K", $F426))</f>
        <v/>
      </c>
      <c r="D426" s="22" t="n"/>
      <c r="E426" s="22">
        <f t="array" ref="E426">INDIRECT(_xlfn.CONCAT("$L", $F426))</f>
        <v/>
      </c>
      <c r="F426" s="22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68.25" customHeight="1" s="6">
      <c r="A427" s="22">
        <f t="array" ref="A427">INDIRECT(_xlfn.CONCAT("$I", $F427))</f>
        <v/>
      </c>
      <c r="B427" s="22">
        <f t="array" ref="B427">INDIRECT(_xlfn.CONCAT("$J", $F427))</f>
        <v/>
      </c>
      <c r="C427" s="22">
        <f t="array" ref="C427">INDIRECT(_xlfn.CONCAT("$K", $F427))</f>
        <v/>
      </c>
      <c r="D427" s="22" t="n"/>
      <c r="E427" s="22">
        <f t="array" ref="E427">INDIRECT(_xlfn.CONCAT("$L", $F427))</f>
        <v/>
      </c>
      <c r="F427" s="22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27.75" customHeight="1" s="6">
      <c r="A428" s="22">
        <f t="array" ref="A428">INDIRECT(_xlfn.CONCAT("$I", $F428))</f>
        <v/>
      </c>
      <c r="B428" s="22">
        <f t="array" ref="B428">INDIRECT(_xlfn.CONCAT("$J", $F428))</f>
        <v/>
      </c>
      <c r="C428" s="22">
        <f t="array" ref="C428">INDIRECT(_xlfn.CONCAT("$K", $F428))</f>
        <v/>
      </c>
      <c r="D428" s="22" t="n"/>
      <c r="E428" s="22">
        <f t="array" ref="E428">INDIRECT(_xlfn.CONCAT("$L", $F428))</f>
        <v/>
      </c>
      <c r="F428" s="22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9.25" customHeight="1" s="6">
      <c r="A429" s="22">
        <f t="array" ref="A429">INDIRECT(_xlfn.CONCAT("$I", $F429))</f>
        <v/>
      </c>
      <c r="B429" s="22">
        <f t="array" ref="B429">INDIRECT(_xlfn.CONCAT("$J", $F429))</f>
        <v/>
      </c>
      <c r="C429" s="22">
        <f t="array" ref="C429">INDIRECT(_xlfn.CONCAT("$K", $F429))</f>
        <v/>
      </c>
      <c r="D429" s="22" t="n"/>
      <c r="E429" s="22">
        <f t="array" ref="E429">INDIRECT(_xlfn.CONCAT("$L", $F429))</f>
        <v/>
      </c>
      <c r="F429" s="22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9.25" customHeight="1" s="6">
      <c r="A430" s="22">
        <f t="array" ref="A430">INDIRECT(_xlfn.CONCAT("$I", $F430))</f>
        <v/>
      </c>
      <c r="B430" s="22">
        <f t="array" ref="B430">INDIRECT(_xlfn.CONCAT("$J", $F430))</f>
        <v/>
      </c>
      <c r="C430" s="22">
        <f t="array" ref="C430">INDIRECT(_xlfn.CONCAT("$K", $F430))</f>
        <v/>
      </c>
      <c r="D430" s="22" t="n"/>
      <c r="E430" s="22">
        <f t="array" ref="E430">INDIRECT(_xlfn.CONCAT("$L", $F430))</f>
        <v/>
      </c>
      <c r="F430" s="22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9.25" customHeight="1" s="6">
      <c r="A431" s="22">
        <f t="array" ref="A431">INDIRECT(_xlfn.CONCAT("$I", $F431))</f>
        <v/>
      </c>
      <c r="B431" s="22">
        <f t="array" ref="B431">INDIRECT(_xlfn.CONCAT("$J", $F431))</f>
        <v/>
      </c>
      <c r="C431" s="22">
        <f t="array" ref="C431">INDIRECT(_xlfn.CONCAT("$K", $F431))</f>
        <v/>
      </c>
      <c r="D431" s="22" t="n"/>
      <c r="E431" s="22">
        <f t="array" ref="E431">INDIRECT(_xlfn.CONCAT("$L", $F431))</f>
        <v/>
      </c>
      <c r="F431" s="22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9.25" customHeight="1" s="6">
      <c r="A432" s="22">
        <f t="array" ref="A432">INDIRECT(_xlfn.CONCAT("$I", $F432))</f>
        <v/>
      </c>
      <c r="B432" s="22">
        <f t="array" ref="B432">INDIRECT(_xlfn.CONCAT("$J", $F432))</f>
        <v/>
      </c>
      <c r="C432" s="22">
        <f t="array" ref="C432">INDIRECT(_xlfn.CONCAT("$K", $F432))</f>
        <v/>
      </c>
      <c r="D432" s="22" t="n"/>
      <c r="E432" s="22">
        <f t="array" ref="E432">INDIRECT(_xlfn.CONCAT("$L", $F432))</f>
        <v/>
      </c>
      <c r="F432" s="22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9.25" customHeight="1" s="6">
      <c r="A433" s="22">
        <f t="array" ref="A433">INDIRECT(_xlfn.CONCAT("$I", $F433))</f>
        <v/>
      </c>
      <c r="B433" s="22">
        <f t="array" ref="B433">INDIRECT(_xlfn.CONCAT("$J", $F433))</f>
        <v/>
      </c>
      <c r="C433" s="22">
        <f t="array" ref="C433">INDIRECT(_xlfn.CONCAT("$K", $F433))</f>
        <v/>
      </c>
      <c r="D433" s="22" t="n"/>
      <c r="E433" s="22">
        <f t="array" ref="E433">INDIRECT(_xlfn.CONCAT("$L", $F433))</f>
        <v/>
      </c>
      <c r="F433" s="22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9.25" customHeight="1" s="6">
      <c r="A434" s="22">
        <f t="array" ref="A434">INDIRECT(_xlfn.CONCAT("$I", $F434))</f>
        <v/>
      </c>
      <c r="B434" s="22">
        <f t="array" ref="B434">INDIRECT(_xlfn.CONCAT("$J", $F434))</f>
        <v/>
      </c>
      <c r="C434" s="22">
        <f t="array" ref="C434">INDIRECT(_xlfn.CONCAT("$K", $F434))</f>
        <v/>
      </c>
      <c r="D434" s="22" t="n"/>
      <c r="E434" s="22">
        <f t="array" ref="E434">INDIRECT(_xlfn.CONCAT("$L", $F434))</f>
        <v/>
      </c>
      <c r="F434" s="22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9.25" customHeight="1" s="6">
      <c r="A435" s="22">
        <f t="array" ref="A435">INDIRECT(_xlfn.CONCAT("$I", $F435))</f>
        <v/>
      </c>
      <c r="B435" s="22">
        <f t="array" ref="B435">INDIRECT(_xlfn.CONCAT("$J", $F435))</f>
        <v/>
      </c>
      <c r="C435" s="22">
        <f t="array" ref="C435">INDIRECT(_xlfn.CONCAT("$K", $F435))</f>
        <v/>
      </c>
      <c r="D435" s="22" t="n"/>
      <c r="E435" s="22">
        <f t="array" ref="E435">INDIRECT(_xlfn.CONCAT("$L", $F435))</f>
        <v/>
      </c>
      <c r="F435" s="22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9.25" customHeight="1" s="6">
      <c r="A436" s="22">
        <f t="array" ref="A436">INDIRECT(_xlfn.CONCAT("$I", $F436))</f>
        <v/>
      </c>
      <c r="B436" s="22">
        <f t="array" ref="B436">INDIRECT(_xlfn.CONCAT("$J", $F436))</f>
        <v/>
      </c>
      <c r="C436" s="22">
        <f t="array" ref="C436">INDIRECT(_xlfn.CONCAT("$K", $F436))</f>
        <v/>
      </c>
      <c r="D436" s="22" t="n"/>
      <c r="E436" s="22">
        <f t="array" ref="E436">INDIRECT(_xlfn.CONCAT("$L", $F436))</f>
        <v/>
      </c>
      <c r="F436" s="22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9.25" customHeight="1" s="6">
      <c r="A437" s="22">
        <f t="array" ref="A437">INDIRECT(_xlfn.CONCAT("$I", $F437))</f>
        <v/>
      </c>
      <c r="B437" s="22">
        <f t="array" ref="B437">INDIRECT(_xlfn.CONCAT("$J", $F437))</f>
        <v/>
      </c>
      <c r="C437" s="22">
        <f t="array" ref="C437">INDIRECT(_xlfn.CONCAT("$K", $F437))</f>
        <v/>
      </c>
      <c r="D437" s="22" t="n"/>
      <c r="E437" s="22">
        <f t="array" ref="E437">INDIRECT(_xlfn.CONCAT("$L", $F437))</f>
        <v/>
      </c>
      <c r="F437" s="22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9.25" customHeight="1" s="6">
      <c r="A438" s="22">
        <f t="array" ref="A438">INDIRECT(_xlfn.CONCAT("$I", $F438))</f>
        <v/>
      </c>
      <c r="B438" s="22">
        <f t="array" ref="B438">INDIRECT(_xlfn.CONCAT("$J", $F438))</f>
        <v/>
      </c>
      <c r="C438" s="22">
        <f t="array" ref="C438">INDIRECT(_xlfn.CONCAT("$K", $F438))</f>
        <v/>
      </c>
      <c r="D438" s="22" t="n"/>
      <c r="E438" s="22">
        <f t="array" ref="E438">INDIRECT(_xlfn.CONCAT("$L", $F438))</f>
        <v/>
      </c>
      <c r="F438" s="22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9.25" customHeight="1" s="6">
      <c r="A439" s="22">
        <f t="array" ref="A439">INDIRECT(_xlfn.CONCAT("$I", $F439))</f>
        <v/>
      </c>
      <c r="B439" s="22">
        <f t="array" ref="B439">INDIRECT(_xlfn.CONCAT("$J", $F439))</f>
        <v/>
      </c>
      <c r="C439" s="22">
        <f t="array" ref="C439">INDIRECT(_xlfn.CONCAT("$K", $F439))</f>
        <v/>
      </c>
      <c r="D439" s="22" t="n"/>
      <c r="E439" s="22">
        <f t="array" ref="E439">INDIRECT(_xlfn.CONCAT("$L", $F439))</f>
        <v/>
      </c>
      <c r="F439" s="22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9.25" customHeight="1" s="6">
      <c r="A440" s="22">
        <f t="array" ref="A440">INDIRECT(_xlfn.CONCAT("$I", $F440))</f>
        <v/>
      </c>
      <c r="B440" s="22">
        <f t="array" ref="B440">INDIRECT(_xlfn.CONCAT("$J", $F440))</f>
        <v/>
      </c>
      <c r="C440" s="22">
        <f t="array" ref="C440">INDIRECT(_xlfn.CONCAT("$K", $F440))</f>
        <v/>
      </c>
      <c r="D440" s="22" t="n"/>
      <c r="E440" s="22">
        <f t="array" ref="E440">INDIRECT(_xlfn.CONCAT("$L", $F440))</f>
        <v/>
      </c>
      <c r="F440" s="22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9.25" customHeight="1" s="6">
      <c r="A441" s="22">
        <f t="array" ref="A441">INDIRECT(_xlfn.CONCAT("$I", $F441))</f>
        <v/>
      </c>
      <c r="B441" s="22">
        <f t="array" ref="B441">INDIRECT(_xlfn.CONCAT("$J", $F441))</f>
        <v/>
      </c>
      <c r="C441" s="22">
        <f t="array" ref="C441">INDIRECT(_xlfn.CONCAT("$K", $F441))</f>
        <v/>
      </c>
      <c r="D441" s="22" t="n"/>
      <c r="E441" s="22">
        <f t="array" ref="E441">INDIRECT(_xlfn.CONCAT("$L", $F441))</f>
        <v/>
      </c>
      <c r="F441" s="22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9.25" customHeight="1" s="6">
      <c r="A442" s="22">
        <f t="array" ref="A442">INDIRECT(_xlfn.CONCAT("$I", $F442))</f>
        <v/>
      </c>
      <c r="B442" s="22">
        <f t="array" ref="B442">INDIRECT(_xlfn.CONCAT("$J", $F442))</f>
        <v/>
      </c>
      <c r="C442" s="22">
        <f t="array" ref="C442">INDIRECT(_xlfn.CONCAT("$K", $F442))</f>
        <v/>
      </c>
      <c r="D442" s="22" t="n"/>
      <c r="E442" s="22">
        <f t="array" ref="E442">INDIRECT(_xlfn.CONCAT("$L", $F442))</f>
        <v/>
      </c>
      <c r="F442" s="22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9.25" customHeight="1" s="6">
      <c r="A443" s="22">
        <f t="array" ref="A443">INDIRECT(_xlfn.CONCAT("$I", $F443))</f>
        <v/>
      </c>
      <c r="B443" s="22">
        <f t="array" ref="B443">INDIRECT(_xlfn.CONCAT("$J", $F443))</f>
        <v/>
      </c>
      <c r="C443" s="22">
        <f t="array" ref="C443">INDIRECT(_xlfn.CONCAT("$K", $F443))</f>
        <v/>
      </c>
      <c r="D443" s="22" t="n"/>
      <c r="E443" s="22">
        <f t="array" ref="E443">INDIRECT(_xlfn.CONCAT("$L", $F443))</f>
        <v/>
      </c>
      <c r="F443" s="22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9.25" customHeight="1" s="6">
      <c r="A444" s="22">
        <f t="array" ref="A444">INDIRECT(_xlfn.CONCAT("$I", $F444))</f>
        <v/>
      </c>
      <c r="B444" s="22">
        <f t="array" ref="B444">INDIRECT(_xlfn.CONCAT("$J", $F444))</f>
        <v/>
      </c>
      <c r="C444" s="22">
        <f t="array" ref="C444">INDIRECT(_xlfn.CONCAT("$K", $F444))</f>
        <v/>
      </c>
      <c r="D444" s="22" t="n"/>
      <c r="E444" s="22">
        <f t="array" ref="E444">INDIRECT(_xlfn.CONCAT("$L", $F444))</f>
        <v/>
      </c>
      <c r="F444" s="22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9.25" customHeight="1" s="6">
      <c r="A445" s="22">
        <f t="array" ref="A445">INDIRECT(_xlfn.CONCAT("$I", $F445))</f>
        <v/>
      </c>
      <c r="B445" s="22">
        <f t="array" ref="B445">INDIRECT(_xlfn.CONCAT("$J", $F445))</f>
        <v/>
      </c>
      <c r="C445" s="22">
        <f t="array" ref="C445">INDIRECT(_xlfn.CONCAT("$K", $F445))</f>
        <v/>
      </c>
      <c r="D445" s="22" t="n"/>
      <c r="E445" s="22">
        <f t="array" ref="E445">INDIRECT(_xlfn.CONCAT("$L", $F445))</f>
        <v/>
      </c>
      <c r="F445" s="22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9.25" customHeight="1" s="6">
      <c r="A446" s="22">
        <f t="array" ref="A446">INDIRECT(_xlfn.CONCAT("$I", $F446))</f>
        <v/>
      </c>
      <c r="B446" s="22">
        <f t="array" ref="B446">INDIRECT(_xlfn.CONCAT("$J", $F446))</f>
        <v/>
      </c>
      <c r="C446" s="22">
        <f t="array" ref="C446">INDIRECT(_xlfn.CONCAT("$K", $F446))</f>
        <v/>
      </c>
      <c r="D446" s="22" t="n"/>
      <c r="E446" s="22">
        <f t="array" ref="E446">INDIRECT(_xlfn.CONCAT("$L", $F446))</f>
        <v/>
      </c>
      <c r="F446" s="22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9.25" customHeight="1" s="6">
      <c r="A447" s="22">
        <f t="array" ref="A447">INDIRECT(_xlfn.CONCAT("$I", $F447))</f>
        <v/>
      </c>
      <c r="B447" s="22">
        <f t="array" ref="B447">INDIRECT(_xlfn.CONCAT("$J", $F447))</f>
        <v/>
      </c>
      <c r="C447" s="22">
        <f t="array" ref="C447">INDIRECT(_xlfn.CONCAT("$K", $F447))</f>
        <v/>
      </c>
      <c r="D447" s="22" t="n"/>
      <c r="E447" s="22">
        <f t="array" ref="E447">INDIRECT(_xlfn.CONCAT("$L", $F447))</f>
        <v/>
      </c>
      <c r="F447" s="22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9.25" customHeight="1" s="6">
      <c r="A448" s="22">
        <f t="array" ref="A448">INDIRECT(_xlfn.CONCAT("$I", $F448))</f>
        <v/>
      </c>
      <c r="B448" s="22">
        <f t="array" ref="B448">INDIRECT(_xlfn.CONCAT("$J", $F448))</f>
        <v/>
      </c>
      <c r="C448" s="22">
        <f t="array" ref="C448">INDIRECT(_xlfn.CONCAT("$K", $F448))</f>
        <v/>
      </c>
      <c r="D448" s="22" t="n"/>
      <c r="E448" s="22">
        <f t="array" ref="E448">INDIRECT(_xlfn.CONCAT("$L", $F448))</f>
        <v/>
      </c>
      <c r="F448" s="22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9.25" customHeight="1" s="6">
      <c r="A449" s="22">
        <f t="array" ref="A449">INDIRECT(_xlfn.CONCAT("$I", $F449))</f>
        <v/>
      </c>
      <c r="B449" s="22">
        <f t="array" ref="B449">INDIRECT(_xlfn.CONCAT("$J", $F449))</f>
        <v/>
      </c>
      <c r="C449" s="22">
        <f t="array" ref="C449">INDIRECT(_xlfn.CONCAT("$K", $F449))</f>
        <v/>
      </c>
      <c r="D449" s="22" t="n"/>
      <c r="E449" s="22">
        <f t="array" ref="E449">INDIRECT(_xlfn.CONCAT("$L", $F449))</f>
        <v/>
      </c>
      <c r="F449" s="22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9.25" customHeight="1" s="6">
      <c r="A450" s="22">
        <f t="array" ref="A450">INDIRECT(_xlfn.CONCAT("$I", $F450))</f>
        <v/>
      </c>
      <c r="B450" s="22">
        <f t="array" ref="B450">INDIRECT(_xlfn.CONCAT("$J", $F450))</f>
        <v/>
      </c>
      <c r="C450" s="22">
        <f t="array" ref="C450">INDIRECT(_xlfn.CONCAT("$K", $F450))</f>
        <v/>
      </c>
      <c r="D450" s="22" t="n"/>
      <c r="E450" s="22">
        <f t="array" ref="E450">INDIRECT(_xlfn.CONCAT("$L", $F450))</f>
        <v/>
      </c>
      <c r="F450" s="22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9.25" customHeight="1" s="6">
      <c r="A451" s="22">
        <f t="array" ref="A451">INDIRECT(_xlfn.CONCAT("$I", $F451))</f>
        <v/>
      </c>
      <c r="B451" s="22">
        <f t="array" ref="B451">INDIRECT(_xlfn.CONCAT("$J", $F451))</f>
        <v/>
      </c>
      <c r="C451" s="22">
        <f t="array" ref="C451">INDIRECT(_xlfn.CONCAT("$K", $F451))</f>
        <v/>
      </c>
      <c r="D451" s="22" t="n"/>
      <c r="E451" s="22">
        <f t="array" ref="E451">INDIRECT(_xlfn.CONCAT("$L", $F451))</f>
        <v/>
      </c>
      <c r="F451" s="22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9.25" customHeight="1" s="6">
      <c r="A452" s="22">
        <f t="array" ref="A452">INDIRECT(_xlfn.CONCAT("$I", $F452))</f>
        <v/>
      </c>
      <c r="B452" s="22">
        <f t="array" ref="B452">INDIRECT(_xlfn.CONCAT("$J", $F452))</f>
        <v/>
      </c>
      <c r="C452" s="22">
        <f t="array" ref="C452">INDIRECT(_xlfn.CONCAT("$K", $F452))</f>
        <v/>
      </c>
      <c r="D452" s="22" t="n"/>
      <c r="E452" s="22">
        <f t="array" ref="E452">INDIRECT(_xlfn.CONCAT("$L", $F452))</f>
        <v/>
      </c>
      <c r="F452" s="22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9.25" customHeight="1" s="6">
      <c r="A453" s="22">
        <f t="array" ref="A453">INDIRECT(_xlfn.CONCAT("$I", $F453))</f>
        <v/>
      </c>
      <c r="B453" s="22">
        <f t="array" ref="B453">INDIRECT(_xlfn.CONCAT("$J", $F453))</f>
        <v/>
      </c>
      <c r="C453" s="22">
        <f t="array" ref="C453">INDIRECT(_xlfn.CONCAT("$K", $F453))</f>
        <v/>
      </c>
      <c r="D453" s="22" t="n"/>
      <c r="E453" s="22">
        <f t="array" ref="E453">INDIRECT(_xlfn.CONCAT("$L", $F453))</f>
        <v/>
      </c>
      <c r="F453" s="22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9.25" customHeight="1" s="6">
      <c r="A454" s="22">
        <f t="array" ref="A454">INDIRECT(_xlfn.CONCAT("$I", $F454))</f>
        <v/>
      </c>
      <c r="B454" s="22">
        <f t="array" ref="B454">INDIRECT(_xlfn.CONCAT("$J", $F454))</f>
        <v/>
      </c>
      <c r="C454" s="22">
        <f t="array" ref="C454">INDIRECT(_xlfn.CONCAT("$K", $F454))</f>
        <v/>
      </c>
      <c r="D454" s="22" t="n"/>
      <c r="E454" s="22">
        <f t="array" ref="E454">INDIRECT(_xlfn.CONCAT("$L", $F454))</f>
        <v/>
      </c>
      <c r="F454" s="22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9.25" customHeight="1" s="6">
      <c r="A455" s="22">
        <f t="array" ref="A455">INDIRECT(_xlfn.CONCAT("$I", $F455))</f>
        <v/>
      </c>
      <c r="B455" s="22">
        <f t="array" ref="B455">INDIRECT(_xlfn.CONCAT("$J", $F455))</f>
        <v/>
      </c>
      <c r="C455" s="22">
        <f t="array" ref="C455">INDIRECT(_xlfn.CONCAT("$K", $F455))</f>
        <v/>
      </c>
      <c r="D455" s="22" t="n"/>
      <c r="E455" s="22">
        <f t="array" ref="E455">INDIRECT(_xlfn.CONCAT("$L", $F455))</f>
        <v/>
      </c>
      <c r="F455" s="22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9.25" customHeight="1" s="6">
      <c r="A456" s="22">
        <f t="array" ref="A456">INDIRECT(_xlfn.CONCAT("$I", $F456))</f>
        <v/>
      </c>
      <c r="B456" s="22">
        <f t="array" ref="B456">INDIRECT(_xlfn.CONCAT("$J", $F456))</f>
        <v/>
      </c>
      <c r="C456" s="22">
        <f t="array" ref="C456">INDIRECT(_xlfn.CONCAT("$K", $F456))</f>
        <v/>
      </c>
      <c r="D456" s="22" t="n"/>
      <c r="E456" s="22">
        <f t="array" ref="E456">INDIRECT(_xlfn.CONCAT("$L", $F456))</f>
        <v/>
      </c>
      <c r="F456" s="22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9.25" customHeight="1" s="6">
      <c r="A457" s="22">
        <f t="array" ref="A457">INDIRECT(_xlfn.CONCAT("$I", $F457))</f>
        <v/>
      </c>
      <c r="B457" s="22">
        <f t="array" ref="B457">INDIRECT(_xlfn.CONCAT("$J", $F457))</f>
        <v/>
      </c>
      <c r="C457" s="22">
        <f t="array" ref="C457">INDIRECT(_xlfn.CONCAT("$K", $F457))</f>
        <v/>
      </c>
      <c r="D457" s="22" t="n"/>
      <c r="E457" s="22">
        <f t="array" ref="E457">INDIRECT(_xlfn.CONCAT("$L", $F457))</f>
        <v/>
      </c>
      <c r="F457" s="22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9.25" customHeight="1" s="6">
      <c r="A458" s="22">
        <f t="array" ref="A458">INDIRECT(_xlfn.CONCAT("$I", $F458))</f>
        <v/>
      </c>
      <c r="B458" s="22">
        <f t="array" ref="B458">INDIRECT(_xlfn.CONCAT("$J", $F458))</f>
        <v/>
      </c>
      <c r="C458" s="22">
        <f t="array" ref="C458">INDIRECT(_xlfn.CONCAT("$K", $F458))</f>
        <v/>
      </c>
      <c r="D458" s="22" t="n"/>
      <c r="E458" s="22">
        <f t="array" ref="E458">INDIRECT(_xlfn.CONCAT("$L", $F458))</f>
        <v/>
      </c>
      <c r="F458" s="22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9.25" customHeight="1" s="6">
      <c r="A459" s="22">
        <f t="array" ref="A459">INDIRECT(_xlfn.CONCAT("$I", $F459))</f>
        <v/>
      </c>
      <c r="B459" s="22">
        <f t="array" ref="B459">INDIRECT(_xlfn.CONCAT("$J", $F459))</f>
        <v/>
      </c>
      <c r="C459" s="22">
        <f t="array" ref="C459">INDIRECT(_xlfn.CONCAT("$K", $F459))</f>
        <v/>
      </c>
      <c r="D459" s="22" t="n"/>
      <c r="E459" s="22">
        <f t="array" ref="E459">INDIRECT(_xlfn.CONCAT("$L", $F459))</f>
        <v/>
      </c>
      <c r="F459" s="22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9.25" customHeight="1" s="6">
      <c r="A460" s="22">
        <f t="array" ref="A460">INDIRECT(_xlfn.CONCAT("$I", $F460))</f>
        <v/>
      </c>
      <c r="B460" s="22">
        <f t="array" ref="B460">INDIRECT(_xlfn.CONCAT("$J", $F460))</f>
        <v/>
      </c>
      <c r="C460" s="22">
        <f t="array" ref="C460">INDIRECT(_xlfn.CONCAT("$K", $F460))</f>
        <v/>
      </c>
      <c r="D460" s="22" t="n"/>
      <c r="E460" s="22">
        <f t="array" ref="E460">INDIRECT(_xlfn.CONCAT("$L", $F460))</f>
        <v/>
      </c>
      <c r="F460" s="22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9.25" customHeight="1" s="6">
      <c r="A461" s="22">
        <f t="array" ref="A461">INDIRECT(_xlfn.CONCAT("$I", $F461))</f>
        <v/>
      </c>
      <c r="B461" s="22">
        <f t="array" ref="B461">INDIRECT(_xlfn.CONCAT("$J", $F461))</f>
        <v/>
      </c>
      <c r="C461" s="22">
        <f t="array" ref="C461">INDIRECT(_xlfn.CONCAT("$K", $F461))</f>
        <v/>
      </c>
      <c r="D461" s="22" t="n"/>
      <c r="E461" s="22">
        <f t="array" ref="E461">INDIRECT(_xlfn.CONCAT("$L", $F461))</f>
        <v/>
      </c>
      <c r="F461" s="22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9.25" customHeight="1" s="6">
      <c r="A462" s="22">
        <f t="array" ref="A462">INDIRECT(_xlfn.CONCAT("$I", $F462))</f>
        <v/>
      </c>
      <c r="B462" s="22">
        <f t="array" ref="B462">INDIRECT(_xlfn.CONCAT("$J", $F462))</f>
        <v/>
      </c>
      <c r="C462" s="22">
        <f t="array" ref="C462">INDIRECT(_xlfn.CONCAT("$K", $F462))</f>
        <v/>
      </c>
      <c r="D462" s="22" t="n"/>
      <c r="E462" s="22">
        <f t="array" ref="E462">INDIRECT(_xlfn.CONCAT("$L", $F462))</f>
        <v/>
      </c>
      <c r="F462" s="22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9.25" customHeight="1" s="6">
      <c r="A463" s="22">
        <f t="array" ref="A463">INDIRECT(_xlfn.CONCAT("$I", $F463))</f>
        <v/>
      </c>
      <c r="B463" s="22">
        <f t="array" ref="B463">INDIRECT(_xlfn.CONCAT("$J", $F463))</f>
        <v/>
      </c>
      <c r="C463" s="22">
        <f t="array" ref="C463">INDIRECT(_xlfn.CONCAT("$K", $F463))</f>
        <v/>
      </c>
      <c r="D463" s="22" t="n"/>
      <c r="E463" s="22">
        <f t="array" ref="E463">INDIRECT(_xlfn.CONCAT("$L", $F463))</f>
        <v/>
      </c>
      <c r="F463" s="22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9.25" customHeight="1" s="6">
      <c r="A464" s="22">
        <f t="array" ref="A464">INDIRECT(_xlfn.CONCAT("$I", $F464))</f>
        <v/>
      </c>
      <c r="B464" s="22">
        <f t="array" ref="B464">INDIRECT(_xlfn.CONCAT("$J", $F464))</f>
        <v/>
      </c>
      <c r="C464" s="22">
        <f t="array" ref="C464">INDIRECT(_xlfn.CONCAT("$K", $F464))</f>
        <v/>
      </c>
      <c r="D464" s="22" t="n"/>
      <c r="E464" s="22">
        <f t="array" ref="E464">INDIRECT(_xlfn.CONCAT("$L", $F464))</f>
        <v/>
      </c>
      <c r="F464" s="22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9.25" customHeight="1" s="6">
      <c r="A465" s="22">
        <f t="array" ref="A465">INDIRECT(_xlfn.CONCAT("$I", $F465))</f>
        <v/>
      </c>
      <c r="B465" s="22">
        <f t="array" ref="B465">INDIRECT(_xlfn.CONCAT("$J", $F465))</f>
        <v/>
      </c>
      <c r="C465" s="22">
        <f t="array" ref="C465">INDIRECT(_xlfn.CONCAT("$K", $F465))</f>
        <v/>
      </c>
      <c r="D465" s="22" t="n"/>
      <c r="E465" s="22">
        <f t="array" ref="E465">INDIRECT(_xlfn.CONCAT("$L", $F465))</f>
        <v/>
      </c>
      <c r="F465" s="22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9.25" customHeight="1" s="6">
      <c r="A466" s="22">
        <f t="array" ref="A466">INDIRECT(_xlfn.CONCAT("$I", $F466))</f>
        <v/>
      </c>
      <c r="B466" s="22">
        <f t="array" ref="B466">INDIRECT(_xlfn.CONCAT("$J", $F466))</f>
        <v/>
      </c>
      <c r="C466" s="22">
        <f t="array" ref="C466">INDIRECT(_xlfn.CONCAT("$K", $F466))</f>
        <v/>
      </c>
      <c r="D466" s="22" t="n"/>
      <c r="E466" s="22">
        <f t="array" ref="E466">INDIRECT(_xlfn.CONCAT("$L", $F466))</f>
        <v/>
      </c>
      <c r="F466" s="22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9.25" customHeight="1" s="6">
      <c r="A467" s="22">
        <f t="array" ref="A467">INDIRECT(_xlfn.CONCAT("$I", $F467))</f>
        <v/>
      </c>
      <c r="B467" s="22">
        <f t="array" ref="B467">INDIRECT(_xlfn.CONCAT("$J", $F467))</f>
        <v/>
      </c>
      <c r="C467" s="22">
        <f t="array" ref="C467">INDIRECT(_xlfn.CONCAT("$K", $F467))</f>
        <v/>
      </c>
      <c r="D467" s="22" t="n"/>
      <c r="E467" s="22">
        <f t="array" ref="E467">INDIRECT(_xlfn.CONCAT("$L", $F467))</f>
        <v/>
      </c>
      <c r="F467" s="22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9.25" customHeight="1" s="6">
      <c r="A468" s="22">
        <f t="array" ref="A468">INDIRECT(_xlfn.CONCAT("$I", $F468))</f>
        <v/>
      </c>
      <c r="B468" s="22">
        <f t="array" ref="B468">INDIRECT(_xlfn.CONCAT("$J", $F468))</f>
        <v/>
      </c>
      <c r="C468" s="22">
        <f t="array" ref="C468">INDIRECT(_xlfn.CONCAT("$K", $F468))</f>
        <v/>
      </c>
      <c r="D468" s="22" t="n"/>
      <c r="E468" s="22">
        <f t="array" ref="E468">INDIRECT(_xlfn.CONCAT("$L", $F468))</f>
        <v/>
      </c>
      <c r="F468" s="22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22">
        <f t="array" ref="A469">INDIRECT(_xlfn.CONCAT("$I", $F469))</f>
        <v/>
      </c>
      <c r="B469" s="22">
        <f t="array" ref="B469">INDIRECT(_xlfn.CONCAT("$J", $F469))</f>
        <v/>
      </c>
      <c r="C469" s="22">
        <f t="array" ref="C469">INDIRECT(_xlfn.CONCAT("$K", $F469))</f>
        <v/>
      </c>
      <c r="D469" s="22" t="n"/>
      <c r="E469" s="22">
        <f t="array" ref="E469">INDIRECT(_xlfn.CONCAT("$L", $F469))</f>
        <v/>
      </c>
      <c r="F469" s="22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9.25" customHeight="1" s="6">
      <c r="A470" s="22">
        <f t="array" ref="A470">INDIRECT(_xlfn.CONCAT("$I", $F470))</f>
        <v/>
      </c>
      <c r="B470" s="22">
        <f t="array" ref="B470">INDIRECT(_xlfn.CONCAT("$J", $F470))</f>
        <v/>
      </c>
      <c r="C470" s="22">
        <f t="array" ref="C470">INDIRECT(_xlfn.CONCAT("$K", $F470))</f>
        <v/>
      </c>
      <c r="D470" s="22" t="n"/>
      <c r="E470" s="22">
        <f t="array" ref="E470">INDIRECT(_xlfn.CONCAT("$L", $F470))</f>
        <v/>
      </c>
      <c r="F470" s="22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9.25" customHeight="1" s="6">
      <c r="A471" s="22">
        <f t="array" ref="A471">INDIRECT(_xlfn.CONCAT("$I", $F471))</f>
        <v/>
      </c>
      <c r="B471" s="22">
        <f t="array" ref="B471">INDIRECT(_xlfn.CONCAT("$J", $F471))</f>
        <v/>
      </c>
      <c r="C471" s="22">
        <f t="array" ref="C471">INDIRECT(_xlfn.CONCAT("$K", $F471))</f>
        <v/>
      </c>
      <c r="D471" s="22" t="n"/>
      <c r="E471" s="22">
        <f t="array" ref="E471">INDIRECT(_xlfn.CONCAT("$L", $F471))</f>
        <v/>
      </c>
      <c r="F471" s="22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9.25" customHeight="1" s="6">
      <c r="A472" s="22">
        <f t="array" ref="A472">INDIRECT(_xlfn.CONCAT("$I", $F472))</f>
        <v/>
      </c>
      <c r="B472" s="22">
        <f t="array" ref="B472">INDIRECT(_xlfn.CONCAT("$J", $F472))</f>
        <v/>
      </c>
      <c r="C472" s="22">
        <f t="array" ref="C472">INDIRECT(_xlfn.CONCAT("$K", $F472))</f>
        <v/>
      </c>
      <c r="D472" s="22" t="n"/>
      <c r="E472" s="22">
        <f t="array" ref="E472">INDIRECT(_xlfn.CONCAT("$L", $F472))</f>
        <v/>
      </c>
      <c r="F472" s="22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22">
        <f t="array" ref="A473">INDIRECT(_xlfn.CONCAT("$I", $F473))</f>
        <v/>
      </c>
      <c r="B473" s="22">
        <f t="array" ref="B473">INDIRECT(_xlfn.CONCAT("$J", $F473))</f>
        <v/>
      </c>
      <c r="C473" s="22">
        <f t="array" ref="C473">INDIRECT(_xlfn.CONCAT("$K", $F473))</f>
        <v/>
      </c>
      <c r="D473" s="22" t="n"/>
      <c r="E473" s="22">
        <f t="array" ref="E473">INDIRECT(_xlfn.CONCAT("$L", $F473))</f>
        <v/>
      </c>
      <c r="F473" s="22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22">
        <f t="array" ref="A474">INDIRECT(_xlfn.CONCAT("$I", $F474))</f>
        <v/>
      </c>
      <c r="B474" s="22">
        <f t="array" ref="B474">INDIRECT(_xlfn.CONCAT("$J", $F474))</f>
        <v/>
      </c>
      <c r="C474" s="22">
        <f t="array" ref="C474">INDIRECT(_xlfn.CONCAT("$K", $F474))</f>
        <v/>
      </c>
      <c r="D474" s="22" t="n"/>
      <c r="E474" s="22">
        <f t="array" ref="E474">INDIRECT(_xlfn.CONCAT("$L", $F474))</f>
        <v/>
      </c>
      <c r="F474" s="22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9.25" customHeight="1" s="6">
      <c r="A475" s="22">
        <f t="array" ref="A475">INDIRECT(_xlfn.CONCAT("$I", $F475))</f>
        <v/>
      </c>
      <c r="B475" s="22">
        <f t="array" ref="B475">INDIRECT(_xlfn.CONCAT("$J", $F475))</f>
        <v/>
      </c>
      <c r="C475" s="22">
        <f t="array" ref="C475">INDIRECT(_xlfn.CONCAT("$K", $F475))</f>
        <v/>
      </c>
      <c r="D475" s="22" t="n"/>
      <c r="E475" s="22">
        <f t="array" ref="E475">INDIRECT(_xlfn.CONCAT("$L", $F475))</f>
        <v/>
      </c>
      <c r="F475" s="22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9.25" customHeight="1" s="6">
      <c r="A476" s="22">
        <f t="array" ref="A476">INDIRECT(_xlfn.CONCAT("$I", $F476))</f>
        <v/>
      </c>
      <c r="B476" s="22">
        <f t="array" ref="B476">INDIRECT(_xlfn.CONCAT("$J", $F476))</f>
        <v/>
      </c>
      <c r="C476" s="22">
        <f t="array" ref="C476">INDIRECT(_xlfn.CONCAT("$K", $F476))</f>
        <v/>
      </c>
      <c r="D476" s="22" t="n"/>
      <c r="E476" s="22">
        <f t="array" ref="E476">INDIRECT(_xlfn.CONCAT("$L", $F476))</f>
        <v/>
      </c>
      <c r="F476" s="22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9.25" customHeight="1" s="6">
      <c r="A477" s="22">
        <f t="array" ref="A477">INDIRECT(_xlfn.CONCAT("$I", $F477))</f>
        <v/>
      </c>
      <c r="B477" s="22">
        <f t="array" ref="B477">INDIRECT(_xlfn.CONCAT("$J", $F477))</f>
        <v/>
      </c>
      <c r="C477" s="22">
        <f t="array" ref="C477">INDIRECT(_xlfn.CONCAT("$K", $F477))</f>
        <v/>
      </c>
      <c r="D477" s="22" t="n"/>
      <c r="E477" s="22">
        <f t="array" ref="E477">INDIRECT(_xlfn.CONCAT("$L", $F477))</f>
        <v/>
      </c>
      <c r="F477" s="22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9.25" customHeight="1" s="6">
      <c r="A478" s="22">
        <f t="array" ref="A478">INDIRECT(_xlfn.CONCAT("$I", $F478))</f>
        <v/>
      </c>
      <c r="B478" s="22">
        <f t="array" ref="B478">INDIRECT(_xlfn.CONCAT("$J", $F478))</f>
        <v/>
      </c>
      <c r="C478" s="22">
        <f t="array" ref="C478">INDIRECT(_xlfn.CONCAT("$K", $F478))</f>
        <v/>
      </c>
      <c r="D478" s="22" t="n"/>
      <c r="E478" s="22">
        <f t="array" ref="E478">INDIRECT(_xlfn.CONCAT("$L", $F478))</f>
        <v/>
      </c>
      <c r="F478" s="22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9.25" customHeight="1" s="6">
      <c r="A479" s="22">
        <f t="array" ref="A479">INDIRECT(_xlfn.CONCAT("$I", $F479))</f>
        <v/>
      </c>
      <c r="B479" s="22">
        <f t="array" ref="B479">INDIRECT(_xlfn.CONCAT("$J", $F479))</f>
        <v/>
      </c>
      <c r="C479" s="22">
        <f t="array" ref="C479">INDIRECT(_xlfn.CONCAT("$K", $F479))</f>
        <v/>
      </c>
      <c r="D479" s="22" t="n"/>
      <c r="E479" s="22">
        <f t="array" ref="E479">INDIRECT(_xlfn.CONCAT("$L", $F479))</f>
        <v/>
      </c>
      <c r="F479" s="22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9.25" customHeight="1" s="6">
      <c r="A480" s="22">
        <f t="array" ref="A480">INDIRECT(_xlfn.CONCAT("$I", $F480))</f>
        <v/>
      </c>
      <c r="B480" s="22">
        <f t="array" ref="B480">INDIRECT(_xlfn.CONCAT("$J", $F480))</f>
        <v/>
      </c>
      <c r="C480" s="22">
        <f t="array" ref="C480">INDIRECT(_xlfn.CONCAT("$K", $F480))</f>
        <v/>
      </c>
      <c r="D480" s="22" t="n"/>
      <c r="E480" s="22">
        <f t="array" ref="E480">INDIRECT(_xlfn.CONCAT("$L", $F480))</f>
        <v/>
      </c>
      <c r="F480" s="22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68.25" customHeight="1" s="6">
      <c r="A481" s="22">
        <f t="array" ref="A481">INDIRECT(_xlfn.CONCAT("$I", $F481))</f>
        <v/>
      </c>
      <c r="B481" s="22">
        <f t="array" ref="B481">INDIRECT(_xlfn.CONCAT("$J", $F481))</f>
        <v/>
      </c>
      <c r="C481" s="22">
        <f t="array" ref="C481">INDIRECT(_xlfn.CONCAT("$K", $F481))</f>
        <v/>
      </c>
      <c r="D481" s="22" t="n"/>
      <c r="E481" s="22">
        <f t="array" ref="E481">INDIRECT(_xlfn.CONCAT("$L", $F481))</f>
        <v/>
      </c>
      <c r="F481" s="22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9.25" customHeight="1" s="6">
      <c r="A482" s="22">
        <f t="array" ref="A482">INDIRECT(_xlfn.CONCAT("$I", $F482))</f>
        <v/>
      </c>
      <c r="B482" s="22">
        <f t="array" ref="B482">INDIRECT(_xlfn.CONCAT("$J", $F482))</f>
        <v/>
      </c>
      <c r="C482" s="22">
        <f t="array" ref="C482">INDIRECT(_xlfn.CONCAT("$K", $F482))</f>
        <v/>
      </c>
      <c r="D482" s="22" t="n"/>
      <c r="E482" s="22">
        <f t="array" ref="E482">INDIRECT(_xlfn.CONCAT("$L", $F482))</f>
        <v/>
      </c>
      <c r="F482" s="22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22">
        <f t="array" ref="A483">INDIRECT(_xlfn.CONCAT("$I", $F483))</f>
        <v/>
      </c>
      <c r="B483" s="22">
        <f t="array" ref="B483">INDIRECT(_xlfn.CONCAT("$J", $F483))</f>
        <v/>
      </c>
      <c r="C483" s="22">
        <f t="array" ref="C483">INDIRECT(_xlfn.CONCAT("$K", $F483))</f>
        <v/>
      </c>
      <c r="D483" s="22" t="n"/>
      <c r="E483" s="22">
        <f t="array" ref="E483">INDIRECT(_xlfn.CONCAT("$L", $F483))</f>
        <v/>
      </c>
      <c r="F483" s="22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22">
        <f t="array" ref="A484">INDIRECT(_xlfn.CONCAT("$I", $F484))</f>
        <v/>
      </c>
      <c r="B484" s="22">
        <f t="array" ref="B484">INDIRECT(_xlfn.CONCAT("$J", $F484))</f>
        <v/>
      </c>
      <c r="C484" s="22">
        <f t="array" ref="C484">INDIRECT(_xlfn.CONCAT("$K", $F484))</f>
        <v/>
      </c>
      <c r="D484" s="22" t="n"/>
      <c r="E484" s="22">
        <f t="array" ref="E484">INDIRECT(_xlfn.CONCAT("$L", $F484))</f>
        <v/>
      </c>
      <c r="F484" s="22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22">
        <f t="array" ref="A485">INDIRECT(_xlfn.CONCAT("$I", $F485))</f>
        <v/>
      </c>
      <c r="B485" s="22">
        <f t="array" ref="B485">INDIRECT(_xlfn.CONCAT("$J", $F485))</f>
        <v/>
      </c>
      <c r="C485" s="22">
        <f t="array" ref="C485">INDIRECT(_xlfn.CONCAT("$K", $F485))</f>
        <v/>
      </c>
      <c r="D485" s="22" t="n"/>
      <c r="E485" s="22">
        <f t="array" ref="E485">INDIRECT(_xlfn.CONCAT("$L", $F485))</f>
        <v/>
      </c>
      <c r="F485" s="22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9.25" customHeight="1" s="6">
      <c r="A486" s="22">
        <f t="array" ref="A486">INDIRECT(_xlfn.CONCAT("$I", $F486))</f>
        <v/>
      </c>
      <c r="B486" s="22">
        <f t="array" ref="B486">INDIRECT(_xlfn.CONCAT("$J", $F486))</f>
        <v/>
      </c>
      <c r="C486" s="22">
        <f t="array" ref="C486">INDIRECT(_xlfn.CONCAT("$K", $F486))</f>
        <v/>
      </c>
      <c r="D486" s="22" t="n"/>
      <c r="E486" s="22">
        <f t="array" ref="E486">INDIRECT(_xlfn.CONCAT("$L", $F486))</f>
        <v/>
      </c>
      <c r="F486" s="22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9.25" customHeight="1" s="6">
      <c r="A487" s="22">
        <f t="array" ref="A487">INDIRECT(_xlfn.CONCAT("$I", $F487))</f>
        <v/>
      </c>
      <c r="B487" s="22">
        <f t="array" ref="B487">INDIRECT(_xlfn.CONCAT("$J", $F487))</f>
        <v/>
      </c>
      <c r="C487" s="22">
        <f t="array" ref="C487">INDIRECT(_xlfn.CONCAT("$K", $F487))</f>
        <v/>
      </c>
      <c r="D487" s="22" t="n"/>
      <c r="E487" s="22">
        <f t="array" ref="E487">INDIRECT(_xlfn.CONCAT("$L", $F487))</f>
        <v/>
      </c>
      <c r="F487" s="22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9.25" customHeight="1" s="6">
      <c r="A488" s="22">
        <f t="array" ref="A488">INDIRECT(_xlfn.CONCAT("$I", $F488))</f>
        <v/>
      </c>
      <c r="B488" s="22">
        <f t="array" ref="B488">INDIRECT(_xlfn.CONCAT("$J", $F488))</f>
        <v/>
      </c>
      <c r="C488" s="22">
        <f t="array" ref="C488">INDIRECT(_xlfn.CONCAT("$K", $F488))</f>
        <v/>
      </c>
      <c r="D488" s="22" t="n"/>
      <c r="E488" s="22">
        <f t="array" ref="E488">INDIRECT(_xlfn.CONCAT("$L", $F488))</f>
        <v/>
      </c>
      <c r="F488" s="22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22">
        <f t="array" ref="A489">INDIRECT(_xlfn.CONCAT("$I", $F489))</f>
        <v/>
      </c>
      <c r="B489" s="22">
        <f t="array" ref="B489">INDIRECT(_xlfn.CONCAT("$J", $F489))</f>
        <v/>
      </c>
      <c r="C489" s="22">
        <f t="array" ref="C489">INDIRECT(_xlfn.CONCAT("$K", $F489))</f>
        <v/>
      </c>
      <c r="D489" s="22" t="n"/>
      <c r="E489" s="22">
        <f t="array" ref="E489">INDIRECT(_xlfn.CONCAT("$L", $F489))</f>
        <v/>
      </c>
      <c r="F489" s="22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9.25" customHeight="1" s="6">
      <c r="A490" s="22">
        <f t="array" ref="A490">INDIRECT(_xlfn.CONCAT("$I", $F490))</f>
        <v/>
      </c>
      <c r="B490" s="22">
        <f t="array" ref="B490">INDIRECT(_xlfn.CONCAT("$J", $F490))</f>
        <v/>
      </c>
      <c r="C490" s="22">
        <f t="array" ref="C490">INDIRECT(_xlfn.CONCAT("$K", $F490))</f>
        <v/>
      </c>
      <c r="D490" s="22" t="n"/>
      <c r="E490" s="22">
        <f t="array" ref="E490">INDIRECT(_xlfn.CONCAT("$L", $F490))</f>
        <v/>
      </c>
      <c r="F490" s="22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9.25" customHeight="1" s="6">
      <c r="A491" s="22">
        <f t="array" ref="A491">INDIRECT(_xlfn.CONCAT("$I", $F491))</f>
        <v/>
      </c>
      <c r="B491" s="22">
        <f t="array" ref="B491">INDIRECT(_xlfn.CONCAT("$J", $F491))</f>
        <v/>
      </c>
      <c r="C491" s="22">
        <f t="array" ref="C491">INDIRECT(_xlfn.CONCAT("$K", $F491))</f>
        <v/>
      </c>
      <c r="D491" s="22" t="n"/>
      <c r="E491" s="22">
        <f t="array" ref="E491">INDIRECT(_xlfn.CONCAT("$L", $F491))</f>
        <v/>
      </c>
      <c r="F491" s="22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9.25" customHeight="1" s="6">
      <c r="A492" s="22">
        <f t="array" ref="A492">INDIRECT(_xlfn.CONCAT("$I", $F492))</f>
        <v/>
      </c>
      <c r="B492" s="22">
        <f t="array" ref="B492">INDIRECT(_xlfn.CONCAT("$J", $F492))</f>
        <v/>
      </c>
      <c r="C492" s="22">
        <f t="array" ref="C492">INDIRECT(_xlfn.CONCAT("$K", $F492))</f>
        <v/>
      </c>
      <c r="D492" s="22" t="n"/>
      <c r="E492" s="22">
        <f t="array" ref="E492">INDIRECT(_xlfn.CONCAT("$L", $F492))</f>
        <v/>
      </c>
      <c r="F492" s="22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22">
        <f t="array" ref="A493">INDIRECT(_xlfn.CONCAT("$I", $F493))</f>
        <v/>
      </c>
      <c r="B493" s="22">
        <f t="array" ref="B493">INDIRECT(_xlfn.CONCAT("$J", $F493))</f>
        <v/>
      </c>
      <c r="C493" s="22">
        <f t="array" ref="C493">INDIRECT(_xlfn.CONCAT("$K", $F493))</f>
        <v/>
      </c>
      <c r="D493" s="22" t="n"/>
      <c r="E493" s="22">
        <f t="array" ref="E493">INDIRECT(_xlfn.CONCAT("$L", $F493))</f>
        <v/>
      </c>
      <c r="F493" s="22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22">
        <f t="array" ref="A494">INDIRECT(_xlfn.CONCAT("$I", $F494))</f>
        <v/>
      </c>
      <c r="B494" s="22">
        <f t="array" ref="B494">INDIRECT(_xlfn.CONCAT("$J", $F494))</f>
        <v/>
      </c>
      <c r="C494" s="22">
        <f t="array" ref="C494">INDIRECT(_xlfn.CONCAT("$K", $F494))</f>
        <v/>
      </c>
      <c r="D494" s="22" t="n"/>
      <c r="E494" s="22">
        <f t="array" ref="E494">INDIRECT(_xlfn.CONCAT("$L", $F494))</f>
        <v/>
      </c>
      <c r="F494" s="22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9.25" customHeight="1" s="6">
      <c r="A495" s="22">
        <f t="array" ref="A495">INDIRECT(_xlfn.CONCAT("$I", $F495))</f>
        <v/>
      </c>
      <c r="B495" s="22">
        <f t="array" ref="B495">INDIRECT(_xlfn.CONCAT("$J", $F495))</f>
        <v/>
      </c>
      <c r="C495" s="22">
        <f t="array" ref="C495">INDIRECT(_xlfn.CONCAT("$K", $F495))</f>
        <v/>
      </c>
      <c r="D495" s="22" t="n"/>
      <c r="E495" s="22">
        <f t="array" ref="E495">INDIRECT(_xlfn.CONCAT("$L", $F495))</f>
        <v/>
      </c>
      <c r="F495" s="22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9.25" customHeight="1" s="6">
      <c r="A496" s="22">
        <f t="array" ref="A496">INDIRECT(_xlfn.CONCAT("$I", $F496))</f>
        <v/>
      </c>
      <c r="B496" s="22">
        <f t="array" ref="B496">INDIRECT(_xlfn.CONCAT("$J", $F496))</f>
        <v/>
      </c>
      <c r="C496" s="22">
        <f t="array" ref="C496">INDIRECT(_xlfn.CONCAT("$K", $F496))</f>
        <v/>
      </c>
      <c r="D496" s="22" t="n"/>
      <c r="E496" s="22">
        <f t="array" ref="E496">INDIRECT(_xlfn.CONCAT("$L", $F496))</f>
        <v/>
      </c>
      <c r="F496" s="22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9.25" customHeight="1" s="6">
      <c r="A497" s="22">
        <f t="array" ref="A497">INDIRECT(_xlfn.CONCAT("$I", $F497))</f>
        <v/>
      </c>
      <c r="B497" s="22">
        <f t="array" ref="B497">INDIRECT(_xlfn.CONCAT("$J", $F497))</f>
        <v/>
      </c>
      <c r="C497" s="22">
        <f t="array" ref="C497">INDIRECT(_xlfn.CONCAT("$K", $F497))</f>
        <v/>
      </c>
      <c r="D497" s="22" t="n"/>
      <c r="E497" s="22">
        <f t="array" ref="E497">INDIRECT(_xlfn.CONCAT("$L", $F497))</f>
        <v/>
      </c>
      <c r="F497" s="22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9.25" customHeight="1" s="6">
      <c r="A498" s="22">
        <f t="array" ref="A498">INDIRECT(_xlfn.CONCAT("$I", $F498))</f>
        <v/>
      </c>
      <c r="B498" s="22">
        <f t="array" ref="B498">INDIRECT(_xlfn.CONCAT("$J", $F498))</f>
        <v/>
      </c>
      <c r="C498" s="22">
        <f t="array" ref="C498">INDIRECT(_xlfn.CONCAT("$K", $F498))</f>
        <v/>
      </c>
      <c r="D498" s="22" t="n"/>
      <c r="E498" s="22">
        <f t="array" ref="E498">INDIRECT(_xlfn.CONCAT("$L", $F498))</f>
        <v/>
      </c>
      <c r="F498" s="22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9.25" customHeight="1" s="6">
      <c r="A499" s="22">
        <f t="array" ref="A499">INDIRECT(_xlfn.CONCAT("$I", $F499))</f>
        <v/>
      </c>
      <c r="B499" s="22">
        <f t="array" ref="B499">INDIRECT(_xlfn.CONCAT("$J", $F499))</f>
        <v/>
      </c>
      <c r="C499" s="22">
        <f t="array" ref="C499">INDIRECT(_xlfn.CONCAT("$K", $F499))</f>
        <v/>
      </c>
      <c r="D499" s="22" t="n"/>
      <c r="E499" s="22">
        <f t="array" ref="E499">INDIRECT(_xlfn.CONCAT("$L", $F499))</f>
        <v/>
      </c>
      <c r="F499" s="22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9.25" customHeight="1" s="6">
      <c r="A500" s="22">
        <f t="array" ref="A500">INDIRECT(_xlfn.CONCAT("$I", $F500))</f>
        <v/>
      </c>
      <c r="B500" s="22">
        <f t="array" ref="B500">INDIRECT(_xlfn.CONCAT("$J", $F500))</f>
        <v/>
      </c>
      <c r="C500" s="22">
        <f t="array" ref="C500">INDIRECT(_xlfn.CONCAT("$K", $F500))</f>
        <v/>
      </c>
      <c r="D500" s="22" t="n"/>
      <c r="E500" s="22">
        <f t="array" ref="E500">INDIRECT(_xlfn.CONCAT("$L", $F500))</f>
        <v/>
      </c>
      <c r="F500" s="22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9.25" customHeight="1" s="6">
      <c r="A501" s="22">
        <f t="array" ref="A501">INDIRECT(_xlfn.CONCAT("$I", $F501))</f>
        <v/>
      </c>
      <c r="B501" s="22">
        <f t="array" ref="B501">INDIRECT(_xlfn.CONCAT("$J", $F501))</f>
        <v/>
      </c>
      <c r="C501" s="22">
        <f t="array" ref="C501">INDIRECT(_xlfn.CONCAT("$K", $F501))</f>
        <v/>
      </c>
      <c r="D501" s="22" t="n"/>
      <c r="E501" s="22">
        <f t="array" ref="E501">INDIRECT(_xlfn.CONCAT("$L", $F501))</f>
        <v/>
      </c>
      <c r="F501" s="22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9.25" customHeight="1" s="6">
      <c r="A502" s="22">
        <f t="array" ref="A502">INDIRECT(_xlfn.CONCAT("$I", $F502))</f>
        <v/>
      </c>
      <c r="B502" s="22">
        <f t="array" ref="B502">INDIRECT(_xlfn.CONCAT("$J", $F502))</f>
        <v/>
      </c>
      <c r="C502" s="22">
        <f t="array" ref="C502">INDIRECT(_xlfn.CONCAT("$K", $F502))</f>
        <v/>
      </c>
      <c r="D502" s="22" t="n"/>
      <c r="E502" s="22">
        <f t="array" ref="E502">INDIRECT(_xlfn.CONCAT("$L", $F502))</f>
        <v/>
      </c>
      <c r="F502" s="22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9.25" customHeight="1" s="6">
      <c r="A503" s="22">
        <f t="array" ref="A503">INDIRECT(_xlfn.CONCAT("$I", $F503))</f>
        <v/>
      </c>
      <c r="B503" s="22">
        <f t="array" ref="B503">INDIRECT(_xlfn.CONCAT("$J", $F503))</f>
        <v/>
      </c>
      <c r="C503" s="22">
        <f t="array" ref="C503">INDIRECT(_xlfn.CONCAT("$K", $F503))</f>
        <v/>
      </c>
      <c r="D503" s="22" t="n"/>
      <c r="E503" s="22">
        <f t="array" ref="E503">INDIRECT(_xlfn.CONCAT("$L", $F503))</f>
        <v/>
      </c>
      <c r="F503" s="22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9.25" customHeight="1" s="6">
      <c r="A504" s="22">
        <f t="array" ref="A504">INDIRECT(_xlfn.CONCAT("$I", $F504))</f>
        <v/>
      </c>
      <c r="B504" s="22">
        <f t="array" ref="B504">INDIRECT(_xlfn.CONCAT("$J", $F504))</f>
        <v/>
      </c>
      <c r="C504" s="22">
        <f t="array" ref="C504">INDIRECT(_xlfn.CONCAT("$K", $F504))</f>
        <v/>
      </c>
      <c r="D504" s="22" t="n"/>
      <c r="E504" s="22">
        <f t="array" ref="E504">INDIRECT(_xlfn.CONCAT("$L", $F504))</f>
        <v/>
      </c>
      <c r="F504" s="22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9.25" customHeight="1" s="6">
      <c r="A505" s="22">
        <f t="array" ref="A505">INDIRECT(_xlfn.CONCAT("$I", $F505))</f>
        <v/>
      </c>
      <c r="B505" s="22">
        <f t="array" ref="B505">INDIRECT(_xlfn.CONCAT("$J", $F505))</f>
        <v/>
      </c>
      <c r="C505" s="22">
        <f t="array" ref="C505">INDIRECT(_xlfn.CONCAT("$K", $F505))</f>
        <v/>
      </c>
      <c r="D505" s="22" t="n"/>
      <c r="E505" s="22">
        <f t="array" ref="E505">INDIRECT(_xlfn.CONCAT("$L", $F505))</f>
        <v/>
      </c>
      <c r="F505" s="22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9.25" customHeight="1" s="6">
      <c r="A506" s="22">
        <f t="array" ref="A506">INDIRECT(_xlfn.CONCAT("$I", $F506))</f>
        <v/>
      </c>
      <c r="B506" s="22">
        <f t="array" ref="B506">INDIRECT(_xlfn.CONCAT("$J", $F506))</f>
        <v/>
      </c>
      <c r="C506" s="22">
        <f t="array" ref="C506">INDIRECT(_xlfn.CONCAT("$K", $F506))</f>
        <v/>
      </c>
      <c r="D506" s="22" t="n"/>
      <c r="E506" s="22">
        <f t="array" ref="E506">INDIRECT(_xlfn.CONCAT("$L", $F506))</f>
        <v/>
      </c>
      <c r="F506" s="22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9.25" customHeight="1" s="6">
      <c r="A507" s="22">
        <f t="array" ref="A507">INDIRECT(_xlfn.CONCAT("$I", $F507))</f>
        <v/>
      </c>
      <c r="B507" s="22">
        <f t="array" ref="B507">INDIRECT(_xlfn.CONCAT("$J", $F507))</f>
        <v/>
      </c>
      <c r="C507" s="22">
        <f t="array" ref="C507">INDIRECT(_xlfn.CONCAT("$K", $F507))</f>
        <v/>
      </c>
      <c r="D507" s="22" t="n"/>
      <c r="E507" s="22">
        <f t="array" ref="E507">INDIRECT(_xlfn.CONCAT("$L", $F507))</f>
        <v/>
      </c>
      <c r="F507" s="22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9.25" customHeight="1" s="6">
      <c r="A508" s="22">
        <f t="array" ref="A508">INDIRECT(_xlfn.CONCAT("$I", $F508))</f>
        <v/>
      </c>
      <c r="B508" s="22">
        <f t="array" ref="B508">INDIRECT(_xlfn.CONCAT("$J", $F508))</f>
        <v/>
      </c>
      <c r="C508" s="22">
        <f t="array" ref="C508">INDIRECT(_xlfn.CONCAT("$K", $F508))</f>
        <v/>
      </c>
      <c r="D508" s="22" t="n"/>
      <c r="E508" s="22">
        <f t="array" ref="E508">INDIRECT(_xlfn.CONCAT("$L", $F508))</f>
        <v/>
      </c>
      <c r="F508" s="22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9.25" customHeight="1" s="6">
      <c r="A509" s="22">
        <f t="array" ref="A509">INDIRECT(_xlfn.CONCAT("$I", $F509))</f>
        <v/>
      </c>
      <c r="B509" s="22">
        <f t="array" ref="B509">INDIRECT(_xlfn.CONCAT("$J", $F509))</f>
        <v/>
      </c>
      <c r="C509" s="22">
        <f t="array" ref="C509">INDIRECT(_xlfn.CONCAT("$K", $F509))</f>
        <v/>
      </c>
      <c r="D509" s="22" t="n"/>
      <c r="E509" s="22">
        <f t="array" ref="E509">INDIRECT(_xlfn.CONCAT("$L", $F509))</f>
        <v/>
      </c>
      <c r="F509" s="22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9.25" customHeight="1" s="6">
      <c r="A510" s="22">
        <f t="array" ref="A510">INDIRECT(_xlfn.CONCAT("$I", $F510))</f>
        <v/>
      </c>
      <c r="B510" s="22">
        <f t="array" ref="B510">INDIRECT(_xlfn.CONCAT("$J", $F510))</f>
        <v/>
      </c>
      <c r="C510" s="22">
        <f t="array" ref="C510">INDIRECT(_xlfn.CONCAT("$K", $F510))</f>
        <v/>
      </c>
      <c r="D510" s="22" t="n"/>
      <c r="E510" s="22">
        <f t="array" ref="E510">INDIRECT(_xlfn.CONCAT("$L", $F510))</f>
        <v/>
      </c>
      <c r="F510" s="22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22">
        <f t="array" ref="A511">INDIRECT(_xlfn.CONCAT("$I", $F511))</f>
        <v/>
      </c>
      <c r="B511" s="22">
        <f t="array" ref="B511">INDIRECT(_xlfn.CONCAT("$J", $F511))</f>
        <v/>
      </c>
      <c r="C511" s="22">
        <f t="array" ref="C511">INDIRECT(_xlfn.CONCAT("$K", $F511))</f>
        <v/>
      </c>
      <c r="D511" s="22" t="n"/>
      <c r="E511" s="22">
        <f t="array" ref="E511">INDIRECT(_xlfn.CONCAT("$L", $F511))</f>
        <v/>
      </c>
      <c r="F511" s="22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22">
        <f t="array" ref="A512">INDIRECT(_xlfn.CONCAT("$I", $F512))</f>
        <v/>
      </c>
      <c r="B512" s="22">
        <f t="array" ref="B512">INDIRECT(_xlfn.CONCAT("$J", $F512))</f>
        <v/>
      </c>
      <c r="C512" s="22">
        <f t="array" ref="C512">INDIRECT(_xlfn.CONCAT("$K", $F512))</f>
        <v/>
      </c>
      <c r="D512" s="22" t="n"/>
      <c r="E512" s="22">
        <f t="array" ref="E512">INDIRECT(_xlfn.CONCAT("$L", $F512))</f>
        <v/>
      </c>
      <c r="F512" s="22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9.25" customHeight="1" s="6">
      <c r="A513" s="22">
        <f t="array" ref="A513">INDIRECT(_xlfn.CONCAT("$I", $F513))</f>
        <v/>
      </c>
      <c r="B513" s="22">
        <f t="array" ref="B513">INDIRECT(_xlfn.CONCAT("$J", $F513))</f>
        <v/>
      </c>
      <c r="C513" s="22">
        <f t="array" ref="C513">INDIRECT(_xlfn.CONCAT("$K", $F513))</f>
        <v/>
      </c>
      <c r="D513" s="22" t="n"/>
      <c r="E513" s="22">
        <f t="array" ref="E513">INDIRECT(_xlfn.CONCAT("$L", $F513))</f>
        <v/>
      </c>
      <c r="F513" s="22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9.25" customHeight="1" s="6">
      <c r="A514" s="22">
        <f t="array" ref="A514">INDIRECT(_xlfn.CONCAT("$I", $F514))</f>
        <v/>
      </c>
      <c r="B514" s="22">
        <f t="array" ref="B514">INDIRECT(_xlfn.CONCAT("$J", $F514))</f>
        <v/>
      </c>
      <c r="C514" s="22">
        <f t="array" ref="C514">INDIRECT(_xlfn.CONCAT("$K", $F514))</f>
        <v/>
      </c>
      <c r="D514" s="22" t="n"/>
      <c r="E514" s="22">
        <f t="array" ref="E514">INDIRECT(_xlfn.CONCAT("$L", $F514))</f>
        <v/>
      </c>
      <c r="F514" s="22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9.25" customHeight="1" s="6">
      <c r="A515" s="22">
        <f t="array" ref="A515">INDIRECT(_xlfn.CONCAT("$I", $F515))</f>
        <v/>
      </c>
      <c r="B515" s="22">
        <f t="array" ref="B515">INDIRECT(_xlfn.CONCAT("$J", $F515))</f>
        <v/>
      </c>
      <c r="C515" s="22">
        <f t="array" ref="C515">INDIRECT(_xlfn.CONCAT("$K", $F515))</f>
        <v/>
      </c>
      <c r="D515" s="22" t="n"/>
      <c r="E515" s="22">
        <f t="array" ref="E515">INDIRECT(_xlfn.CONCAT("$L", $F515))</f>
        <v/>
      </c>
      <c r="F515" s="22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9.25" customHeight="1" s="6">
      <c r="A516" s="22">
        <f t="array" ref="A516">INDIRECT(_xlfn.CONCAT("$I", $F516))</f>
        <v/>
      </c>
      <c r="B516" s="22">
        <f t="array" ref="B516">INDIRECT(_xlfn.CONCAT("$J", $F516))</f>
        <v/>
      </c>
      <c r="C516" s="22">
        <f t="array" ref="C516">INDIRECT(_xlfn.CONCAT("$K", $F516))</f>
        <v/>
      </c>
      <c r="D516" s="22" t="n"/>
      <c r="E516" s="22">
        <f t="array" ref="E516">INDIRECT(_xlfn.CONCAT("$L", $F516))</f>
        <v/>
      </c>
      <c r="F516" s="22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9.25" customHeight="1" s="6">
      <c r="A517" s="22">
        <f t="array" ref="A517">INDIRECT(_xlfn.CONCAT("$I", $F517))</f>
        <v/>
      </c>
      <c r="B517" s="22">
        <f t="array" ref="B517">INDIRECT(_xlfn.CONCAT("$J", $F517))</f>
        <v/>
      </c>
      <c r="C517" s="22">
        <f t="array" ref="C517">INDIRECT(_xlfn.CONCAT("$K", $F517))</f>
        <v/>
      </c>
      <c r="D517" s="22" t="n"/>
      <c r="E517" s="22">
        <f t="array" ref="E517">INDIRECT(_xlfn.CONCAT("$L", $F517))</f>
        <v/>
      </c>
      <c r="F517" s="22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9.25" customHeight="1" s="6">
      <c r="A518" s="22">
        <f t="array" ref="A518">INDIRECT(_xlfn.CONCAT("$I", $F518))</f>
        <v/>
      </c>
      <c r="B518" s="22">
        <f t="array" ref="B518">INDIRECT(_xlfn.CONCAT("$J", $F518))</f>
        <v/>
      </c>
      <c r="C518" s="22">
        <f t="array" ref="C518">INDIRECT(_xlfn.CONCAT("$K", $F518))</f>
        <v/>
      </c>
      <c r="D518" s="22" t="n"/>
      <c r="E518" s="22">
        <f t="array" ref="E518">INDIRECT(_xlfn.CONCAT("$L", $F518))</f>
        <v/>
      </c>
      <c r="F518" s="22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9.25" customHeight="1" s="6">
      <c r="A519" s="22">
        <f t="array" ref="A519">INDIRECT(_xlfn.CONCAT("$I", $F519))</f>
        <v/>
      </c>
      <c r="B519" s="22">
        <f t="array" ref="B519">INDIRECT(_xlfn.CONCAT("$J", $F519))</f>
        <v/>
      </c>
      <c r="C519" s="22">
        <f t="array" ref="C519">INDIRECT(_xlfn.CONCAT("$K", $F519))</f>
        <v/>
      </c>
      <c r="D519" s="22" t="n"/>
      <c r="E519" s="22">
        <f t="array" ref="E519">INDIRECT(_xlfn.CONCAT("$L", $F519))</f>
        <v/>
      </c>
      <c r="F519" s="22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9.25" customHeight="1" s="6">
      <c r="A520" s="22">
        <f t="array" ref="A520">INDIRECT(_xlfn.CONCAT("$I", $F520))</f>
        <v/>
      </c>
      <c r="B520" s="22">
        <f t="array" ref="B520">INDIRECT(_xlfn.CONCAT("$J", $F520))</f>
        <v/>
      </c>
      <c r="C520" s="22">
        <f t="array" ref="C520">INDIRECT(_xlfn.CONCAT("$K", $F520))</f>
        <v/>
      </c>
      <c r="D520" s="22" t="n"/>
      <c r="E520" s="22">
        <f t="array" ref="E520">INDIRECT(_xlfn.CONCAT("$L", $F520))</f>
        <v/>
      </c>
      <c r="F520" s="22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22">
        <f t="array" ref="A521">INDIRECT(_xlfn.CONCAT("$I", $F521))</f>
        <v/>
      </c>
      <c r="B521" s="22">
        <f t="array" ref="B521">INDIRECT(_xlfn.CONCAT("$J", $F521))</f>
        <v/>
      </c>
      <c r="C521" s="22">
        <f t="array" ref="C521">INDIRECT(_xlfn.CONCAT("$K", $F521))</f>
        <v/>
      </c>
      <c r="D521" s="22" t="n"/>
      <c r="E521" s="22">
        <f t="array" ref="E521">INDIRECT(_xlfn.CONCAT("$L", $F521))</f>
        <v/>
      </c>
      <c r="F521" s="22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9.25" customHeight="1" s="6">
      <c r="A522" s="22">
        <f t="array" ref="A522">INDIRECT(_xlfn.CONCAT("$I", $F522))</f>
        <v/>
      </c>
      <c r="B522" s="22">
        <f t="array" ref="B522">INDIRECT(_xlfn.CONCAT("$J", $F522))</f>
        <v/>
      </c>
      <c r="C522" s="22">
        <f t="array" ref="C522">INDIRECT(_xlfn.CONCAT("$K", $F522))</f>
        <v/>
      </c>
      <c r="D522" s="22" t="n"/>
      <c r="E522" s="22">
        <f t="array" ref="E522">INDIRECT(_xlfn.CONCAT("$L", $F522))</f>
        <v/>
      </c>
      <c r="F522" s="22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9.25" customHeight="1" s="6">
      <c r="A523" s="22">
        <f t="array" ref="A523">INDIRECT(_xlfn.CONCAT("$I", $F523))</f>
        <v/>
      </c>
      <c r="B523" s="22">
        <f t="array" ref="B523">INDIRECT(_xlfn.CONCAT("$J", $F523))</f>
        <v/>
      </c>
      <c r="C523" s="22">
        <f t="array" ref="C523">INDIRECT(_xlfn.CONCAT("$K", $F523))</f>
        <v/>
      </c>
      <c r="D523" s="22" t="n"/>
      <c r="E523" s="22">
        <f t="array" ref="E523">INDIRECT(_xlfn.CONCAT("$L", $F523))</f>
        <v/>
      </c>
      <c r="F523" s="22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9.25" customHeight="1" s="6">
      <c r="A524" s="22">
        <f t="array" ref="A524">INDIRECT(_xlfn.CONCAT("$I", $F524))</f>
        <v/>
      </c>
      <c r="B524" s="22">
        <f t="array" ref="B524">INDIRECT(_xlfn.CONCAT("$J", $F524))</f>
        <v/>
      </c>
      <c r="C524" s="22">
        <f t="array" ref="C524">INDIRECT(_xlfn.CONCAT("$K", $F524))</f>
        <v/>
      </c>
      <c r="D524" s="22" t="n"/>
      <c r="E524" s="22">
        <f t="array" ref="E524">INDIRECT(_xlfn.CONCAT("$L", $F524))</f>
        <v/>
      </c>
      <c r="F524" s="22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9.25" customHeight="1" s="6">
      <c r="A525" s="22">
        <f t="array" ref="A525">INDIRECT(_xlfn.CONCAT("$I", $F525))</f>
        <v/>
      </c>
      <c r="B525" s="22">
        <f t="array" ref="B525">INDIRECT(_xlfn.CONCAT("$J", $F525))</f>
        <v/>
      </c>
      <c r="C525" s="22">
        <f t="array" ref="C525">INDIRECT(_xlfn.CONCAT("$K", $F525))</f>
        <v/>
      </c>
      <c r="D525" s="22" t="n"/>
      <c r="E525" s="22">
        <f t="array" ref="E525">INDIRECT(_xlfn.CONCAT("$L", $F525))</f>
        <v/>
      </c>
      <c r="F525" s="22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9.25" customHeight="1" s="6">
      <c r="A526" s="22">
        <f t="array" ref="A526">INDIRECT(_xlfn.CONCAT("$I", $F526))</f>
        <v/>
      </c>
      <c r="B526" s="22">
        <f t="array" ref="B526">INDIRECT(_xlfn.CONCAT("$J", $F526))</f>
        <v/>
      </c>
      <c r="C526" s="22">
        <f t="array" ref="C526">INDIRECT(_xlfn.CONCAT("$K", $F526))</f>
        <v/>
      </c>
      <c r="D526" s="22" t="n"/>
      <c r="E526" s="22">
        <f t="array" ref="E526">INDIRECT(_xlfn.CONCAT("$L", $F526))</f>
        <v/>
      </c>
      <c r="F526" s="22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9.25" customHeight="1" s="6">
      <c r="A527" s="22">
        <f t="array" ref="A527">INDIRECT(_xlfn.CONCAT("$I", $F527))</f>
        <v/>
      </c>
      <c r="B527" s="22">
        <f t="array" ref="B527">INDIRECT(_xlfn.CONCAT("$J", $F527))</f>
        <v/>
      </c>
      <c r="C527" s="22">
        <f t="array" ref="C527">INDIRECT(_xlfn.CONCAT("$K", $F527))</f>
        <v/>
      </c>
      <c r="D527" s="22" t="n"/>
      <c r="E527" s="22">
        <f t="array" ref="E527">INDIRECT(_xlfn.CONCAT("$L", $F527))</f>
        <v/>
      </c>
      <c r="F527" s="22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9.25" customHeight="1" s="6">
      <c r="A528" s="22">
        <f t="array" ref="A528">INDIRECT(_xlfn.CONCAT("$I", $F528))</f>
        <v/>
      </c>
      <c r="B528" s="22">
        <f t="array" ref="B528">INDIRECT(_xlfn.CONCAT("$J", $F528))</f>
        <v/>
      </c>
      <c r="C528" s="22">
        <f t="array" ref="C528">INDIRECT(_xlfn.CONCAT("$K", $F528))</f>
        <v/>
      </c>
      <c r="D528" s="22" t="n"/>
      <c r="E528" s="22">
        <f t="array" ref="E528">INDIRECT(_xlfn.CONCAT("$L", $F528))</f>
        <v/>
      </c>
      <c r="F528" s="22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9.25" customHeight="1" s="6">
      <c r="A529" s="22">
        <f t="array" ref="A529">INDIRECT(_xlfn.CONCAT("$I", $F529))</f>
        <v/>
      </c>
      <c r="B529" s="22">
        <f t="array" ref="B529">INDIRECT(_xlfn.CONCAT("$J", $F529))</f>
        <v/>
      </c>
      <c r="C529" s="22">
        <f t="array" ref="C529">INDIRECT(_xlfn.CONCAT("$K", $F529))</f>
        <v/>
      </c>
      <c r="D529" s="22" t="n"/>
      <c r="E529" s="22">
        <f t="array" ref="E529">INDIRECT(_xlfn.CONCAT("$L", $F529))</f>
        <v/>
      </c>
      <c r="F529" s="22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22">
        <f t="array" ref="A530">INDIRECT(_xlfn.CONCAT("$I", $F530))</f>
        <v/>
      </c>
      <c r="B530" s="22">
        <f t="array" ref="B530">INDIRECT(_xlfn.CONCAT("$J", $F530))</f>
        <v/>
      </c>
      <c r="C530" s="22">
        <f t="array" ref="C530">INDIRECT(_xlfn.CONCAT("$K", $F530))</f>
        <v/>
      </c>
      <c r="D530" s="22" t="n"/>
      <c r="E530" s="22">
        <f t="array" ref="E530">INDIRECT(_xlfn.CONCAT("$L", $F530))</f>
        <v/>
      </c>
      <c r="F530" s="22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22">
        <f t="array" ref="A531">INDIRECT(_xlfn.CONCAT("$I", $F531))</f>
        <v/>
      </c>
      <c r="B531" s="22">
        <f t="array" ref="B531">INDIRECT(_xlfn.CONCAT("$J", $F531))</f>
        <v/>
      </c>
      <c r="C531" s="22">
        <f t="array" ref="C531">INDIRECT(_xlfn.CONCAT("$K", $F531))</f>
        <v/>
      </c>
      <c r="D531" s="22" t="n"/>
      <c r="E531" s="22">
        <f t="array" ref="E531">INDIRECT(_xlfn.CONCAT("$L", $F531))</f>
        <v/>
      </c>
      <c r="F531" s="22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9.25" customHeight="1" s="6">
      <c r="A532" s="22">
        <f t="array" ref="A532">INDIRECT(_xlfn.CONCAT("$I", $F532))</f>
        <v/>
      </c>
      <c r="B532" s="22">
        <f t="array" ref="B532">INDIRECT(_xlfn.CONCAT("$J", $F532))</f>
        <v/>
      </c>
      <c r="C532" s="22">
        <f t="array" ref="C532">INDIRECT(_xlfn.CONCAT("$K", $F532))</f>
        <v/>
      </c>
      <c r="D532" s="22" t="n"/>
      <c r="E532" s="22">
        <f t="array" ref="E532">INDIRECT(_xlfn.CONCAT("$L", $F532))</f>
        <v/>
      </c>
      <c r="F532" s="22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22">
        <f t="array" ref="A533">INDIRECT(_xlfn.CONCAT("$I", $F533))</f>
        <v/>
      </c>
      <c r="B533" s="22">
        <f t="array" ref="B533">INDIRECT(_xlfn.CONCAT("$J", $F533))</f>
        <v/>
      </c>
      <c r="C533" s="22">
        <f t="array" ref="C533">INDIRECT(_xlfn.CONCAT("$K", $F533))</f>
        <v/>
      </c>
      <c r="D533" s="22" t="n"/>
      <c r="E533" s="22">
        <f t="array" ref="E533">INDIRECT(_xlfn.CONCAT("$L", $F533))</f>
        <v/>
      </c>
      <c r="F533" s="22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9.25" customHeight="1" s="6">
      <c r="A534" s="22">
        <f t="array" ref="A534">INDIRECT(_xlfn.CONCAT("$I", $F534))</f>
        <v/>
      </c>
      <c r="B534" s="22">
        <f t="array" ref="B534">INDIRECT(_xlfn.CONCAT("$J", $F534))</f>
        <v/>
      </c>
      <c r="C534" s="22">
        <f t="array" ref="C534">INDIRECT(_xlfn.CONCAT("$K", $F534))</f>
        <v/>
      </c>
      <c r="D534" s="22" t="n"/>
      <c r="E534" s="22">
        <f t="array" ref="E534">INDIRECT(_xlfn.CONCAT("$L", $F534))</f>
        <v/>
      </c>
      <c r="F534" s="22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9.25" customHeight="1" s="6">
      <c r="A535" s="22">
        <f t="array" ref="A535">INDIRECT(_xlfn.CONCAT("$I", $F535))</f>
        <v/>
      </c>
      <c r="B535" s="22">
        <f t="array" ref="B535">INDIRECT(_xlfn.CONCAT("$J", $F535))</f>
        <v/>
      </c>
      <c r="C535" s="22">
        <f t="array" ref="C535">INDIRECT(_xlfn.CONCAT("$K", $F535))</f>
        <v/>
      </c>
      <c r="D535" s="22" t="n"/>
      <c r="E535" s="22">
        <f t="array" ref="E535">INDIRECT(_xlfn.CONCAT("$L", $F535))</f>
        <v/>
      </c>
      <c r="F535" s="22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9.25" customHeight="1" s="6">
      <c r="A536" s="22">
        <f t="array" ref="A536">INDIRECT(_xlfn.CONCAT("$I", $F536))</f>
        <v/>
      </c>
      <c r="B536" s="22">
        <f t="array" ref="B536">INDIRECT(_xlfn.CONCAT("$J", $F536))</f>
        <v/>
      </c>
      <c r="C536" s="22">
        <f t="array" ref="C536">INDIRECT(_xlfn.CONCAT("$K", $F536))</f>
        <v/>
      </c>
      <c r="D536" s="22" t="n"/>
      <c r="E536" s="22">
        <f t="array" ref="E536">INDIRECT(_xlfn.CONCAT("$L", $F536))</f>
        <v/>
      </c>
      <c r="F536" s="22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9.25" customHeight="1" s="6">
      <c r="A537" s="22">
        <f t="array" ref="A537">INDIRECT(_xlfn.CONCAT("$I", $F537))</f>
        <v/>
      </c>
      <c r="B537" s="22">
        <f t="array" ref="B537">INDIRECT(_xlfn.CONCAT("$J", $F537))</f>
        <v/>
      </c>
      <c r="C537" s="22">
        <f t="array" ref="C537">INDIRECT(_xlfn.CONCAT("$K", $F537))</f>
        <v/>
      </c>
      <c r="D537" s="22" t="n"/>
      <c r="E537" s="22">
        <f t="array" ref="E537">INDIRECT(_xlfn.CONCAT("$L", $F537))</f>
        <v/>
      </c>
      <c r="F537" s="22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9.25" customHeight="1" s="6">
      <c r="A538" s="22">
        <f t="array" ref="A538">INDIRECT(_xlfn.CONCAT("$I", $F538))</f>
        <v/>
      </c>
      <c r="B538" s="22">
        <f t="array" ref="B538">INDIRECT(_xlfn.CONCAT("$J", $F538))</f>
        <v/>
      </c>
      <c r="C538" s="22">
        <f t="array" ref="C538">INDIRECT(_xlfn.CONCAT("$K", $F538))</f>
        <v/>
      </c>
      <c r="D538" s="22" t="n"/>
      <c r="E538" s="22">
        <f t="array" ref="E538">INDIRECT(_xlfn.CONCAT("$L", $F538))</f>
        <v/>
      </c>
      <c r="F538" s="22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22">
        <f t="array" ref="A539">INDIRECT(_xlfn.CONCAT("$I", $F539))</f>
        <v/>
      </c>
      <c r="B539" s="22">
        <f t="array" ref="B539">INDIRECT(_xlfn.CONCAT("$J", $F539))</f>
        <v/>
      </c>
      <c r="C539" s="22">
        <f t="array" ref="C539">INDIRECT(_xlfn.CONCAT("$K", $F539))</f>
        <v/>
      </c>
      <c r="D539" s="22" t="n"/>
      <c r="E539" s="22">
        <f t="array" ref="E539">INDIRECT(_xlfn.CONCAT("$L", $F539))</f>
        <v/>
      </c>
      <c r="F539" s="22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9.25" customHeight="1" s="6">
      <c r="A540" s="22">
        <f t="array" ref="A540">INDIRECT(_xlfn.CONCAT("$I", $F540))</f>
        <v/>
      </c>
      <c r="B540" s="22">
        <f t="array" ref="B540">INDIRECT(_xlfn.CONCAT("$J", $F540))</f>
        <v/>
      </c>
      <c r="C540" s="22">
        <f t="array" ref="C540">INDIRECT(_xlfn.CONCAT("$K", $F540))</f>
        <v/>
      </c>
      <c r="D540" s="22" t="n"/>
      <c r="E540" s="22">
        <f t="array" ref="E540">INDIRECT(_xlfn.CONCAT("$L", $F540))</f>
        <v/>
      </c>
      <c r="F540" s="22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22">
        <f t="array" ref="A541">INDIRECT(_xlfn.CONCAT("$I", $F541))</f>
        <v/>
      </c>
      <c r="B541" s="22">
        <f t="array" ref="B541">INDIRECT(_xlfn.CONCAT("$J", $F541))</f>
        <v/>
      </c>
      <c r="C541" s="22">
        <f t="array" ref="C541">INDIRECT(_xlfn.CONCAT("$K", $F541))</f>
        <v/>
      </c>
      <c r="D541" s="22" t="n"/>
      <c r="E541" s="22">
        <f t="array" ref="E541">INDIRECT(_xlfn.CONCAT("$L", $F541))</f>
        <v/>
      </c>
      <c r="F541" s="22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9.25" customHeight="1" s="6">
      <c r="A542" s="22">
        <f t="array" ref="A542">INDIRECT(_xlfn.CONCAT("$I", $F542))</f>
        <v/>
      </c>
      <c r="B542" s="22">
        <f t="array" ref="B542">INDIRECT(_xlfn.CONCAT("$J", $F542))</f>
        <v/>
      </c>
      <c r="C542" s="22">
        <f t="array" ref="C542">INDIRECT(_xlfn.CONCAT("$K", $F542))</f>
        <v/>
      </c>
      <c r="D542" s="22" t="n"/>
      <c r="E542" s="22">
        <f t="array" ref="E542">INDIRECT(_xlfn.CONCAT("$L", $F542))</f>
        <v/>
      </c>
      <c r="F542" s="22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22">
        <f t="array" ref="A543">INDIRECT(_xlfn.CONCAT("$I", $F543))</f>
        <v/>
      </c>
      <c r="B543" s="22">
        <f t="array" ref="B543">INDIRECT(_xlfn.CONCAT("$J", $F543))</f>
        <v/>
      </c>
      <c r="C543" s="22">
        <f t="array" ref="C543">INDIRECT(_xlfn.CONCAT("$K", $F543))</f>
        <v/>
      </c>
      <c r="D543" s="22" t="n"/>
      <c r="E543" s="22">
        <f t="array" ref="E543">INDIRECT(_xlfn.CONCAT("$L", $F543))</f>
        <v/>
      </c>
      <c r="F543" s="22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9.25" customHeight="1" s="6">
      <c r="A544" s="22">
        <f t="array" ref="A544">INDIRECT(_xlfn.CONCAT("$I", $F544))</f>
        <v/>
      </c>
      <c r="B544" s="22">
        <f t="array" ref="B544">INDIRECT(_xlfn.CONCAT("$J", $F544))</f>
        <v/>
      </c>
      <c r="C544" s="22">
        <f t="array" ref="C544">INDIRECT(_xlfn.CONCAT("$K", $F544))</f>
        <v/>
      </c>
      <c r="D544" s="22" t="n"/>
      <c r="E544" s="22">
        <f t="array" ref="E544">INDIRECT(_xlfn.CONCAT("$L", $F544))</f>
        <v/>
      </c>
      <c r="F544" s="22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9.25" customHeight="1" s="6">
      <c r="A545" s="22">
        <f t="array" ref="A545">INDIRECT(_xlfn.CONCAT("$I", $F545))</f>
        <v/>
      </c>
      <c r="B545" s="22">
        <f t="array" ref="B545">INDIRECT(_xlfn.CONCAT("$J", $F545))</f>
        <v/>
      </c>
      <c r="C545" s="22">
        <f t="array" ref="C545">INDIRECT(_xlfn.CONCAT("$K", $F545))</f>
        <v/>
      </c>
      <c r="D545" s="22" t="n"/>
      <c r="E545" s="22">
        <f t="array" ref="E545">INDIRECT(_xlfn.CONCAT("$L", $F545))</f>
        <v/>
      </c>
      <c r="F545" s="22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9.25" customHeight="1" s="6">
      <c r="A546" s="22">
        <f t="array" ref="A546">INDIRECT(_xlfn.CONCAT("$I", $F546))</f>
        <v/>
      </c>
      <c r="B546" s="22">
        <f t="array" ref="B546">INDIRECT(_xlfn.CONCAT("$J", $F546))</f>
        <v/>
      </c>
      <c r="C546" s="22">
        <f t="array" ref="C546">INDIRECT(_xlfn.CONCAT("$K", $F546))</f>
        <v/>
      </c>
      <c r="D546" s="22" t="n"/>
      <c r="E546" s="22">
        <f t="array" ref="E546">INDIRECT(_xlfn.CONCAT("$L", $F546))</f>
        <v/>
      </c>
      <c r="F546" s="22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9.25" customHeight="1" s="6">
      <c r="A547" s="22">
        <f t="array" ref="A547">INDIRECT(_xlfn.CONCAT("$I", $F547))</f>
        <v/>
      </c>
      <c r="B547" s="22">
        <f t="array" ref="B547">INDIRECT(_xlfn.CONCAT("$J", $F547))</f>
        <v/>
      </c>
      <c r="C547" s="22">
        <f t="array" ref="C547">INDIRECT(_xlfn.CONCAT("$K", $F547))</f>
        <v/>
      </c>
      <c r="D547" s="22" t="n"/>
      <c r="E547" s="22">
        <f t="array" ref="E547">INDIRECT(_xlfn.CONCAT("$L", $F547))</f>
        <v/>
      </c>
      <c r="F547" s="22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9.25" customHeight="1" s="6">
      <c r="A548" s="22">
        <f t="array" ref="A548">INDIRECT(_xlfn.CONCAT("$I", $F548))</f>
        <v/>
      </c>
      <c r="B548" s="22">
        <f t="array" ref="B548">INDIRECT(_xlfn.CONCAT("$J", $F548))</f>
        <v/>
      </c>
      <c r="C548" s="22">
        <f t="array" ref="C548">INDIRECT(_xlfn.CONCAT("$K", $F548))</f>
        <v/>
      </c>
      <c r="D548" s="22" t="n"/>
      <c r="E548" s="22">
        <f t="array" ref="E548">INDIRECT(_xlfn.CONCAT("$L", $F548))</f>
        <v/>
      </c>
      <c r="F548" s="22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9.25" customHeight="1" s="6">
      <c r="A549" s="22">
        <f t="array" ref="A549">INDIRECT(_xlfn.CONCAT("$I", $F549))</f>
        <v/>
      </c>
      <c r="B549" s="22">
        <f t="array" ref="B549">INDIRECT(_xlfn.CONCAT("$J", $F549))</f>
        <v/>
      </c>
      <c r="C549" s="22">
        <f t="array" ref="C549">INDIRECT(_xlfn.CONCAT("$K", $F549))</f>
        <v/>
      </c>
      <c r="D549" s="22" t="n"/>
      <c r="E549" s="22">
        <f t="array" ref="E549">INDIRECT(_xlfn.CONCAT("$L", $F549))</f>
        <v/>
      </c>
      <c r="F549" s="22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9.25" customHeight="1" s="6">
      <c r="A550" s="22">
        <f t="array" ref="A550">INDIRECT(_xlfn.CONCAT("$I", $F550))</f>
        <v/>
      </c>
      <c r="B550" s="22">
        <f t="array" ref="B550">INDIRECT(_xlfn.CONCAT("$J", $F550))</f>
        <v/>
      </c>
      <c r="C550" s="22">
        <f t="array" ref="C550">INDIRECT(_xlfn.CONCAT("$K", $F550))</f>
        <v/>
      </c>
      <c r="D550" s="22" t="n"/>
      <c r="E550" s="22">
        <f t="array" ref="E550">INDIRECT(_xlfn.CONCAT("$L", $F550))</f>
        <v/>
      </c>
      <c r="F550" s="22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59.25" customHeight="1" s="6">
      <c r="A551" s="22">
        <f t="array" ref="A551">INDIRECT(_xlfn.CONCAT("$I", $F551))</f>
        <v/>
      </c>
      <c r="B551" s="22">
        <f t="array" ref="B551">INDIRECT(_xlfn.CONCAT("$J", $F551))</f>
        <v/>
      </c>
      <c r="C551" s="22">
        <f t="array" ref="C551">INDIRECT(_xlfn.CONCAT("$K", $F551))</f>
        <v/>
      </c>
      <c r="D551" s="22" t="n"/>
      <c r="E551" s="22">
        <f t="array" ref="E551">INDIRECT(_xlfn.CONCAT("$L", $F551))</f>
        <v/>
      </c>
      <c r="F551" s="22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59.25" customHeight="1" s="6">
      <c r="A552" s="22">
        <f t="array" ref="A552">INDIRECT(_xlfn.CONCAT("$I", $F552))</f>
        <v/>
      </c>
      <c r="B552" s="22">
        <f t="array" ref="B552">INDIRECT(_xlfn.CONCAT("$J", $F552))</f>
        <v/>
      </c>
      <c r="C552" s="22">
        <f t="array" ref="C552">INDIRECT(_xlfn.CONCAT("$K", $F552))</f>
        <v/>
      </c>
      <c r="D552" s="22" t="n"/>
      <c r="E552" s="22">
        <f t="array" ref="E552">INDIRECT(_xlfn.CONCAT("$L", $F552))</f>
        <v/>
      </c>
      <c r="F552" s="22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9.25" customHeight="1" s="6">
      <c r="A553" s="22">
        <f t="array" ref="A553">INDIRECT(_xlfn.CONCAT("$I", $F553))</f>
        <v/>
      </c>
      <c r="B553" s="22">
        <f t="array" ref="B553">INDIRECT(_xlfn.CONCAT("$J", $F553))</f>
        <v/>
      </c>
      <c r="C553" s="22">
        <f t="array" ref="C553">INDIRECT(_xlfn.CONCAT("$K", $F553))</f>
        <v/>
      </c>
      <c r="D553" s="22" t="n"/>
      <c r="E553" s="22">
        <f t="array" ref="E553">INDIRECT(_xlfn.CONCAT("$L", $F553))</f>
        <v/>
      </c>
      <c r="F553" s="22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22">
        <f t="array" ref="A554">INDIRECT(_xlfn.CONCAT("$I", $F554))</f>
        <v/>
      </c>
      <c r="B554" s="22">
        <f t="array" ref="B554">INDIRECT(_xlfn.CONCAT("$J", $F554))</f>
        <v/>
      </c>
      <c r="C554" s="22">
        <f t="array" ref="C554">INDIRECT(_xlfn.CONCAT("$K", $F554))</f>
        <v/>
      </c>
      <c r="D554" s="22" t="n"/>
      <c r="E554" s="22">
        <f t="array" ref="E554">INDIRECT(_xlfn.CONCAT("$L", $F554))</f>
        <v/>
      </c>
      <c r="F554" s="22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9.25" customHeight="1" s="6">
      <c r="A555" s="22">
        <f t="array" ref="A555">INDIRECT(_xlfn.CONCAT("$I", $F555))</f>
        <v/>
      </c>
      <c r="B555" s="22">
        <f t="array" ref="B555">INDIRECT(_xlfn.CONCAT("$J", $F555))</f>
        <v/>
      </c>
      <c r="C555" s="22">
        <f t="array" ref="C555">INDIRECT(_xlfn.CONCAT("$K", $F555))</f>
        <v/>
      </c>
      <c r="D555" s="22" t="n"/>
      <c r="E555" s="22">
        <f t="array" ref="E555">INDIRECT(_xlfn.CONCAT("$L", $F555))</f>
        <v/>
      </c>
      <c r="F555" s="22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9.25" customHeight="1" s="6">
      <c r="A556" s="22">
        <f t="array" ref="A556">INDIRECT(_xlfn.CONCAT("$I", $F556))</f>
        <v/>
      </c>
      <c r="B556" s="22">
        <f t="array" ref="B556">INDIRECT(_xlfn.CONCAT("$J", $F556))</f>
        <v/>
      </c>
      <c r="C556" s="22">
        <f t="array" ref="C556">INDIRECT(_xlfn.CONCAT("$K", $F556))</f>
        <v/>
      </c>
      <c r="D556" s="22" t="n"/>
      <c r="E556" s="22">
        <f t="array" ref="E556">INDIRECT(_xlfn.CONCAT("$L", $F556))</f>
        <v/>
      </c>
      <c r="F556" s="22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9.25" customHeight="1" s="6">
      <c r="A557" s="22">
        <f t="array" ref="A557">INDIRECT(_xlfn.CONCAT("$I", $F557))</f>
        <v/>
      </c>
      <c r="B557" s="22">
        <f t="array" ref="B557">INDIRECT(_xlfn.CONCAT("$J", $F557))</f>
        <v/>
      </c>
      <c r="C557" s="22">
        <f t="array" ref="C557">INDIRECT(_xlfn.CONCAT("$K", $F557))</f>
        <v/>
      </c>
      <c r="D557" s="22" t="n"/>
      <c r="E557" s="22">
        <f t="array" ref="E557">INDIRECT(_xlfn.CONCAT("$L", $F557))</f>
        <v/>
      </c>
      <c r="F557" s="22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9.25" customHeight="1" s="6">
      <c r="A558" s="22">
        <f t="array" ref="A558">INDIRECT(_xlfn.CONCAT("$I", $F558))</f>
        <v/>
      </c>
      <c r="B558" s="22">
        <f t="array" ref="B558">INDIRECT(_xlfn.CONCAT("$J", $F558))</f>
        <v/>
      </c>
      <c r="C558" s="22">
        <f t="array" ref="C558">INDIRECT(_xlfn.CONCAT("$K", $F558))</f>
        <v/>
      </c>
      <c r="D558" s="22" t="n"/>
      <c r="E558" s="22">
        <f t="array" ref="E558">INDIRECT(_xlfn.CONCAT("$L", $F558))</f>
        <v/>
      </c>
      <c r="F558" s="22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9.25" customHeight="1" s="6">
      <c r="A559" s="22">
        <f t="array" ref="A559">INDIRECT(_xlfn.CONCAT("$I", $F559))</f>
        <v/>
      </c>
      <c r="B559" s="22">
        <f t="array" ref="B559">INDIRECT(_xlfn.CONCAT("$J", $F559))</f>
        <v/>
      </c>
      <c r="C559" s="22">
        <f t="array" ref="C559">INDIRECT(_xlfn.CONCAT("$K", $F559))</f>
        <v/>
      </c>
      <c r="D559" s="22" t="n"/>
      <c r="E559" s="22">
        <f t="array" ref="E559">INDIRECT(_xlfn.CONCAT("$L", $F559))</f>
        <v/>
      </c>
      <c r="F559" s="22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9.25" customHeight="1" s="6">
      <c r="A560" s="22">
        <f t="array" ref="A560">INDIRECT(_xlfn.CONCAT("$I", $F560))</f>
        <v/>
      </c>
      <c r="B560" s="22">
        <f t="array" ref="B560">INDIRECT(_xlfn.CONCAT("$J", $F560))</f>
        <v/>
      </c>
      <c r="C560" s="22">
        <f t="array" ref="C560">INDIRECT(_xlfn.CONCAT("$K", $F560))</f>
        <v/>
      </c>
      <c r="D560" s="22" t="n"/>
      <c r="E560" s="22">
        <f t="array" ref="E560">INDIRECT(_xlfn.CONCAT("$L", $F560))</f>
        <v/>
      </c>
      <c r="F560" s="22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9.25" customHeight="1" s="6">
      <c r="A561" s="22">
        <f t="array" ref="A561">INDIRECT(_xlfn.CONCAT("$I", $F561))</f>
        <v/>
      </c>
      <c r="B561" s="22">
        <f t="array" ref="B561">INDIRECT(_xlfn.CONCAT("$J", $F561))</f>
        <v/>
      </c>
      <c r="C561" s="22">
        <f t="array" ref="C561">INDIRECT(_xlfn.CONCAT("$K", $F561))</f>
        <v/>
      </c>
      <c r="D561" s="22" t="n"/>
      <c r="E561" s="22">
        <f t="array" ref="E561">INDIRECT(_xlfn.CONCAT("$L", $F561))</f>
        <v/>
      </c>
      <c r="F561" s="22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9.25" customHeight="1" s="6">
      <c r="A562" s="22">
        <f t="array" ref="A562">INDIRECT(_xlfn.CONCAT("$I", $F562))</f>
        <v/>
      </c>
      <c r="B562" s="22">
        <f t="array" ref="B562">INDIRECT(_xlfn.CONCAT("$J", $F562))</f>
        <v/>
      </c>
      <c r="C562" s="22">
        <f t="array" ref="C562">INDIRECT(_xlfn.CONCAT("$K", $F562))</f>
        <v/>
      </c>
      <c r="D562" s="22" t="n"/>
      <c r="E562" s="22">
        <f t="array" ref="E562">INDIRECT(_xlfn.CONCAT("$L", $F562))</f>
        <v/>
      </c>
      <c r="F562" s="22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22">
        <f t="array" ref="A563">INDIRECT(_xlfn.CONCAT("$I", $F563))</f>
        <v/>
      </c>
      <c r="B563" s="22">
        <f t="array" ref="B563">INDIRECT(_xlfn.CONCAT("$J", $F563))</f>
        <v/>
      </c>
      <c r="C563" s="22">
        <f t="array" ref="C563">INDIRECT(_xlfn.CONCAT("$K", $F563))</f>
        <v/>
      </c>
      <c r="D563" s="22" t="n"/>
      <c r="E563" s="22">
        <f t="array" ref="E563">INDIRECT(_xlfn.CONCAT("$L", $F563))</f>
        <v/>
      </c>
      <c r="F563" s="22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9.25" customHeight="1" s="6">
      <c r="A564" s="22">
        <f t="array" ref="A564">INDIRECT(_xlfn.CONCAT("$I", $F564))</f>
        <v/>
      </c>
      <c r="B564" s="22">
        <f t="array" ref="B564">INDIRECT(_xlfn.CONCAT("$J", $F564))</f>
        <v/>
      </c>
      <c r="C564" s="22">
        <f t="array" ref="C564">INDIRECT(_xlfn.CONCAT("$K", $F564))</f>
        <v/>
      </c>
      <c r="D564" s="22" t="n"/>
      <c r="E564" s="22">
        <f t="array" ref="E564">INDIRECT(_xlfn.CONCAT("$L", $F564))</f>
        <v/>
      </c>
      <c r="F564" s="22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22">
        <f t="array" ref="A565">INDIRECT(_xlfn.CONCAT("$I", $F565))</f>
        <v/>
      </c>
      <c r="B565" s="22">
        <f t="array" ref="B565">INDIRECT(_xlfn.CONCAT("$J", $F565))</f>
        <v/>
      </c>
      <c r="C565" s="22">
        <f t="array" ref="C565">INDIRECT(_xlfn.CONCAT("$K", $F565))</f>
        <v/>
      </c>
      <c r="D565" s="22" t="n"/>
      <c r="E565" s="22">
        <f t="array" ref="E565">INDIRECT(_xlfn.CONCAT("$L", $F565))</f>
        <v/>
      </c>
      <c r="F565" s="22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9.25" customHeight="1" s="6">
      <c r="A566" s="22">
        <f t="array" ref="A566">INDIRECT(_xlfn.CONCAT("$I", $F566))</f>
        <v/>
      </c>
      <c r="B566" s="22">
        <f t="array" ref="B566">INDIRECT(_xlfn.CONCAT("$J", $F566))</f>
        <v/>
      </c>
      <c r="C566" s="22">
        <f t="array" ref="C566">INDIRECT(_xlfn.CONCAT("$K", $F566))</f>
        <v/>
      </c>
      <c r="D566" s="22" t="n"/>
      <c r="E566" s="22">
        <f t="array" ref="E566">INDIRECT(_xlfn.CONCAT("$L", $F566))</f>
        <v/>
      </c>
      <c r="F566" s="22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9.25" customHeight="1" s="6">
      <c r="A567" s="22">
        <f t="array" ref="A567">INDIRECT(_xlfn.CONCAT("$I", $F567))</f>
        <v/>
      </c>
      <c r="B567" s="22">
        <f t="array" ref="B567">INDIRECT(_xlfn.CONCAT("$J", $F567))</f>
        <v/>
      </c>
      <c r="C567" s="22">
        <f t="array" ref="C567">INDIRECT(_xlfn.CONCAT("$K", $F567))</f>
        <v/>
      </c>
      <c r="D567" s="22" t="n"/>
      <c r="E567" s="22">
        <f t="array" ref="E567">INDIRECT(_xlfn.CONCAT("$L", $F567))</f>
        <v/>
      </c>
      <c r="F567" s="22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9.25" customHeight="1" s="6">
      <c r="A568" s="22">
        <f t="array" ref="A568">INDIRECT(_xlfn.CONCAT("$I", $F568))</f>
        <v/>
      </c>
      <c r="B568" s="22">
        <f t="array" ref="B568">INDIRECT(_xlfn.CONCAT("$J", $F568))</f>
        <v/>
      </c>
      <c r="C568" s="22">
        <f t="array" ref="C568">INDIRECT(_xlfn.CONCAT("$K", $F568))</f>
        <v/>
      </c>
      <c r="D568" s="22" t="n"/>
      <c r="E568" s="22">
        <f t="array" ref="E568">INDIRECT(_xlfn.CONCAT("$L", $F568))</f>
        <v/>
      </c>
      <c r="F568" s="22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9.25" customHeight="1" s="6">
      <c r="A569" s="22">
        <f t="array" ref="A569">INDIRECT(_xlfn.CONCAT("$I", $F569))</f>
        <v/>
      </c>
      <c r="B569" s="22">
        <f t="array" ref="B569">INDIRECT(_xlfn.CONCAT("$J", $F569))</f>
        <v/>
      </c>
      <c r="C569" s="22">
        <f t="array" ref="C569">INDIRECT(_xlfn.CONCAT("$K", $F569))</f>
        <v/>
      </c>
      <c r="D569" s="22" t="n"/>
      <c r="E569" s="22">
        <f t="array" ref="E569">INDIRECT(_xlfn.CONCAT("$L", $F569))</f>
        <v/>
      </c>
      <c r="F569" s="22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9.25" customHeight="1" s="6">
      <c r="A570" s="22">
        <f t="array" ref="A570">INDIRECT(_xlfn.CONCAT("$I", $F570))</f>
        <v/>
      </c>
      <c r="B570" s="22">
        <f t="array" ref="B570">INDIRECT(_xlfn.CONCAT("$J", $F570))</f>
        <v/>
      </c>
      <c r="C570" s="22">
        <f t="array" ref="C570">INDIRECT(_xlfn.CONCAT("$K", $F570))</f>
        <v/>
      </c>
      <c r="D570" s="22" t="n"/>
      <c r="E570" s="22">
        <f t="array" ref="E570">INDIRECT(_xlfn.CONCAT("$L", $F570))</f>
        <v/>
      </c>
      <c r="F570" s="22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9.25" customHeight="1" s="6">
      <c r="A571" s="22">
        <f t="array" ref="A571">INDIRECT(_xlfn.CONCAT("$I", $F571))</f>
        <v/>
      </c>
      <c r="B571" s="22">
        <f t="array" ref="B571">INDIRECT(_xlfn.CONCAT("$J", $F571))</f>
        <v/>
      </c>
      <c r="C571" s="22">
        <f t="array" ref="C571">INDIRECT(_xlfn.CONCAT("$K", $F571))</f>
        <v/>
      </c>
      <c r="D571" s="22" t="n"/>
      <c r="E571" s="22">
        <f t="array" ref="E571">INDIRECT(_xlfn.CONCAT("$L", $F571))</f>
        <v/>
      </c>
      <c r="F571" s="22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9.25" customHeight="1" s="6">
      <c r="A572" s="22">
        <f t="array" ref="A572">INDIRECT(_xlfn.CONCAT("$I", $F572))</f>
        <v/>
      </c>
      <c r="B572" s="22">
        <f t="array" ref="B572">INDIRECT(_xlfn.CONCAT("$J", $F572))</f>
        <v/>
      </c>
      <c r="C572" s="22">
        <f t="array" ref="C572">INDIRECT(_xlfn.CONCAT("$K", $F572))</f>
        <v/>
      </c>
      <c r="D572" s="22" t="n"/>
      <c r="E572" s="22">
        <f t="array" ref="E572">INDIRECT(_xlfn.CONCAT("$L", $F572))</f>
        <v/>
      </c>
      <c r="F572" s="22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22">
        <f t="array" ref="A573">INDIRECT(_xlfn.CONCAT("$I", $F573))</f>
        <v/>
      </c>
      <c r="B573" s="22">
        <f t="array" ref="B573">INDIRECT(_xlfn.CONCAT("$J", $F573))</f>
        <v/>
      </c>
      <c r="C573" s="22">
        <f t="array" ref="C573">INDIRECT(_xlfn.CONCAT("$K", $F573))</f>
        <v/>
      </c>
      <c r="D573" s="22" t="n"/>
      <c r="E573" s="22">
        <f t="array" ref="E573">INDIRECT(_xlfn.CONCAT("$L", $F573))</f>
        <v/>
      </c>
      <c r="F573" s="22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22">
        <f t="array" ref="A574">INDIRECT(_xlfn.CONCAT("$I", $F574))</f>
        <v/>
      </c>
      <c r="B574" s="22">
        <f t="array" ref="B574">INDIRECT(_xlfn.CONCAT("$J", $F574))</f>
        <v/>
      </c>
      <c r="C574" s="22">
        <f t="array" ref="C574">INDIRECT(_xlfn.CONCAT("$K", $F574))</f>
        <v/>
      </c>
      <c r="D574" s="22" t="n"/>
      <c r="E574" s="22">
        <f t="array" ref="E574">INDIRECT(_xlfn.CONCAT("$L", $F574))</f>
        <v/>
      </c>
      <c r="F574" s="22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9.25" customHeight="1" s="6">
      <c r="A575" s="22">
        <f t="array" ref="A575">INDIRECT(_xlfn.CONCAT("$I", $F575))</f>
        <v/>
      </c>
      <c r="B575" s="22">
        <f t="array" ref="B575">INDIRECT(_xlfn.CONCAT("$J", $F575))</f>
        <v/>
      </c>
      <c r="C575" s="22">
        <f t="array" ref="C575">INDIRECT(_xlfn.CONCAT("$K", $F575))</f>
        <v/>
      </c>
      <c r="D575" s="22" t="n"/>
      <c r="E575" s="22">
        <f t="array" ref="E575">INDIRECT(_xlfn.CONCAT("$L", $F575))</f>
        <v/>
      </c>
      <c r="F575" s="22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22">
        <f t="array" ref="A576">INDIRECT(_xlfn.CONCAT("$I", $F576))</f>
        <v/>
      </c>
      <c r="B576" s="22">
        <f t="array" ref="B576">INDIRECT(_xlfn.CONCAT("$J", $F576))</f>
        <v/>
      </c>
      <c r="C576" s="22">
        <f t="array" ref="C576">INDIRECT(_xlfn.CONCAT("$K", $F576))</f>
        <v/>
      </c>
      <c r="D576" s="22" t="n"/>
      <c r="E576" s="22">
        <f t="array" ref="E576">INDIRECT(_xlfn.CONCAT("$L", $F576))</f>
        <v/>
      </c>
      <c r="F576" s="22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9.25" customHeight="1" s="6">
      <c r="A577" s="22">
        <f t="array" ref="A577">INDIRECT(_xlfn.CONCAT("$I", $F577))</f>
        <v/>
      </c>
      <c r="B577" s="22">
        <f t="array" ref="B577">INDIRECT(_xlfn.CONCAT("$J", $F577))</f>
        <v/>
      </c>
      <c r="C577" s="22">
        <f t="array" ref="C577">INDIRECT(_xlfn.CONCAT("$K", $F577))</f>
        <v/>
      </c>
      <c r="D577" s="22" t="n"/>
      <c r="E577" s="22">
        <f t="array" ref="E577">INDIRECT(_xlfn.CONCAT("$L", $F577))</f>
        <v/>
      </c>
      <c r="F577" s="22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9.25" customHeight="1" s="6">
      <c r="A578" s="22">
        <f t="array" ref="A578">INDIRECT(_xlfn.CONCAT("$I", $F578))</f>
        <v/>
      </c>
      <c r="B578" s="22">
        <f t="array" ref="B578">INDIRECT(_xlfn.CONCAT("$J", $F578))</f>
        <v/>
      </c>
      <c r="C578" s="22">
        <f t="array" ref="C578">INDIRECT(_xlfn.CONCAT("$K", $F578))</f>
        <v/>
      </c>
      <c r="D578" s="22" t="n"/>
      <c r="E578" s="22">
        <f t="array" ref="E578">INDIRECT(_xlfn.CONCAT("$L", $F578))</f>
        <v/>
      </c>
      <c r="F578" s="22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9.25" customHeight="1" s="6">
      <c r="A579" s="22">
        <f t="array" ref="A579">INDIRECT(_xlfn.CONCAT("$I", $F579))</f>
        <v/>
      </c>
      <c r="B579" s="22">
        <f t="array" ref="B579">INDIRECT(_xlfn.CONCAT("$J", $F579))</f>
        <v/>
      </c>
      <c r="C579" s="22">
        <f t="array" ref="C579">INDIRECT(_xlfn.CONCAT("$K", $F579))</f>
        <v/>
      </c>
      <c r="D579" s="22" t="n"/>
      <c r="E579" s="22">
        <f t="array" ref="E579">INDIRECT(_xlfn.CONCAT("$L", $F579))</f>
        <v/>
      </c>
      <c r="F579" s="22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9.25" customHeight="1" s="6">
      <c r="A580" s="22">
        <f t="array" ref="A580">INDIRECT(_xlfn.CONCAT("$I", $F580))</f>
        <v/>
      </c>
      <c r="B580" s="22">
        <f t="array" ref="B580">INDIRECT(_xlfn.CONCAT("$J", $F580))</f>
        <v/>
      </c>
      <c r="C580" s="22">
        <f t="array" ref="C580">INDIRECT(_xlfn.CONCAT("$K", $F580))</f>
        <v/>
      </c>
      <c r="D580" s="22" t="n"/>
      <c r="E580" s="22">
        <f t="array" ref="E580">INDIRECT(_xlfn.CONCAT("$L", $F580))</f>
        <v/>
      </c>
      <c r="F580" s="22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9.25" customHeight="1" s="6">
      <c r="A581" s="22">
        <f t="array" ref="A581">INDIRECT(_xlfn.CONCAT("$I", $F581))</f>
        <v/>
      </c>
      <c r="B581" s="22">
        <f t="array" ref="B581">INDIRECT(_xlfn.CONCAT("$J", $F581))</f>
        <v/>
      </c>
      <c r="C581" s="22">
        <f t="array" ref="C581">INDIRECT(_xlfn.CONCAT("$K", $F581))</f>
        <v/>
      </c>
      <c r="D581" s="22" t="n"/>
      <c r="E581" s="22">
        <f t="array" ref="E581">INDIRECT(_xlfn.CONCAT("$L", $F581))</f>
        <v/>
      </c>
      <c r="F581" s="22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9.25" customHeight="1" s="6">
      <c r="A582" s="22">
        <f t="array" ref="A582">INDIRECT(_xlfn.CONCAT("$I", $F582))</f>
        <v/>
      </c>
      <c r="B582" s="22">
        <f t="array" ref="B582">INDIRECT(_xlfn.CONCAT("$J", $F582))</f>
        <v/>
      </c>
      <c r="C582" s="22">
        <f t="array" ref="C582">INDIRECT(_xlfn.CONCAT("$K", $F582))</f>
        <v/>
      </c>
      <c r="D582" s="22" t="n"/>
      <c r="E582" s="22">
        <f t="array" ref="E582">INDIRECT(_xlfn.CONCAT("$L", $F582))</f>
        <v/>
      </c>
      <c r="F582" s="22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9.25" customHeight="1" s="6">
      <c r="A583" s="22">
        <f t="array" ref="A583">INDIRECT(_xlfn.CONCAT("$I", $F583))</f>
        <v/>
      </c>
      <c r="B583" s="22">
        <f t="array" ref="B583">INDIRECT(_xlfn.CONCAT("$J", $F583))</f>
        <v/>
      </c>
      <c r="C583" s="22">
        <f t="array" ref="C583">INDIRECT(_xlfn.CONCAT("$K", $F583))</f>
        <v/>
      </c>
      <c r="D583" s="22" t="n"/>
      <c r="E583" s="22">
        <f t="array" ref="E583">INDIRECT(_xlfn.CONCAT("$L", $F583))</f>
        <v/>
      </c>
      <c r="F583" s="22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9.25" customHeight="1" s="6">
      <c r="A584" s="22">
        <f t="array" ref="A584">INDIRECT(_xlfn.CONCAT("$I", $F584))</f>
        <v/>
      </c>
      <c r="B584" s="22">
        <f t="array" ref="B584">INDIRECT(_xlfn.CONCAT("$J", $F584))</f>
        <v/>
      </c>
      <c r="C584" s="22">
        <f t="array" ref="C584">INDIRECT(_xlfn.CONCAT("$K", $F584))</f>
        <v/>
      </c>
      <c r="D584" s="22" t="n"/>
      <c r="E584" s="22">
        <f t="array" ref="E584">INDIRECT(_xlfn.CONCAT("$L", $F584))</f>
        <v/>
      </c>
      <c r="F584" s="22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9.25" customHeight="1" s="6">
      <c r="A585" s="22">
        <f t="array" ref="A585">INDIRECT(_xlfn.CONCAT("$I", $F585))</f>
        <v/>
      </c>
      <c r="B585" s="22">
        <f t="array" ref="B585">INDIRECT(_xlfn.CONCAT("$J", $F585))</f>
        <v/>
      </c>
      <c r="C585" s="22">
        <f t="array" ref="C585">INDIRECT(_xlfn.CONCAT("$K", $F585))</f>
        <v/>
      </c>
      <c r="D585" s="22" t="n"/>
      <c r="E585" s="22">
        <f t="array" ref="E585">INDIRECT(_xlfn.CONCAT("$L", $F585))</f>
        <v/>
      </c>
      <c r="F585" s="22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9.25" customHeight="1" s="6">
      <c r="A586" s="22">
        <f t="array" ref="A586">INDIRECT(_xlfn.CONCAT("$I", $F586))</f>
        <v/>
      </c>
      <c r="B586" s="22">
        <f t="array" ref="B586">INDIRECT(_xlfn.CONCAT("$J", $F586))</f>
        <v/>
      </c>
      <c r="C586" s="22">
        <f t="array" ref="C586">INDIRECT(_xlfn.CONCAT("$K", $F586))</f>
        <v/>
      </c>
      <c r="D586" s="22" t="n"/>
      <c r="E586" s="22">
        <f t="array" ref="E586">INDIRECT(_xlfn.CONCAT("$L", $F586))</f>
        <v/>
      </c>
      <c r="F586" s="22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9.25" customHeight="1" s="6">
      <c r="A587" s="22">
        <f t="array" ref="A587">INDIRECT(_xlfn.CONCAT("$I", $F587))</f>
        <v/>
      </c>
      <c r="B587" s="22">
        <f t="array" ref="B587">INDIRECT(_xlfn.CONCAT("$J", $F587))</f>
        <v/>
      </c>
      <c r="C587" s="22">
        <f t="array" ref="C587">INDIRECT(_xlfn.CONCAT("$K", $F587))</f>
        <v/>
      </c>
      <c r="D587" s="22" t="n"/>
      <c r="E587" s="22">
        <f t="array" ref="E587">INDIRECT(_xlfn.CONCAT("$L", $F587))</f>
        <v/>
      </c>
      <c r="F587" s="22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9.25" customHeight="1" s="6">
      <c r="A588" s="22">
        <f t="array" ref="A588">INDIRECT(_xlfn.CONCAT("$I", $F588))</f>
        <v/>
      </c>
      <c r="B588" s="22">
        <f t="array" ref="B588">INDIRECT(_xlfn.CONCAT("$J", $F588))</f>
        <v/>
      </c>
      <c r="C588" s="22">
        <f t="array" ref="C588">INDIRECT(_xlfn.CONCAT("$K", $F588))</f>
        <v/>
      </c>
      <c r="D588" s="22" t="n"/>
      <c r="E588" s="22">
        <f t="array" ref="E588">INDIRECT(_xlfn.CONCAT("$L", $F588))</f>
        <v/>
      </c>
      <c r="F588" s="22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9.25" customHeight="1" s="6">
      <c r="A589" s="22">
        <f t="array" ref="A589">INDIRECT(_xlfn.CONCAT("$I", $F589))</f>
        <v/>
      </c>
      <c r="B589" s="22">
        <f t="array" ref="B589">INDIRECT(_xlfn.CONCAT("$J", $F589))</f>
        <v/>
      </c>
      <c r="C589" s="22">
        <f t="array" ref="C589">INDIRECT(_xlfn.CONCAT("$K", $F589))</f>
        <v/>
      </c>
      <c r="D589" s="22" t="n"/>
      <c r="E589" s="22">
        <f t="array" ref="E589">INDIRECT(_xlfn.CONCAT("$L", $F589))</f>
        <v/>
      </c>
      <c r="F589" s="22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9.25" customHeight="1" s="6">
      <c r="A590" s="22">
        <f t="array" ref="A590">INDIRECT(_xlfn.CONCAT("$I", $F590))</f>
        <v/>
      </c>
      <c r="B590" s="22">
        <f t="array" ref="B590">INDIRECT(_xlfn.CONCAT("$J", $F590))</f>
        <v/>
      </c>
      <c r="C590" s="22">
        <f t="array" ref="C590">INDIRECT(_xlfn.CONCAT("$K", $F590))</f>
        <v/>
      </c>
      <c r="D590" s="22" t="n"/>
      <c r="E590" s="22">
        <f t="array" ref="E590">INDIRECT(_xlfn.CONCAT("$L", $F590))</f>
        <v/>
      </c>
      <c r="F590" s="22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9.25" customHeight="1" s="6">
      <c r="A591" s="22">
        <f t="array" ref="A591">INDIRECT(_xlfn.CONCAT("$I", $F591))</f>
        <v/>
      </c>
      <c r="B591" s="22">
        <f t="array" ref="B591">INDIRECT(_xlfn.CONCAT("$J", $F591))</f>
        <v/>
      </c>
      <c r="C591" s="22">
        <f t="array" ref="C591">INDIRECT(_xlfn.CONCAT("$K", $F591))</f>
        <v/>
      </c>
      <c r="D591" s="22" t="n"/>
      <c r="E591" s="22">
        <f t="array" ref="E591">INDIRECT(_xlfn.CONCAT("$L", $F591))</f>
        <v/>
      </c>
      <c r="F591" s="22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22">
        <f t="array" ref="A592">INDIRECT(_xlfn.CONCAT("$I", $F592))</f>
        <v/>
      </c>
      <c r="B592" s="22">
        <f t="array" ref="B592">INDIRECT(_xlfn.CONCAT("$J", $F592))</f>
        <v/>
      </c>
      <c r="C592" s="22">
        <f t="array" ref="C592">INDIRECT(_xlfn.CONCAT("$K", $F592))</f>
        <v/>
      </c>
      <c r="D592" s="22" t="n"/>
      <c r="E592" s="22">
        <f t="array" ref="E592">INDIRECT(_xlfn.CONCAT("$L", $F592))</f>
        <v/>
      </c>
      <c r="F592" s="22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9.25" customHeight="1" s="6">
      <c r="A593" s="22">
        <f t="array" ref="A593">INDIRECT(_xlfn.CONCAT("$I", $F593))</f>
        <v/>
      </c>
      <c r="B593" s="22">
        <f t="array" ref="B593">INDIRECT(_xlfn.CONCAT("$J", $F593))</f>
        <v/>
      </c>
      <c r="C593" s="22">
        <f t="array" ref="C593">INDIRECT(_xlfn.CONCAT("$K", $F593))</f>
        <v/>
      </c>
      <c r="D593" s="22" t="n"/>
      <c r="E593" s="22">
        <f t="array" ref="E593">INDIRECT(_xlfn.CONCAT("$L", $F593))</f>
        <v/>
      </c>
      <c r="F593" s="22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9.25" customHeight="1" s="6">
      <c r="A594" s="22">
        <f t="array" ref="A594">INDIRECT(_xlfn.CONCAT("$I", $F594))</f>
        <v/>
      </c>
      <c r="B594" s="22">
        <f t="array" ref="B594">INDIRECT(_xlfn.CONCAT("$J", $F594))</f>
        <v/>
      </c>
      <c r="C594" s="22">
        <f t="array" ref="C594">INDIRECT(_xlfn.CONCAT("$K", $F594))</f>
        <v/>
      </c>
      <c r="D594" s="22" t="n"/>
      <c r="E594" s="22">
        <f t="array" ref="E594">INDIRECT(_xlfn.CONCAT("$L", $F594))</f>
        <v/>
      </c>
      <c r="F594" s="22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9.25" customHeight="1" s="6">
      <c r="A595" s="22">
        <f t="array" ref="A595">INDIRECT(_xlfn.CONCAT("$I", $F595))</f>
        <v/>
      </c>
      <c r="B595" s="22">
        <f t="array" ref="B595">INDIRECT(_xlfn.CONCAT("$J", $F595))</f>
        <v/>
      </c>
      <c r="C595" s="22">
        <f t="array" ref="C595">INDIRECT(_xlfn.CONCAT("$K", $F595))</f>
        <v/>
      </c>
      <c r="D595" s="22" t="n"/>
      <c r="E595" s="22">
        <f t="array" ref="E595">INDIRECT(_xlfn.CONCAT("$L", $F595))</f>
        <v/>
      </c>
      <c r="F595" s="22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9.25" customHeight="1" s="6">
      <c r="A596" s="22">
        <f t="array" ref="A596">INDIRECT(_xlfn.CONCAT("$I", $F596))</f>
        <v/>
      </c>
      <c r="B596" s="22">
        <f t="array" ref="B596">INDIRECT(_xlfn.CONCAT("$J", $F596))</f>
        <v/>
      </c>
      <c r="C596" s="22">
        <f t="array" ref="C596">INDIRECT(_xlfn.CONCAT("$K", $F596))</f>
        <v/>
      </c>
      <c r="D596" s="22" t="n"/>
      <c r="E596" s="22">
        <f t="array" ref="E596">INDIRECT(_xlfn.CONCAT("$L", $F596))</f>
        <v/>
      </c>
      <c r="F596" s="22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9.25" customHeight="1" s="6">
      <c r="A597" s="22">
        <f t="array" ref="A597">INDIRECT(_xlfn.CONCAT("$I", $F597))</f>
        <v/>
      </c>
      <c r="B597" s="22">
        <f t="array" ref="B597">INDIRECT(_xlfn.CONCAT("$J", $F597))</f>
        <v/>
      </c>
      <c r="C597" s="22">
        <f t="array" ref="C597">INDIRECT(_xlfn.CONCAT("$K", $F597))</f>
        <v/>
      </c>
      <c r="D597" s="22" t="n"/>
      <c r="E597" s="22">
        <f t="array" ref="E597">INDIRECT(_xlfn.CONCAT("$L", $F597))</f>
        <v/>
      </c>
      <c r="F597" s="22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9.25" customHeight="1" s="6">
      <c r="A598" s="22">
        <f t="array" ref="A598">INDIRECT(_xlfn.CONCAT("$I", $F598))</f>
        <v/>
      </c>
      <c r="B598" s="22">
        <f t="array" ref="B598">INDIRECT(_xlfn.CONCAT("$J", $F598))</f>
        <v/>
      </c>
      <c r="C598" s="22">
        <f t="array" ref="C598">INDIRECT(_xlfn.CONCAT("$K", $F598))</f>
        <v/>
      </c>
      <c r="D598" s="22" t="n"/>
      <c r="E598" s="22">
        <f t="array" ref="E598">INDIRECT(_xlfn.CONCAT("$L", $F598))</f>
        <v/>
      </c>
      <c r="F598" s="22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9.25" customHeight="1" s="6">
      <c r="A599" s="22">
        <f t="array" ref="A599">INDIRECT(_xlfn.CONCAT("$I", $F599))</f>
        <v/>
      </c>
      <c r="B599" s="22">
        <f t="array" ref="B599">INDIRECT(_xlfn.CONCAT("$J", $F599))</f>
        <v/>
      </c>
      <c r="C599" s="22">
        <f t="array" ref="C599">INDIRECT(_xlfn.CONCAT("$K", $F599))</f>
        <v/>
      </c>
      <c r="D599" s="22" t="n"/>
      <c r="E599" s="22">
        <f t="array" ref="E599">INDIRECT(_xlfn.CONCAT("$L", $F599))</f>
        <v/>
      </c>
      <c r="F599" s="22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22">
        <f t="array" ref="A600">INDIRECT(_xlfn.CONCAT("$I", $F600))</f>
        <v/>
      </c>
      <c r="B600" s="22">
        <f t="array" ref="B600">INDIRECT(_xlfn.CONCAT("$J", $F600))</f>
        <v/>
      </c>
      <c r="C600" s="22">
        <f t="array" ref="C600">INDIRECT(_xlfn.CONCAT("$K", $F600))</f>
        <v/>
      </c>
      <c r="D600" s="22" t="n"/>
      <c r="E600" s="22">
        <f t="array" ref="E600">INDIRECT(_xlfn.CONCAT("$L", $F600))</f>
        <v/>
      </c>
      <c r="F600" s="22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9.25" customHeight="1" s="6">
      <c r="A601" s="22">
        <f t="array" ref="A601">INDIRECT(_xlfn.CONCAT("$I", $F601))</f>
        <v/>
      </c>
      <c r="B601" s="22">
        <f t="array" ref="B601">INDIRECT(_xlfn.CONCAT("$J", $F601))</f>
        <v/>
      </c>
      <c r="C601" s="22">
        <f t="array" ref="C601">INDIRECT(_xlfn.CONCAT("$K", $F601))</f>
        <v/>
      </c>
      <c r="D601" s="22" t="n"/>
      <c r="E601" s="22">
        <f t="array" ref="E601">INDIRECT(_xlfn.CONCAT("$L", $F601))</f>
        <v/>
      </c>
      <c r="F601" s="22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9.25" customHeight="1" s="6">
      <c r="A602" s="22">
        <f t="array" ref="A602">INDIRECT(_xlfn.CONCAT("$I", $F602))</f>
        <v/>
      </c>
      <c r="B602" s="22">
        <f t="array" ref="B602">INDIRECT(_xlfn.CONCAT("$J", $F602))</f>
        <v/>
      </c>
      <c r="C602" s="22">
        <f t="array" ref="C602">INDIRECT(_xlfn.CONCAT("$K", $F602))</f>
        <v/>
      </c>
      <c r="D602" s="22" t="n"/>
      <c r="E602" s="22">
        <f t="array" ref="E602">INDIRECT(_xlfn.CONCAT("$L", $F602))</f>
        <v/>
      </c>
      <c r="F602" s="22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9.25" customHeight="1" s="6">
      <c r="A603" s="22">
        <f t="array" ref="A603">INDIRECT(_xlfn.CONCAT("$I", $F603))</f>
        <v/>
      </c>
      <c r="B603" s="22">
        <f t="array" ref="B603">INDIRECT(_xlfn.CONCAT("$J", $F603))</f>
        <v/>
      </c>
      <c r="C603" s="22">
        <f t="array" ref="C603">INDIRECT(_xlfn.CONCAT("$K", $F603))</f>
        <v/>
      </c>
      <c r="D603" s="22" t="n"/>
      <c r="E603" s="22">
        <f t="array" ref="E603">INDIRECT(_xlfn.CONCAT("$L", $F603))</f>
        <v/>
      </c>
      <c r="F603" s="22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9.25" customHeight="1" s="6">
      <c r="A604" s="22">
        <f t="array" ref="A604">INDIRECT(_xlfn.CONCAT("$I", $F604))</f>
        <v/>
      </c>
      <c r="B604" s="22">
        <f t="array" ref="B604">INDIRECT(_xlfn.CONCAT("$J", $F604))</f>
        <v/>
      </c>
      <c r="C604" s="22">
        <f t="array" ref="C604">INDIRECT(_xlfn.CONCAT("$K", $F604))</f>
        <v/>
      </c>
      <c r="D604" s="22" t="n"/>
      <c r="E604" s="22">
        <f t="array" ref="E604">INDIRECT(_xlfn.CONCAT("$L", $F604))</f>
        <v/>
      </c>
      <c r="F604" s="22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9.25" customHeight="1" s="6">
      <c r="A605" s="22">
        <f t="array" ref="A605">INDIRECT(_xlfn.CONCAT("$I", $F605))</f>
        <v/>
      </c>
      <c r="B605" s="22">
        <f t="array" ref="B605">INDIRECT(_xlfn.CONCAT("$J", $F605))</f>
        <v/>
      </c>
      <c r="C605" s="22">
        <f t="array" ref="C605">INDIRECT(_xlfn.CONCAT("$K", $F605))</f>
        <v/>
      </c>
      <c r="D605" s="22" t="n"/>
      <c r="E605" s="22">
        <f t="array" ref="E605">INDIRECT(_xlfn.CONCAT("$L", $F605))</f>
        <v/>
      </c>
      <c r="F605" s="22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9.25" customHeight="1" s="6">
      <c r="A606" s="22">
        <f t="array" ref="A606">INDIRECT(_xlfn.CONCAT("$I", $F606))</f>
        <v/>
      </c>
      <c r="B606" s="22">
        <f t="array" ref="B606">INDIRECT(_xlfn.CONCAT("$J", $F606))</f>
        <v/>
      </c>
      <c r="C606" s="22">
        <f t="array" ref="C606">INDIRECT(_xlfn.CONCAT("$K", $F606))</f>
        <v/>
      </c>
      <c r="D606" s="22" t="n"/>
      <c r="E606" s="22">
        <f t="array" ref="E606">INDIRECT(_xlfn.CONCAT("$L", $F606))</f>
        <v/>
      </c>
      <c r="F606" s="22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9.25" customHeight="1" s="6">
      <c r="A607" s="22">
        <f t="array" ref="A607">INDIRECT(_xlfn.CONCAT("$I", $F607))</f>
        <v/>
      </c>
      <c r="B607" s="22">
        <f t="array" ref="B607">INDIRECT(_xlfn.CONCAT("$J", $F607))</f>
        <v/>
      </c>
      <c r="C607" s="22">
        <f t="array" ref="C607">INDIRECT(_xlfn.CONCAT("$K", $F607))</f>
        <v/>
      </c>
      <c r="D607" s="22" t="n"/>
      <c r="E607" s="22">
        <f t="array" ref="E607">INDIRECT(_xlfn.CONCAT("$L", $F607))</f>
        <v/>
      </c>
      <c r="F607" s="22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9.25" customHeight="1" s="6">
      <c r="A608" s="22">
        <f t="array" ref="A608">INDIRECT(_xlfn.CONCAT("$I", $F608))</f>
        <v/>
      </c>
      <c r="B608" s="22">
        <f t="array" ref="B608">INDIRECT(_xlfn.CONCAT("$J", $F608))</f>
        <v/>
      </c>
      <c r="C608" s="22">
        <f t="array" ref="C608">INDIRECT(_xlfn.CONCAT("$K", $F608))</f>
        <v/>
      </c>
      <c r="D608" s="22" t="n"/>
      <c r="E608" s="22">
        <f t="array" ref="E608">INDIRECT(_xlfn.CONCAT("$L", $F608))</f>
        <v/>
      </c>
      <c r="F608" s="22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9.25" customHeight="1" s="6">
      <c r="A609" s="22">
        <f t="array" ref="A609">INDIRECT(_xlfn.CONCAT("$I", $F609))</f>
        <v/>
      </c>
      <c r="B609" s="22">
        <f t="array" ref="B609">INDIRECT(_xlfn.CONCAT("$J", $F609))</f>
        <v/>
      </c>
      <c r="C609" s="22">
        <f t="array" ref="C609">INDIRECT(_xlfn.CONCAT("$K", $F609))</f>
        <v/>
      </c>
      <c r="D609" s="22" t="n"/>
      <c r="E609" s="22">
        <f t="array" ref="E609">INDIRECT(_xlfn.CONCAT("$L", $F609))</f>
        <v/>
      </c>
      <c r="F609" s="22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9.25" customHeight="1" s="6">
      <c r="A610" s="22">
        <f t="array" ref="A610">INDIRECT(_xlfn.CONCAT("$I", $F610))</f>
        <v/>
      </c>
      <c r="B610" s="22">
        <f t="array" ref="B610">INDIRECT(_xlfn.CONCAT("$J", $F610))</f>
        <v/>
      </c>
      <c r="C610" s="22">
        <f t="array" ref="C610">INDIRECT(_xlfn.CONCAT("$K", $F610))</f>
        <v/>
      </c>
      <c r="D610" s="22" t="n"/>
      <c r="E610" s="22">
        <f t="array" ref="E610">INDIRECT(_xlfn.CONCAT("$L", $F610))</f>
        <v/>
      </c>
      <c r="F610" s="22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9.25" customHeight="1" s="6">
      <c r="A611" s="22">
        <f t="array" ref="A611">INDIRECT(_xlfn.CONCAT("$I", $F611))</f>
        <v/>
      </c>
      <c r="B611" s="22">
        <f t="array" ref="B611">INDIRECT(_xlfn.CONCAT("$J", $F611))</f>
        <v/>
      </c>
      <c r="C611" s="22">
        <f t="array" ref="C611">INDIRECT(_xlfn.CONCAT("$K", $F611))</f>
        <v/>
      </c>
      <c r="D611" s="22" t="n"/>
      <c r="E611" s="22">
        <f t="array" ref="E611">INDIRECT(_xlfn.CONCAT("$L", $F611))</f>
        <v/>
      </c>
      <c r="F611" s="22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9.25" customHeight="1" s="6">
      <c r="A612" s="22">
        <f t="array" ref="A612">INDIRECT(_xlfn.CONCAT("$I", $F612))</f>
        <v/>
      </c>
      <c r="B612" s="22">
        <f t="array" ref="B612">INDIRECT(_xlfn.CONCAT("$J", $F612))</f>
        <v/>
      </c>
      <c r="C612" s="22">
        <f t="array" ref="C612">INDIRECT(_xlfn.CONCAT("$K", $F612))</f>
        <v/>
      </c>
      <c r="D612" s="22" t="n"/>
      <c r="E612" s="22">
        <f t="array" ref="E612">INDIRECT(_xlfn.CONCAT("$L", $F612))</f>
        <v/>
      </c>
      <c r="F612" s="22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9.25" customHeight="1" s="6">
      <c r="A613" s="22">
        <f t="array" ref="A613">INDIRECT(_xlfn.CONCAT("$I", $F613))</f>
        <v/>
      </c>
      <c r="B613" s="22">
        <f t="array" ref="B613">INDIRECT(_xlfn.CONCAT("$J", $F613))</f>
        <v/>
      </c>
      <c r="C613" s="22">
        <f t="array" ref="C613">INDIRECT(_xlfn.CONCAT("$K", $F613))</f>
        <v/>
      </c>
      <c r="D613" s="22" t="n"/>
      <c r="E613" s="22">
        <f t="array" ref="E613">INDIRECT(_xlfn.CONCAT("$L", $F613))</f>
        <v/>
      </c>
      <c r="F613" s="22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9.25" customHeight="1" s="6">
      <c r="A614" s="22">
        <f t="array" ref="A614">INDIRECT(_xlfn.CONCAT("$I", $F614))</f>
        <v/>
      </c>
      <c r="B614" s="22">
        <f t="array" ref="B614">INDIRECT(_xlfn.CONCAT("$J", $F614))</f>
        <v/>
      </c>
      <c r="C614" s="22">
        <f t="array" ref="C614">INDIRECT(_xlfn.CONCAT("$K", $F614))</f>
        <v/>
      </c>
      <c r="D614" s="22" t="n"/>
      <c r="E614" s="22">
        <f t="array" ref="E614">INDIRECT(_xlfn.CONCAT("$L", $F614))</f>
        <v/>
      </c>
      <c r="F614" s="22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68.25" customHeight="1" s="6">
      <c r="A615" s="22">
        <f t="array" ref="A615">INDIRECT(_xlfn.CONCAT("$I", $F615))</f>
        <v/>
      </c>
      <c r="B615" s="22">
        <f t="array" ref="B615">INDIRECT(_xlfn.CONCAT("$J", $F615))</f>
        <v/>
      </c>
      <c r="C615" s="22">
        <f t="array" ref="C615">INDIRECT(_xlfn.CONCAT("$K", $F615))</f>
        <v/>
      </c>
      <c r="D615" s="22" t="n"/>
      <c r="E615" s="22">
        <f t="array" ref="E615">INDIRECT(_xlfn.CONCAT("$L", $F615))</f>
        <v/>
      </c>
      <c r="F615" s="22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81" customHeight="1" s="6">
      <c r="A616" s="22">
        <f t="array" ref="A616">INDIRECT(_xlfn.CONCAT("$I", $F616))</f>
        <v/>
      </c>
      <c r="B616" s="22">
        <f t="array" ref="B616">INDIRECT(_xlfn.CONCAT("$J", $F616))</f>
        <v/>
      </c>
      <c r="C616" s="22">
        <f t="array" ref="C616">INDIRECT(_xlfn.CONCAT("$K", $F616))</f>
        <v/>
      </c>
      <c r="D616" s="22" t="n"/>
      <c r="E616" s="22">
        <f t="array" ref="E616">INDIRECT(_xlfn.CONCAT("$L", $F616))</f>
        <v/>
      </c>
      <c r="F616" s="22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59.25" customHeight="1" s="6">
      <c r="A617" s="22">
        <f t="array" ref="A617">INDIRECT(_xlfn.CONCAT("$I", $F617))</f>
        <v/>
      </c>
      <c r="B617" s="22">
        <f t="array" ref="B617">INDIRECT(_xlfn.CONCAT("$J", $F617))</f>
        <v/>
      </c>
      <c r="C617" s="22">
        <f t="array" ref="C617">INDIRECT(_xlfn.CONCAT("$K", $F617))</f>
        <v/>
      </c>
      <c r="D617" s="22" t="n"/>
      <c r="E617" s="22">
        <f t="array" ref="E617">INDIRECT(_xlfn.CONCAT("$L", $F617))</f>
        <v/>
      </c>
      <c r="F617" s="22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81" customHeight="1" s="6">
      <c r="A618" s="22">
        <f t="array" ref="A618">INDIRECT(_xlfn.CONCAT("$I", $F618))</f>
        <v/>
      </c>
      <c r="B618" s="22">
        <f t="array" ref="B618">INDIRECT(_xlfn.CONCAT("$J", $F618))</f>
        <v/>
      </c>
      <c r="C618" s="22">
        <f t="array" ref="C618">INDIRECT(_xlfn.CONCAT("$K", $F618))</f>
        <v/>
      </c>
      <c r="D618" s="22" t="n"/>
      <c r="E618" s="22">
        <f t="array" ref="E618">INDIRECT(_xlfn.CONCAT("$L", $F618))</f>
        <v/>
      </c>
      <c r="F618" s="22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68.25" customHeight="1" s="6">
      <c r="A619" s="22">
        <f t="array" ref="A619">INDIRECT(_xlfn.CONCAT("$I", $F619))</f>
        <v/>
      </c>
      <c r="B619" s="22">
        <f t="array" ref="B619">INDIRECT(_xlfn.CONCAT("$J", $F619))</f>
        <v/>
      </c>
      <c r="C619" s="22">
        <f t="array" ref="C619">INDIRECT(_xlfn.CONCAT("$K", $F619))</f>
        <v/>
      </c>
      <c r="D619" s="22" t="n"/>
      <c r="E619" s="22">
        <f t="array" ref="E619">INDIRECT(_xlfn.CONCAT("$L", $F619))</f>
        <v/>
      </c>
      <c r="F619" s="22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81" customHeight="1" s="6">
      <c r="A620" s="22">
        <f t="array" ref="A620">INDIRECT(_xlfn.CONCAT("$I", $F620))</f>
        <v/>
      </c>
      <c r="B620" s="22">
        <f t="array" ref="B620">INDIRECT(_xlfn.CONCAT("$J", $F620))</f>
        <v/>
      </c>
      <c r="C620" s="22">
        <f t="array" ref="C620">INDIRECT(_xlfn.CONCAT("$K", $F620))</f>
        <v/>
      </c>
      <c r="D620" s="22" t="n"/>
      <c r="E620" s="22">
        <f t="array" ref="E620">INDIRECT(_xlfn.CONCAT("$L", $F620))</f>
        <v/>
      </c>
      <c r="F620" s="22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68.25" customHeight="1" s="6">
      <c r="A621" s="22">
        <f t="array" ref="A621">INDIRECT(_xlfn.CONCAT("$I", $F621))</f>
        <v/>
      </c>
      <c r="B621" s="22">
        <f t="array" ref="B621">INDIRECT(_xlfn.CONCAT("$J", $F621))</f>
        <v/>
      </c>
      <c r="C621" s="22">
        <f t="array" ref="C621">INDIRECT(_xlfn.CONCAT("$K", $F621))</f>
        <v/>
      </c>
      <c r="D621" s="22" t="n"/>
      <c r="E621" s="22">
        <f t="array" ref="E621">INDIRECT(_xlfn.CONCAT("$L", $F621))</f>
        <v/>
      </c>
      <c r="F621" s="22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81" customHeight="1" s="6">
      <c r="A622" s="22">
        <f t="array" ref="A622">INDIRECT(_xlfn.CONCAT("$I", $F622))</f>
        <v/>
      </c>
      <c r="B622" s="22">
        <f t="array" ref="B622">INDIRECT(_xlfn.CONCAT("$J", $F622))</f>
        <v/>
      </c>
      <c r="C622" s="22">
        <f t="array" ref="C622">INDIRECT(_xlfn.CONCAT("$K", $F622))</f>
        <v/>
      </c>
      <c r="D622" s="22" t="n"/>
      <c r="E622" s="22">
        <f t="array" ref="E622">INDIRECT(_xlfn.CONCAT("$L", $F622))</f>
        <v/>
      </c>
      <c r="F622" s="22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9.25" customHeight="1" s="6">
      <c r="A623" s="22">
        <f t="array" ref="A623">INDIRECT(_xlfn.CONCAT("$I", $F623))</f>
        <v/>
      </c>
      <c r="B623" s="22">
        <f t="array" ref="B623">INDIRECT(_xlfn.CONCAT("$J", $F623))</f>
        <v/>
      </c>
      <c r="C623" s="22">
        <f t="array" ref="C623">INDIRECT(_xlfn.CONCAT("$K", $F623))</f>
        <v/>
      </c>
      <c r="D623" s="22" t="n"/>
      <c r="E623" s="22">
        <f t="array" ref="E623">INDIRECT(_xlfn.CONCAT("$L", $F623))</f>
        <v/>
      </c>
      <c r="F623" s="22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9.25" customHeight="1" s="6">
      <c r="A624" s="22">
        <f t="array" ref="A624">INDIRECT(_xlfn.CONCAT("$I", $F624))</f>
        <v/>
      </c>
      <c r="B624" s="22">
        <f t="array" ref="B624">INDIRECT(_xlfn.CONCAT("$J", $F624))</f>
        <v/>
      </c>
      <c r="C624" s="22">
        <f t="array" ref="C624">INDIRECT(_xlfn.CONCAT("$K", $F624))</f>
        <v/>
      </c>
      <c r="D624" s="22" t="n"/>
      <c r="E624" s="22">
        <f t="array" ref="E624">INDIRECT(_xlfn.CONCAT("$L", $F624))</f>
        <v/>
      </c>
      <c r="F624" s="22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9.25" customHeight="1" s="6">
      <c r="A625" s="22">
        <f t="array" ref="A625">INDIRECT(_xlfn.CONCAT("$I", $F625))</f>
        <v/>
      </c>
      <c r="B625" s="22">
        <f t="array" ref="B625">INDIRECT(_xlfn.CONCAT("$J", $F625))</f>
        <v/>
      </c>
      <c r="C625" s="22">
        <f t="array" ref="C625">INDIRECT(_xlfn.CONCAT("$K", $F625))</f>
        <v/>
      </c>
      <c r="D625" s="22" t="n"/>
      <c r="E625" s="22">
        <f t="array" ref="E625">INDIRECT(_xlfn.CONCAT("$L", $F625))</f>
        <v/>
      </c>
      <c r="F625" s="22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9.25" customHeight="1" s="6">
      <c r="A626" s="22">
        <f t="array" ref="A626">INDIRECT(_xlfn.CONCAT("$I", $F626))</f>
        <v/>
      </c>
      <c r="B626" s="22">
        <f t="array" ref="B626">INDIRECT(_xlfn.CONCAT("$J", $F626))</f>
        <v/>
      </c>
      <c r="C626" s="22">
        <f t="array" ref="C626">INDIRECT(_xlfn.CONCAT("$K", $F626))</f>
        <v/>
      </c>
      <c r="D626" s="22" t="n"/>
      <c r="E626" s="22">
        <f t="array" ref="E626">INDIRECT(_xlfn.CONCAT("$L", $F626))</f>
        <v/>
      </c>
      <c r="F626" s="22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9.25" customHeight="1" s="6">
      <c r="A627" s="22">
        <f t="array" ref="A627">INDIRECT(_xlfn.CONCAT("$I", $F627))</f>
        <v/>
      </c>
      <c r="B627" s="22">
        <f t="array" ref="B627">INDIRECT(_xlfn.CONCAT("$J", $F627))</f>
        <v/>
      </c>
      <c r="C627" s="22">
        <f t="array" ref="C627">INDIRECT(_xlfn.CONCAT("$K", $F627))</f>
        <v/>
      </c>
      <c r="D627" s="22" t="n"/>
      <c r="E627" s="22">
        <f t="array" ref="E627">INDIRECT(_xlfn.CONCAT("$L", $F627))</f>
        <v/>
      </c>
      <c r="F627" s="22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9.25" customHeight="1" s="6">
      <c r="A628" s="22">
        <f t="array" ref="A628">INDIRECT(_xlfn.CONCAT("$I", $F628))</f>
        <v/>
      </c>
      <c r="B628" s="22">
        <f t="array" ref="B628">INDIRECT(_xlfn.CONCAT("$J", $F628))</f>
        <v/>
      </c>
      <c r="C628" s="22">
        <f t="array" ref="C628">INDIRECT(_xlfn.CONCAT("$K", $F628))</f>
        <v/>
      </c>
      <c r="D628" s="22" t="n"/>
      <c r="E628" s="22">
        <f t="array" ref="E628">INDIRECT(_xlfn.CONCAT("$L", $F628))</f>
        <v/>
      </c>
      <c r="F628" s="22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22">
        <f t="array" ref="A629">INDIRECT(_xlfn.CONCAT("$I", $F629))</f>
        <v/>
      </c>
      <c r="B629" s="22">
        <f t="array" ref="B629">INDIRECT(_xlfn.CONCAT("$J", $F629))</f>
        <v/>
      </c>
      <c r="C629" s="22">
        <f t="array" ref="C629">INDIRECT(_xlfn.CONCAT("$K", $F629))</f>
        <v/>
      </c>
      <c r="D629" s="22" t="n"/>
      <c r="E629" s="22">
        <f t="array" ref="E629">INDIRECT(_xlfn.CONCAT("$L", $F629))</f>
        <v/>
      </c>
      <c r="F629" s="22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9.25" customHeight="1" s="6">
      <c r="A630" s="22">
        <f t="array" ref="A630">INDIRECT(_xlfn.CONCAT("$I", $F630))</f>
        <v/>
      </c>
      <c r="B630" s="22">
        <f t="array" ref="B630">INDIRECT(_xlfn.CONCAT("$J", $F630))</f>
        <v/>
      </c>
      <c r="C630" s="22">
        <f t="array" ref="C630">INDIRECT(_xlfn.CONCAT("$K", $F630))</f>
        <v/>
      </c>
      <c r="D630" s="22" t="n"/>
      <c r="E630" s="22">
        <f t="array" ref="E630">INDIRECT(_xlfn.CONCAT("$L", $F630))</f>
        <v/>
      </c>
      <c r="F630" s="22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9.25" customHeight="1" s="6">
      <c r="A631" s="22">
        <f t="array" ref="A631">INDIRECT(_xlfn.CONCAT("$I", $F631))</f>
        <v/>
      </c>
      <c r="B631" s="22">
        <f t="array" ref="B631">INDIRECT(_xlfn.CONCAT("$J", $F631))</f>
        <v/>
      </c>
      <c r="C631" s="22">
        <f t="array" ref="C631">INDIRECT(_xlfn.CONCAT("$K", $F631))</f>
        <v/>
      </c>
      <c r="D631" s="22" t="n"/>
      <c r="E631" s="22">
        <f t="array" ref="E631">INDIRECT(_xlfn.CONCAT("$L", $F631))</f>
        <v/>
      </c>
      <c r="F631" s="22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9.25" customHeight="1" s="6">
      <c r="A632" s="22">
        <f t="array" ref="A632">INDIRECT(_xlfn.CONCAT("$I", $F632))</f>
        <v/>
      </c>
      <c r="B632" s="22">
        <f t="array" ref="B632">INDIRECT(_xlfn.CONCAT("$J", $F632))</f>
        <v/>
      </c>
      <c r="C632" s="22">
        <f t="array" ref="C632">INDIRECT(_xlfn.CONCAT("$K", $F632))</f>
        <v/>
      </c>
      <c r="D632" s="22" t="n"/>
      <c r="E632" s="22">
        <f t="array" ref="E632">INDIRECT(_xlfn.CONCAT("$L", $F632))</f>
        <v/>
      </c>
      <c r="F632" s="22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9.25" customHeight="1" s="6">
      <c r="A633" s="22">
        <f t="array" ref="A633">INDIRECT(_xlfn.CONCAT("$I", $F633))</f>
        <v/>
      </c>
      <c r="B633" s="22">
        <f t="array" ref="B633">INDIRECT(_xlfn.CONCAT("$J", $F633))</f>
        <v/>
      </c>
      <c r="C633" s="22">
        <f t="array" ref="C633">INDIRECT(_xlfn.CONCAT("$K", $F633))</f>
        <v/>
      </c>
      <c r="D633" s="22" t="n"/>
      <c r="E633" s="22">
        <f t="array" ref="E633">INDIRECT(_xlfn.CONCAT("$L", $F633))</f>
        <v/>
      </c>
      <c r="F633" s="22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9.25" customHeight="1" s="6">
      <c r="A634" s="22">
        <f t="array" ref="A634">INDIRECT(_xlfn.CONCAT("$I", $F634))</f>
        <v/>
      </c>
      <c r="B634" s="22">
        <f t="array" ref="B634">INDIRECT(_xlfn.CONCAT("$J", $F634))</f>
        <v/>
      </c>
      <c r="C634" s="22">
        <f t="array" ref="C634">INDIRECT(_xlfn.CONCAT("$K", $F634))</f>
        <v/>
      </c>
      <c r="D634" s="22" t="n"/>
      <c r="E634" s="22">
        <f t="array" ref="E634">INDIRECT(_xlfn.CONCAT("$L", $F634))</f>
        <v/>
      </c>
      <c r="F634" s="22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9.25" customHeight="1" s="6">
      <c r="A635" s="22">
        <f t="array" ref="A635">INDIRECT(_xlfn.CONCAT("$I", $F635))</f>
        <v/>
      </c>
      <c r="B635" s="22">
        <f t="array" ref="B635">INDIRECT(_xlfn.CONCAT("$J", $F635))</f>
        <v/>
      </c>
      <c r="C635" s="22">
        <f t="array" ref="C635">INDIRECT(_xlfn.CONCAT("$K", $F635))</f>
        <v/>
      </c>
      <c r="D635" s="22" t="n"/>
      <c r="E635" s="22">
        <f t="array" ref="E635">INDIRECT(_xlfn.CONCAT("$L", $F635))</f>
        <v/>
      </c>
      <c r="F635" s="22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22">
        <f t="array" ref="A636">INDIRECT(_xlfn.CONCAT("$I", $F636))</f>
        <v/>
      </c>
      <c r="B636" s="22">
        <f t="array" ref="B636">INDIRECT(_xlfn.CONCAT("$J", $F636))</f>
        <v/>
      </c>
      <c r="C636" s="22">
        <f t="array" ref="C636">INDIRECT(_xlfn.CONCAT("$K", $F636))</f>
        <v/>
      </c>
      <c r="D636" s="22" t="n"/>
      <c r="E636" s="22">
        <f t="array" ref="E636">INDIRECT(_xlfn.CONCAT("$L", $F636))</f>
        <v/>
      </c>
      <c r="F636" s="22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9.25" customHeight="1" s="6">
      <c r="A637" s="22">
        <f t="array" ref="A637">INDIRECT(_xlfn.CONCAT("$I", $F637))</f>
        <v/>
      </c>
      <c r="B637" s="22">
        <f t="array" ref="B637">INDIRECT(_xlfn.CONCAT("$J", $F637))</f>
        <v/>
      </c>
      <c r="C637" s="22">
        <f t="array" ref="C637">INDIRECT(_xlfn.CONCAT("$K", $F637))</f>
        <v/>
      </c>
      <c r="D637" s="22" t="n"/>
      <c r="E637" s="22">
        <f t="array" ref="E637">INDIRECT(_xlfn.CONCAT("$L", $F637))</f>
        <v/>
      </c>
      <c r="F637" s="22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9.25" customHeight="1" s="6">
      <c r="A638" s="22">
        <f t="array" ref="A638">INDIRECT(_xlfn.CONCAT("$I", $F638))</f>
        <v/>
      </c>
      <c r="B638" s="22">
        <f t="array" ref="B638">INDIRECT(_xlfn.CONCAT("$J", $F638))</f>
        <v/>
      </c>
      <c r="C638" s="22">
        <f t="array" ref="C638">INDIRECT(_xlfn.CONCAT("$K", $F638))</f>
        <v/>
      </c>
      <c r="D638" s="22" t="n"/>
      <c r="E638" s="22">
        <f t="array" ref="E638">INDIRECT(_xlfn.CONCAT("$L", $F638))</f>
        <v/>
      </c>
      <c r="F638" s="22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9.25" customHeight="1" s="6">
      <c r="A639" s="22">
        <f t="array" ref="A639">INDIRECT(_xlfn.CONCAT("$I", $F639))</f>
        <v/>
      </c>
      <c r="B639" s="22">
        <f t="array" ref="B639">INDIRECT(_xlfn.CONCAT("$J", $F639))</f>
        <v/>
      </c>
      <c r="C639" s="22">
        <f t="array" ref="C639">INDIRECT(_xlfn.CONCAT("$K", $F639))</f>
        <v/>
      </c>
      <c r="D639" s="22" t="n"/>
      <c r="E639" s="22">
        <f t="array" ref="E639">INDIRECT(_xlfn.CONCAT("$L", $F639))</f>
        <v/>
      </c>
      <c r="F639" s="22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9.25" customHeight="1" s="6">
      <c r="A640" s="22">
        <f t="array" ref="A640">INDIRECT(_xlfn.CONCAT("$I", $F640))</f>
        <v/>
      </c>
      <c r="B640" s="22">
        <f t="array" ref="B640">INDIRECT(_xlfn.CONCAT("$J", $F640))</f>
        <v/>
      </c>
      <c r="C640" s="22">
        <f t="array" ref="C640">INDIRECT(_xlfn.CONCAT("$K", $F640))</f>
        <v/>
      </c>
      <c r="D640" s="22" t="n"/>
      <c r="E640" s="22">
        <f t="array" ref="E640">INDIRECT(_xlfn.CONCAT("$L", $F640))</f>
        <v/>
      </c>
      <c r="F640" s="22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9.25" customHeight="1" s="6">
      <c r="A641" s="22">
        <f t="array" ref="A641">INDIRECT(_xlfn.CONCAT("$I", $F641))</f>
        <v/>
      </c>
      <c r="B641" s="22">
        <f t="array" ref="B641">INDIRECT(_xlfn.CONCAT("$J", $F641))</f>
        <v/>
      </c>
      <c r="C641" s="22">
        <f t="array" ref="C641">INDIRECT(_xlfn.CONCAT("$K", $F641))</f>
        <v/>
      </c>
      <c r="D641" s="22" t="n"/>
      <c r="E641" s="22">
        <f t="array" ref="E641">INDIRECT(_xlfn.CONCAT("$L", $F641))</f>
        <v/>
      </c>
      <c r="F641" s="22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9.25" customHeight="1" s="6">
      <c r="A642" s="22">
        <f t="array" ref="A642">INDIRECT(_xlfn.CONCAT("$I", $F642))</f>
        <v/>
      </c>
      <c r="B642" s="22">
        <f t="array" ref="B642">INDIRECT(_xlfn.CONCAT("$J", $F642))</f>
        <v/>
      </c>
      <c r="C642" s="22">
        <f t="array" ref="C642">INDIRECT(_xlfn.CONCAT("$K", $F642))</f>
        <v/>
      </c>
      <c r="D642" s="22" t="n"/>
      <c r="E642" s="22">
        <f t="array" ref="E642">INDIRECT(_xlfn.CONCAT("$L", $F642))</f>
        <v/>
      </c>
      <c r="F642" s="22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22">
        <f t="array" ref="A643">INDIRECT(_xlfn.CONCAT("$I", $F643))</f>
        <v/>
      </c>
      <c r="B643" s="22">
        <f t="array" ref="B643">INDIRECT(_xlfn.CONCAT("$J", $F643))</f>
        <v/>
      </c>
      <c r="C643" s="22">
        <f t="array" ref="C643">INDIRECT(_xlfn.CONCAT("$K", $F643))</f>
        <v/>
      </c>
      <c r="D643" s="22" t="n"/>
      <c r="E643" s="22">
        <f t="array" ref="E643">INDIRECT(_xlfn.CONCAT("$L", $F643))</f>
        <v/>
      </c>
      <c r="F643" s="22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9.25" customHeight="1" s="6">
      <c r="A644" s="22">
        <f t="array" ref="A644">INDIRECT(_xlfn.CONCAT("$I", $F644))</f>
        <v/>
      </c>
      <c r="B644" s="22">
        <f t="array" ref="B644">INDIRECT(_xlfn.CONCAT("$J", $F644))</f>
        <v/>
      </c>
      <c r="C644" s="22">
        <f t="array" ref="C644">INDIRECT(_xlfn.CONCAT("$K", $F644))</f>
        <v/>
      </c>
      <c r="D644" s="22" t="n"/>
      <c r="E644" s="22">
        <f t="array" ref="E644">INDIRECT(_xlfn.CONCAT("$L", $F644))</f>
        <v/>
      </c>
      <c r="F644" s="22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9.25" customHeight="1" s="6">
      <c r="A645" s="22">
        <f t="array" ref="A645">INDIRECT(_xlfn.CONCAT("$I", $F645))</f>
        <v/>
      </c>
      <c r="B645" s="22">
        <f t="array" ref="B645">INDIRECT(_xlfn.CONCAT("$J", $F645))</f>
        <v/>
      </c>
      <c r="C645" s="22">
        <f t="array" ref="C645">INDIRECT(_xlfn.CONCAT("$K", $F645))</f>
        <v/>
      </c>
      <c r="D645" s="22" t="n"/>
      <c r="E645" s="22">
        <f t="array" ref="E645">INDIRECT(_xlfn.CONCAT("$L", $F645))</f>
        <v/>
      </c>
      <c r="F645" s="22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9.25" customHeight="1" s="6">
      <c r="A646" s="22">
        <f t="array" ref="A646">INDIRECT(_xlfn.CONCAT("$I", $F646))</f>
        <v/>
      </c>
      <c r="B646" s="22">
        <f t="array" ref="B646">INDIRECT(_xlfn.CONCAT("$J", $F646))</f>
        <v/>
      </c>
      <c r="C646" s="22">
        <f t="array" ref="C646">INDIRECT(_xlfn.CONCAT("$K", $F646))</f>
        <v/>
      </c>
      <c r="D646" s="22" t="n"/>
      <c r="E646" s="22">
        <f t="array" ref="E646">INDIRECT(_xlfn.CONCAT("$L", $F646))</f>
        <v/>
      </c>
      <c r="F646" s="22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9.25" customHeight="1" s="6">
      <c r="A647" s="22">
        <f t="array" ref="A647">INDIRECT(_xlfn.CONCAT("$I", $F647))</f>
        <v/>
      </c>
      <c r="B647" s="22">
        <f t="array" ref="B647">INDIRECT(_xlfn.CONCAT("$J", $F647))</f>
        <v/>
      </c>
      <c r="C647" s="22">
        <f t="array" ref="C647">INDIRECT(_xlfn.CONCAT("$K", $F647))</f>
        <v/>
      </c>
      <c r="D647" s="22" t="n"/>
      <c r="E647" s="22">
        <f t="array" ref="E647">INDIRECT(_xlfn.CONCAT("$L", $F647))</f>
        <v/>
      </c>
      <c r="F647" s="22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9.25" customHeight="1" s="6">
      <c r="A648" s="22">
        <f t="array" ref="A648">INDIRECT(_xlfn.CONCAT("$I", $F648))</f>
        <v/>
      </c>
      <c r="B648" s="22">
        <f t="array" ref="B648">INDIRECT(_xlfn.CONCAT("$J", $F648))</f>
        <v/>
      </c>
      <c r="C648" s="22">
        <f t="array" ref="C648">INDIRECT(_xlfn.CONCAT("$K", $F648))</f>
        <v/>
      </c>
      <c r="D648" s="22" t="n"/>
      <c r="E648" s="22">
        <f t="array" ref="E648">INDIRECT(_xlfn.CONCAT("$L", $F648))</f>
        <v/>
      </c>
      <c r="F648" s="22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22">
        <f t="array" ref="A649">INDIRECT(_xlfn.CONCAT("$I", $F649))</f>
        <v/>
      </c>
      <c r="B649" s="22">
        <f t="array" ref="B649">INDIRECT(_xlfn.CONCAT("$J", $F649))</f>
        <v/>
      </c>
      <c r="C649" s="22">
        <f t="array" ref="C649">INDIRECT(_xlfn.CONCAT("$K", $F649))</f>
        <v/>
      </c>
      <c r="D649" s="22" t="n"/>
      <c r="E649" s="22">
        <f t="array" ref="E649">INDIRECT(_xlfn.CONCAT("$L", $F649))</f>
        <v/>
      </c>
      <c r="F649" s="22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22">
        <f t="array" ref="A650">INDIRECT(_xlfn.CONCAT("$I", $F650))</f>
        <v/>
      </c>
      <c r="B650" s="22">
        <f t="array" ref="B650">INDIRECT(_xlfn.CONCAT("$J", $F650))</f>
        <v/>
      </c>
      <c r="C650" s="22">
        <f t="array" ref="C650">INDIRECT(_xlfn.CONCAT("$K", $F650))</f>
        <v/>
      </c>
      <c r="D650" s="22" t="n"/>
      <c r="E650" s="22">
        <f t="array" ref="E650">INDIRECT(_xlfn.CONCAT("$L", $F650))</f>
        <v/>
      </c>
      <c r="F650" s="22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9.25" customHeight="1" s="6">
      <c r="A651" s="22">
        <f t="array" ref="A651">INDIRECT(_xlfn.CONCAT("$I", $F651))</f>
        <v/>
      </c>
      <c r="B651" s="22">
        <f t="array" ref="B651">INDIRECT(_xlfn.CONCAT("$J", $F651))</f>
        <v/>
      </c>
      <c r="C651" s="22">
        <f t="array" ref="C651">INDIRECT(_xlfn.CONCAT("$K", $F651))</f>
        <v/>
      </c>
      <c r="D651" s="22" t="n"/>
      <c r="E651" s="22">
        <f t="array" ref="E651">INDIRECT(_xlfn.CONCAT("$L", $F651))</f>
        <v/>
      </c>
      <c r="F651" s="22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9.25" customHeight="1" s="6">
      <c r="A652" s="22">
        <f t="array" ref="A652">INDIRECT(_xlfn.CONCAT("$I", $F652))</f>
        <v/>
      </c>
      <c r="B652" s="22">
        <f t="array" ref="B652">INDIRECT(_xlfn.CONCAT("$J", $F652))</f>
        <v/>
      </c>
      <c r="C652" s="22">
        <f t="array" ref="C652">INDIRECT(_xlfn.CONCAT("$K", $F652))</f>
        <v/>
      </c>
      <c r="D652" s="22" t="n"/>
      <c r="E652" s="22">
        <f t="array" ref="E652">INDIRECT(_xlfn.CONCAT("$L", $F652))</f>
        <v/>
      </c>
      <c r="F652" s="22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9.25" customHeight="1" s="6">
      <c r="A653" s="22">
        <f t="array" ref="A653">INDIRECT(_xlfn.CONCAT("$I", $F653))</f>
        <v/>
      </c>
      <c r="B653" s="22">
        <f t="array" ref="B653">INDIRECT(_xlfn.CONCAT("$J", $F653))</f>
        <v/>
      </c>
      <c r="C653" s="22">
        <f t="array" ref="C653">INDIRECT(_xlfn.CONCAT("$K", $F653))</f>
        <v/>
      </c>
      <c r="D653" s="22" t="n"/>
      <c r="E653" s="22">
        <f t="array" ref="E653">INDIRECT(_xlfn.CONCAT("$L", $F653))</f>
        <v/>
      </c>
      <c r="F653" s="22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9.25" customHeight="1" s="6">
      <c r="A654" s="22">
        <f t="array" ref="A654">INDIRECT(_xlfn.CONCAT("$I", $F654))</f>
        <v/>
      </c>
      <c r="B654" s="22">
        <f t="array" ref="B654">INDIRECT(_xlfn.CONCAT("$J", $F654))</f>
        <v/>
      </c>
      <c r="C654" s="22">
        <f t="array" ref="C654">INDIRECT(_xlfn.CONCAT("$K", $F654))</f>
        <v/>
      </c>
      <c r="D654" s="22" t="n"/>
      <c r="E654" s="22">
        <f t="array" ref="E654">INDIRECT(_xlfn.CONCAT("$L", $F654))</f>
        <v/>
      </c>
      <c r="F654" s="22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9.25" customHeight="1" s="6">
      <c r="A655" s="22">
        <f t="array" ref="A655">INDIRECT(_xlfn.CONCAT("$I", $F655))</f>
        <v/>
      </c>
      <c r="B655" s="22">
        <f t="array" ref="B655">INDIRECT(_xlfn.CONCAT("$J", $F655))</f>
        <v/>
      </c>
      <c r="C655" s="22">
        <f t="array" ref="C655">INDIRECT(_xlfn.CONCAT("$K", $F655))</f>
        <v/>
      </c>
      <c r="D655" s="22" t="n"/>
      <c r="E655" s="22">
        <f t="array" ref="E655">INDIRECT(_xlfn.CONCAT("$L", $F655))</f>
        <v/>
      </c>
      <c r="F655" s="22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9.25" customHeight="1" s="6">
      <c r="A656" s="22">
        <f t="array" ref="A656">INDIRECT(_xlfn.CONCAT("$I", $F656))</f>
        <v/>
      </c>
      <c r="B656" s="22">
        <f t="array" ref="B656">INDIRECT(_xlfn.CONCAT("$J", $F656))</f>
        <v/>
      </c>
      <c r="C656" s="22">
        <f t="array" ref="C656">INDIRECT(_xlfn.CONCAT("$K", $F656))</f>
        <v/>
      </c>
      <c r="D656" s="22" t="n"/>
      <c r="E656" s="22">
        <f t="array" ref="E656">INDIRECT(_xlfn.CONCAT("$L", $F656))</f>
        <v/>
      </c>
      <c r="F656" s="22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9.25" customHeight="1" s="6">
      <c r="A657" s="22">
        <f t="array" ref="A657">INDIRECT(_xlfn.CONCAT("$I", $F657))</f>
        <v/>
      </c>
      <c r="B657" s="22">
        <f t="array" ref="B657">INDIRECT(_xlfn.CONCAT("$J", $F657))</f>
        <v/>
      </c>
      <c r="C657" s="22">
        <f t="array" ref="C657">INDIRECT(_xlfn.CONCAT("$K", $F657))</f>
        <v/>
      </c>
      <c r="D657" s="22" t="n"/>
      <c r="E657" s="22">
        <f t="array" ref="E657">INDIRECT(_xlfn.CONCAT("$L", $F657))</f>
        <v/>
      </c>
      <c r="F657" s="22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9.25" customHeight="1" s="6">
      <c r="A658" s="22">
        <f t="array" ref="A658">INDIRECT(_xlfn.CONCAT("$I", $F658))</f>
        <v/>
      </c>
      <c r="B658" s="22">
        <f t="array" ref="B658">INDIRECT(_xlfn.CONCAT("$J", $F658))</f>
        <v/>
      </c>
      <c r="C658" s="22">
        <f t="array" ref="C658">INDIRECT(_xlfn.CONCAT("$K", $F658))</f>
        <v/>
      </c>
      <c r="D658" s="22" t="n"/>
      <c r="E658" s="22">
        <f t="array" ref="E658">INDIRECT(_xlfn.CONCAT("$L", $F658))</f>
        <v/>
      </c>
      <c r="F658" s="22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9.25" customHeight="1" s="6">
      <c r="A659" s="22">
        <f t="array" ref="A659">INDIRECT(_xlfn.CONCAT("$I", $F659))</f>
        <v/>
      </c>
      <c r="B659" s="22">
        <f t="array" ref="B659">INDIRECT(_xlfn.CONCAT("$J", $F659))</f>
        <v/>
      </c>
      <c r="C659" s="22">
        <f t="array" ref="C659">INDIRECT(_xlfn.CONCAT("$K", $F659))</f>
        <v/>
      </c>
      <c r="D659" s="22" t="n"/>
      <c r="E659" s="22">
        <f t="array" ref="E659">INDIRECT(_xlfn.CONCAT("$L", $F659))</f>
        <v/>
      </c>
      <c r="F659" s="22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9.25" customHeight="1" s="6">
      <c r="A660" s="22">
        <f t="array" ref="A660">INDIRECT(_xlfn.CONCAT("$I", $F660))</f>
        <v/>
      </c>
      <c r="B660" s="22">
        <f t="array" ref="B660">INDIRECT(_xlfn.CONCAT("$J", $F660))</f>
        <v/>
      </c>
      <c r="C660" s="22">
        <f t="array" ref="C660">INDIRECT(_xlfn.CONCAT("$K", $F660))</f>
        <v/>
      </c>
      <c r="D660" s="22" t="n"/>
      <c r="E660" s="22">
        <f t="array" ref="E660">INDIRECT(_xlfn.CONCAT("$L", $F660))</f>
        <v/>
      </c>
      <c r="F660" s="22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9.25" customHeight="1" s="6">
      <c r="A661" s="22">
        <f t="array" ref="A661">INDIRECT(_xlfn.CONCAT("$I", $F661))</f>
        <v/>
      </c>
      <c r="B661" s="22">
        <f t="array" ref="B661">INDIRECT(_xlfn.CONCAT("$J", $F661))</f>
        <v/>
      </c>
      <c r="C661" s="22">
        <f t="array" ref="C661">INDIRECT(_xlfn.CONCAT("$K", $F661))</f>
        <v/>
      </c>
      <c r="D661" s="22" t="n"/>
      <c r="E661" s="22">
        <f t="array" ref="E661">INDIRECT(_xlfn.CONCAT("$L", $F661))</f>
        <v/>
      </c>
      <c r="F661" s="22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9.25" customHeight="1" s="6">
      <c r="A662" s="22">
        <f t="array" ref="A662">INDIRECT(_xlfn.CONCAT("$I", $F662))</f>
        <v/>
      </c>
      <c r="B662" s="22">
        <f t="array" ref="B662">INDIRECT(_xlfn.CONCAT("$J", $F662))</f>
        <v/>
      </c>
      <c r="C662" s="22">
        <f t="array" ref="C662">INDIRECT(_xlfn.CONCAT("$K", $F662))</f>
        <v/>
      </c>
      <c r="D662" s="22" t="n"/>
      <c r="E662" s="22">
        <f t="array" ref="E662">INDIRECT(_xlfn.CONCAT("$L", $F662))</f>
        <v/>
      </c>
      <c r="F662" s="22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9.25" customHeight="1" s="6">
      <c r="A663" s="22">
        <f t="array" ref="A663">INDIRECT(_xlfn.CONCAT("$I", $F663))</f>
        <v/>
      </c>
      <c r="B663" s="22">
        <f t="array" ref="B663">INDIRECT(_xlfn.CONCAT("$J", $F663))</f>
        <v/>
      </c>
      <c r="C663" s="22">
        <f t="array" ref="C663">INDIRECT(_xlfn.CONCAT("$K", $F663))</f>
        <v/>
      </c>
      <c r="D663" s="22" t="n"/>
      <c r="E663" s="22">
        <f t="array" ref="E663">INDIRECT(_xlfn.CONCAT("$L", $F663))</f>
        <v/>
      </c>
      <c r="F663" s="22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9.25" customHeight="1" s="6">
      <c r="A664" s="22">
        <f t="array" ref="A664">INDIRECT(_xlfn.CONCAT("$I", $F664))</f>
        <v/>
      </c>
      <c r="B664" s="22">
        <f t="array" ref="B664">INDIRECT(_xlfn.CONCAT("$J", $F664))</f>
        <v/>
      </c>
      <c r="C664" s="22">
        <f t="array" ref="C664">INDIRECT(_xlfn.CONCAT("$K", $F664))</f>
        <v/>
      </c>
      <c r="D664" s="22" t="n"/>
      <c r="E664" s="22">
        <f t="array" ref="E664">INDIRECT(_xlfn.CONCAT("$L", $F664))</f>
        <v/>
      </c>
      <c r="F664" s="22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9.25" customHeight="1" s="6">
      <c r="A665" s="22">
        <f t="array" ref="A665">INDIRECT(_xlfn.CONCAT("$I", $F665))</f>
        <v/>
      </c>
      <c r="B665" s="22">
        <f t="array" ref="B665">INDIRECT(_xlfn.CONCAT("$J", $F665))</f>
        <v/>
      </c>
      <c r="C665" s="22">
        <f t="array" ref="C665">INDIRECT(_xlfn.CONCAT("$K", $F665))</f>
        <v/>
      </c>
      <c r="D665" s="22" t="n"/>
      <c r="E665" s="22">
        <f t="array" ref="E665">INDIRECT(_xlfn.CONCAT("$L", $F665))</f>
        <v/>
      </c>
      <c r="F665" s="22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22">
        <f t="array" ref="A666">INDIRECT(_xlfn.CONCAT("$I", $F666))</f>
        <v/>
      </c>
      <c r="B666" s="22">
        <f t="array" ref="B666">INDIRECT(_xlfn.CONCAT("$J", $F666))</f>
        <v/>
      </c>
      <c r="C666" s="22">
        <f t="array" ref="C666">INDIRECT(_xlfn.CONCAT("$K", $F666))</f>
        <v/>
      </c>
      <c r="D666" s="22" t="n"/>
      <c r="E666" s="22">
        <f t="array" ref="E666">INDIRECT(_xlfn.CONCAT("$L", $F666))</f>
        <v/>
      </c>
      <c r="F666" s="22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22">
        <f t="array" ref="A667">INDIRECT(_xlfn.CONCAT("$I", $F667))</f>
        <v/>
      </c>
      <c r="B667" s="22">
        <f t="array" ref="B667">INDIRECT(_xlfn.CONCAT("$J", $F667))</f>
        <v/>
      </c>
      <c r="C667" s="22">
        <f t="array" ref="C667">INDIRECT(_xlfn.CONCAT("$K", $F667))</f>
        <v/>
      </c>
      <c r="D667" s="22" t="n"/>
      <c r="E667" s="22">
        <f t="array" ref="E667">INDIRECT(_xlfn.CONCAT("$L", $F667))</f>
        <v/>
      </c>
      <c r="F667" s="22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9.25" customHeight="1" s="6">
      <c r="A668" s="22">
        <f t="array" ref="A668">INDIRECT(_xlfn.CONCAT("$I", $F668))</f>
        <v/>
      </c>
      <c r="B668" s="22">
        <f t="array" ref="B668">INDIRECT(_xlfn.CONCAT("$J", $F668))</f>
        <v/>
      </c>
      <c r="C668" s="22">
        <f t="array" ref="C668">INDIRECT(_xlfn.CONCAT("$K", $F668))</f>
        <v/>
      </c>
      <c r="D668" s="22" t="n"/>
      <c r="E668" s="22">
        <f t="array" ref="E668">INDIRECT(_xlfn.CONCAT("$L", $F668))</f>
        <v/>
      </c>
      <c r="F668" s="22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9.25" customHeight="1" s="6">
      <c r="A669" s="22">
        <f t="array" ref="A669">INDIRECT(_xlfn.CONCAT("$I", $F669))</f>
        <v/>
      </c>
      <c r="B669" s="22">
        <f t="array" ref="B669">INDIRECT(_xlfn.CONCAT("$J", $F669))</f>
        <v/>
      </c>
      <c r="C669" s="22">
        <f t="array" ref="C669">INDIRECT(_xlfn.CONCAT("$K", $F669))</f>
        <v/>
      </c>
      <c r="D669" s="22" t="n"/>
      <c r="E669" s="22">
        <f t="array" ref="E669">INDIRECT(_xlfn.CONCAT("$L", $F669))</f>
        <v/>
      </c>
      <c r="F669" s="22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9.25" customHeight="1" s="6">
      <c r="A670" s="22">
        <f t="array" ref="A670">INDIRECT(_xlfn.CONCAT("$I", $F670))</f>
        <v/>
      </c>
      <c r="B670" s="22">
        <f t="array" ref="B670">INDIRECT(_xlfn.CONCAT("$J", $F670))</f>
        <v/>
      </c>
      <c r="C670" s="22">
        <f t="array" ref="C670">INDIRECT(_xlfn.CONCAT("$K", $F670))</f>
        <v/>
      </c>
      <c r="D670" s="22" t="n"/>
      <c r="E670" s="22">
        <f t="array" ref="E670">INDIRECT(_xlfn.CONCAT("$L", $F670))</f>
        <v/>
      </c>
      <c r="F670" s="22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9.25" customHeight="1" s="6">
      <c r="A671" s="22">
        <f t="array" ref="A671">INDIRECT(_xlfn.CONCAT("$I", $F671))</f>
        <v/>
      </c>
      <c r="B671" s="22">
        <f t="array" ref="B671">INDIRECT(_xlfn.CONCAT("$J", $F671))</f>
        <v/>
      </c>
      <c r="C671" s="22">
        <f t="array" ref="C671">INDIRECT(_xlfn.CONCAT("$K", $F671))</f>
        <v/>
      </c>
      <c r="D671" s="22" t="n"/>
      <c r="E671" s="22">
        <f t="array" ref="E671">INDIRECT(_xlfn.CONCAT("$L", $F671))</f>
        <v/>
      </c>
      <c r="F671" s="22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9.25" customHeight="1" s="6">
      <c r="A672" s="22">
        <f t="array" ref="A672">INDIRECT(_xlfn.CONCAT("$I", $F672))</f>
        <v/>
      </c>
      <c r="B672" s="22">
        <f t="array" ref="B672">INDIRECT(_xlfn.CONCAT("$J", $F672))</f>
        <v/>
      </c>
      <c r="C672" s="22">
        <f t="array" ref="C672">INDIRECT(_xlfn.CONCAT("$K", $F672))</f>
        <v/>
      </c>
      <c r="D672" s="22" t="n"/>
      <c r="E672" s="22">
        <f t="array" ref="E672">INDIRECT(_xlfn.CONCAT("$L", $F672))</f>
        <v/>
      </c>
      <c r="F672" s="22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9.25" customHeight="1" s="6">
      <c r="A673" s="22">
        <f t="array" ref="A673">INDIRECT(_xlfn.CONCAT("$I", $F673))</f>
        <v/>
      </c>
      <c r="B673" s="22">
        <f t="array" ref="B673">INDIRECT(_xlfn.CONCAT("$J", $F673))</f>
        <v/>
      </c>
      <c r="C673" s="22">
        <f t="array" ref="C673">INDIRECT(_xlfn.CONCAT("$K", $F673))</f>
        <v/>
      </c>
      <c r="D673" s="22" t="n"/>
      <c r="E673" s="22">
        <f t="array" ref="E673">INDIRECT(_xlfn.CONCAT("$L", $F673))</f>
        <v/>
      </c>
      <c r="F673" s="22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9.25" customHeight="1" s="6">
      <c r="A674" s="22">
        <f t="array" ref="A674">INDIRECT(_xlfn.CONCAT("$I", $F674))</f>
        <v/>
      </c>
      <c r="B674" s="22">
        <f t="array" ref="B674">INDIRECT(_xlfn.CONCAT("$J", $F674))</f>
        <v/>
      </c>
      <c r="C674" s="22">
        <f t="array" ref="C674">INDIRECT(_xlfn.CONCAT("$K", $F674))</f>
        <v/>
      </c>
      <c r="D674" s="22" t="n"/>
      <c r="E674" s="22">
        <f t="array" ref="E674">INDIRECT(_xlfn.CONCAT("$L", $F674))</f>
        <v/>
      </c>
      <c r="F674" s="22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9.25" customHeight="1" s="6">
      <c r="A675" s="22">
        <f t="array" ref="A675">INDIRECT(_xlfn.CONCAT("$I", $F675))</f>
        <v/>
      </c>
      <c r="B675" s="22">
        <f t="array" ref="B675">INDIRECT(_xlfn.CONCAT("$J", $F675))</f>
        <v/>
      </c>
      <c r="C675" s="22">
        <f t="array" ref="C675">INDIRECT(_xlfn.CONCAT("$K", $F675))</f>
        <v/>
      </c>
      <c r="D675" s="22" t="n"/>
      <c r="E675" s="22">
        <f t="array" ref="E675">INDIRECT(_xlfn.CONCAT("$L", $F675))</f>
        <v/>
      </c>
      <c r="F675" s="22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9.25" customHeight="1" s="6">
      <c r="A676" s="22">
        <f t="array" ref="A676">INDIRECT(_xlfn.CONCAT("$I", $F676))</f>
        <v/>
      </c>
      <c r="B676" s="22">
        <f t="array" ref="B676">INDIRECT(_xlfn.CONCAT("$J", $F676))</f>
        <v/>
      </c>
      <c r="C676" s="22">
        <f t="array" ref="C676">INDIRECT(_xlfn.CONCAT("$K", $F676))</f>
        <v/>
      </c>
      <c r="D676" s="22" t="n"/>
      <c r="E676" s="22">
        <f t="array" ref="E676">INDIRECT(_xlfn.CONCAT("$L", $F676))</f>
        <v/>
      </c>
      <c r="F676" s="22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9.25" customHeight="1" s="6">
      <c r="A677" s="22">
        <f t="array" ref="A677">INDIRECT(_xlfn.CONCAT("$I", $F677))</f>
        <v/>
      </c>
      <c r="B677" s="22">
        <f t="array" ref="B677">INDIRECT(_xlfn.CONCAT("$J", $F677))</f>
        <v/>
      </c>
      <c r="C677" s="22">
        <f t="array" ref="C677">INDIRECT(_xlfn.CONCAT("$K", $F677))</f>
        <v/>
      </c>
      <c r="D677" s="22" t="n"/>
      <c r="E677" s="22">
        <f t="array" ref="E677">INDIRECT(_xlfn.CONCAT("$L", $F677))</f>
        <v/>
      </c>
      <c r="F677" s="22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9.25" customHeight="1" s="6">
      <c r="A678" s="22">
        <f t="array" ref="A678">INDIRECT(_xlfn.CONCAT("$I", $F678))</f>
        <v/>
      </c>
      <c r="B678" s="22">
        <f t="array" ref="B678">INDIRECT(_xlfn.CONCAT("$J", $F678))</f>
        <v/>
      </c>
      <c r="C678" s="22">
        <f t="array" ref="C678">INDIRECT(_xlfn.CONCAT("$K", $F678))</f>
        <v/>
      </c>
      <c r="D678" s="22" t="n"/>
      <c r="E678" s="22">
        <f t="array" ref="E678">INDIRECT(_xlfn.CONCAT("$L", $F678))</f>
        <v/>
      </c>
      <c r="F678" s="22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9.25" customHeight="1" s="6">
      <c r="A679" s="22">
        <f t="array" ref="A679">INDIRECT(_xlfn.CONCAT("$I", $F679))</f>
        <v/>
      </c>
      <c r="B679" s="22">
        <f t="array" ref="B679">INDIRECT(_xlfn.CONCAT("$J", $F679))</f>
        <v/>
      </c>
      <c r="C679" s="22">
        <f t="array" ref="C679">INDIRECT(_xlfn.CONCAT("$K", $F679))</f>
        <v/>
      </c>
      <c r="D679" s="22" t="n"/>
      <c r="E679" s="22">
        <f t="array" ref="E679">INDIRECT(_xlfn.CONCAT("$L", $F679))</f>
        <v/>
      </c>
      <c r="F679" s="22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22">
        <f t="array" ref="A680">INDIRECT(_xlfn.CONCAT("$I", $F680))</f>
        <v/>
      </c>
      <c r="B680" s="22">
        <f t="array" ref="B680">INDIRECT(_xlfn.CONCAT("$J", $F680))</f>
        <v/>
      </c>
      <c r="C680" s="22">
        <f t="array" ref="C680">INDIRECT(_xlfn.CONCAT("$K", $F680))</f>
        <v/>
      </c>
      <c r="D680" s="22" t="n"/>
      <c r="E680" s="22">
        <f t="array" ref="E680">INDIRECT(_xlfn.CONCAT("$L", $F680))</f>
        <v/>
      </c>
      <c r="F680" s="22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9.25" customHeight="1" s="6">
      <c r="A681" s="22">
        <f t="array" ref="A681">INDIRECT(_xlfn.CONCAT("$I", $F681))</f>
        <v/>
      </c>
      <c r="B681" s="22">
        <f t="array" ref="B681">INDIRECT(_xlfn.CONCAT("$J", $F681))</f>
        <v/>
      </c>
      <c r="C681" s="22">
        <f t="array" ref="C681">INDIRECT(_xlfn.CONCAT("$K", $F681))</f>
        <v/>
      </c>
      <c r="D681" s="22" t="n"/>
      <c r="E681" s="22">
        <f t="array" ref="E681">INDIRECT(_xlfn.CONCAT("$L", $F681))</f>
        <v/>
      </c>
      <c r="F681" s="22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9.25" customHeight="1" s="6">
      <c r="A682" s="22">
        <f t="array" ref="A682">INDIRECT(_xlfn.CONCAT("$I", $F682))</f>
        <v/>
      </c>
      <c r="B682" s="22">
        <f t="array" ref="B682">INDIRECT(_xlfn.CONCAT("$J", $F682))</f>
        <v/>
      </c>
      <c r="C682" s="22">
        <f t="array" ref="C682">INDIRECT(_xlfn.CONCAT("$K", $F682))</f>
        <v/>
      </c>
      <c r="D682" s="22" t="n"/>
      <c r="E682" s="22">
        <f t="array" ref="E682">INDIRECT(_xlfn.CONCAT("$L", $F682))</f>
        <v/>
      </c>
      <c r="F682" s="22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9.25" customHeight="1" s="6">
      <c r="A683" s="22">
        <f t="array" ref="A683">INDIRECT(_xlfn.CONCAT("$I", $F683))</f>
        <v/>
      </c>
      <c r="B683" s="22">
        <f t="array" ref="B683">INDIRECT(_xlfn.CONCAT("$J", $F683))</f>
        <v/>
      </c>
      <c r="C683" s="22">
        <f t="array" ref="C683">INDIRECT(_xlfn.CONCAT("$K", $F683))</f>
        <v/>
      </c>
      <c r="D683" s="22" t="n"/>
      <c r="E683" s="22">
        <f t="array" ref="E683">INDIRECT(_xlfn.CONCAT("$L", $F683))</f>
        <v/>
      </c>
      <c r="F683" s="22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22">
        <f t="array" ref="A684">INDIRECT(_xlfn.CONCAT("$I", $F684))</f>
        <v/>
      </c>
      <c r="B684" s="22">
        <f t="array" ref="B684">INDIRECT(_xlfn.CONCAT("$J", $F684))</f>
        <v/>
      </c>
      <c r="C684" s="22">
        <f t="array" ref="C684">INDIRECT(_xlfn.CONCAT("$K", $F684))</f>
        <v/>
      </c>
      <c r="D684" s="22" t="n"/>
      <c r="E684" s="22">
        <f t="array" ref="E684">INDIRECT(_xlfn.CONCAT("$L", $F684))</f>
        <v/>
      </c>
      <c r="F684" s="22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9.25" customHeight="1" s="6">
      <c r="A685" s="22">
        <f t="array" ref="A685">INDIRECT(_xlfn.CONCAT("$I", $F685))</f>
        <v/>
      </c>
      <c r="B685" s="22">
        <f t="array" ref="B685">INDIRECT(_xlfn.CONCAT("$J", $F685))</f>
        <v/>
      </c>
      <c r="C685" s="22">
        <f t="array" ref="C685">INDIRECT(_xlfn.CONCAT("$K", $F685))</f>
        <v/>
      </c>
      <c r="D685" s="22" t="n"/>
      <c r="E685" s="22">
        <f t="array" ref="E685">INDIRECT(_xlfn.CONCAT("$L", $F685))</f>
        <v/>
      </c>
      <c r="F685" s="22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9.25" customHeight="1" s="6">
      <c r="A686" s="22">
        <f t="array" ref="A686">INDIRECT(_xlfn.CONCAT("$I", $F686))</f>
        <v/>
      </c>
      <c r="B686" s="22">
        <f t="array" ref="B686">INDIRECT(_xlfn.CONCAT("$J", $F686))</f>
        <v/>
      </c>
      <c r="C686" s="22">
        <f t="array" ref="C686">INDIRECT(_xlfn.CONCAT("$K", $F686))</f>
        <v/>
      </c>
      <c r="D686" s="22" t="n"/>
      <c r="E686" s="22">
        <f t="array" ref="E686">INDIRECT(_xlfn.CONCAT("$L", $F686))</f>
        <v/>
      </c>
      <c r="F686" s="22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9.25" customHeight="1" s="6">
      <c r="A687" s="22">
        <f t="array" ref="A687">INDIRECT(_xlfn.CONCAT("$I", $F687))</f>
        <v/>
      </c>
      <c r="B687" s="22">
        <f t="array" ref="B687">INDIRECT(_xlfn.CONCAT("$J", $F687))</f>
        <v/>
      </c>
      <c r="C687" s="22">
        <f t="array" ref="C687">INDIRECT(_xlfn.CONCAT("$K", $F687))</f>
        <v/>
      </c>
      <c r="D687" s="22" t="n"/>
      <c r="E687" s="22">
        <f t="array" ref="E687">INDIRECT(_xlfn.CONCAT("$L", $F687))</f>
        <v/>
      </c>
      <c r="F687" s="22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9.25" customHeight="1" s="6">
      <c r="A688" s="22">
        <f t="array" ref="A688">INDIRECT(_xlfn.CONCAT("$I", $F688))</f>
        <v/>
      </c>
      <c r="B688" s="22">
        <f t="array" ref="B688">INDIRECT(_xlfn.CONCAT("$J", $F688))</f>
        <v/>
      </c>
      <c r="C688" s="22">
        <f t="array" ref="C688">INDIRECT(_xlfn.CONCAT("$K", $F688))</f>
        <v/>
      </c>
      <c r="D688" s="22" t="n"/>
      <c r="E688" s="22">
        <f t="array" ref="E688">INDIRECT(_xlfn.CONCAT("$L", $F688))</f>
        <v/>
      </c>
      <c r="F688" s="22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59.25" customHeight="1" s="6">
      <c r="A689" s="22">
        <f t="array" ref="A689">INDIRECT(_xlfn.CONCAT("$I", $F689))</f>
        <v/>
      </c>
      <c r="B689" s="22">
        <f t="array" ref="B689">INDIRECT(_xlfn.CONCAT("$J", $F689))</f>
        <v/>
      </c>
      <c r="C689" s="22">
        <f t="array" ref="C689">INDIRECT(_xlfn.CONCAT("$K", $F689))</f>
        <v/>
      </c>
      <c r="D689" s="22" t="n"/>
      <c r="E689" s="22">
        <f t="array" ref="E689">INDIRECT(_xlfn.CONCAT("$L", $F689))</f>
        <v/>
      </c>
      <c r="F689" s="22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9.25" customHeight="1" s="6">
      <c r="A690" s="22">
        <f t="array" ref="A690">INDIRECT(_xlfn.CONCAT("$I", $F690))</f>
        <v/>
      </c>
      <c r="B690" s="22">
        <f t="array" ref="B690">INDIRECT(_xlfn.CONCAT("$J", $F690))</f>
        <v/>
      </c>
      <c r="C690" s="22">
        <f t="array" ref="C690">INDIRECT(_xlfn.CONCAT("$K", $F690))</f>
        <v/>
      </c>
      <c r="D690" s="22" t="n"/>
      <c r="E690" s="22">
        <f t="array" ref="E690">INDIRECT(_xlfn.CONCAT("$L", $F690))</f>
        <v/>
      </c>
      <c r="F690" s="22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9.25" customHeight="1" s="6">
      <c r="A691" s="22">
        <f t="array" ref="A691">INDIRECT(_xlfn.CONCAT("$I", $F691))</f>
        <v/>
      </c>
      <c r="B691" s="22">
        <f t="array" ref="B691">INDIRECT(_xlfn.CONCAT("$J", $F691))</f>
        <v/>
      </c>
      <c r="C691" s="22">
        <f t="array" ref="C691">INDIRECT(_xlfn.CONCAT("$K", $F691))</f>
        <v/>
      </c>
      <c r="D691" s="22" t="n"/>
      <c r="E691" s="22">
        <f t="array" ref="E691">INDIRECT(_xlfn.CONCAT("$L", $F691))</f>
        <v/>
      </c>
      <c r="F691" s="22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9.25" customHeight="1" s="6">
      <c r="A692" s="22">
        <f t="array" ref="A692">INDIRECT(_xlfn.CONCAT("$I", $F692))</f>
        <v/>
      </c>
      <c r="B692" s="22">
        <f t="array" ref="B692">INDIRECT(_xlfn.CONCAT("$J", $F692))</f>
        <v/>
      </c>
      <c r="C692" s="22">
        <f t="array" ref="C692">INDIRECT(_xlfn.CONCAT("$K", $F692))</f>
        <v/>
      </c>
      <c r="D692" s="22" t="n"/>
      <c r="E692" s="22">
        <f t="array" ref="E692">INDIRECT(_xlfn.CONCAT("$L", $F692))</f>
        <v/>
      </c>
      <c r="F692" s="22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59.25" customHeight="1" s="6">
      <c r="A693" s="22">
        <f t="array" ref="A693">INDIRECT(_xlfn.CONCAT("$I", $F693))</f>
        <v/>
      </c>
      <c r="B693" s="22">
        <f t="array" ref="B693">INDIRECT(_xlfn.CONCAT("$J", $F693))</f>
        <v/>
      </c>
      <c r="C693" s="22">
        <f t="array" ref="C693">INDIRECT(_xlfn.CONCAT("$K", $F693))</f>
        <v/>
      </c>
      <c r="D693" s="22" t="n"/>
      <c r="E693" s="22">
        <f t="array" ref="E693">INDIRECT(_xlfn.CONCAT("$L", $F693))</f>
        <v/>
      </c>
      <c r="F693" s="22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22">
        <f t="array" ref="A694">INDIRECT(_xlfn.CONCAT("$I", $F694))</f>
        <v/>
      </c>
      <c r="B694" s="22">
        <f t="array" ref="B694">INDIRECT(_xlfn.CONCAT("$J", $F694))</f>
        <v/>
      </c>
      <c r="C694" s="22">
        <f t="array" ref="C694">INDIRECT(_xlfn.CONCAT("$K", $F694))</f>
        <v/>
      </c>
      <c r="D694" s="22" t="n"/>
      <c r="E694" s="22">
        <f t="array" ref="E694">INDIRECT(_xlfn.CONCAT("$L", $F694))</f>
        <v/>
      </c>
      <c r="F694" s="22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9.25" customHeight="1" s="6">
      <c r="A695" s="22">
        <f t="array" ref="A695">INDIRECT(_xlfn.CONCAT("$I", $F695))</f>
        <v/>
      </c>
      <c r="B695" s="22">
        <f t="array" ref="B695">INDIRECT(_xlfn.CONCAT("$J", $F695))</f>
        <v/>
      </c>
      <c r="C695" s="22">
        <f t="array" ref="C695">INDIRECT(_xlfn.CONCAT("$K", $F695))</f>
        <v/>
      </c>
      <c r="D695" s="22" t="n"/>
      <c r="E695" s="22">
        <f t="array" ref="E695">INDIRECT(_xlfn.CONCAT("$L", $F695))</f>
        <v/>
      </c>
      <c r="F695" s="22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9.25" customHeight="1" s="6">
      <c r="A696" s="22">
        <f t="array" ref="A696">INDIRECT(_xlfn.CONCAT("$I", $F696))</f>
        <v/>
      </c>
      <c r="B696" s="22">
        <f t="array" ref="B696">INDIRECT(_xlfn.CONCAT("$J", $F696))</f>
        <v/>
      </c>
      <c r="C696" s="22">
        <f t="array" ref="C696">INDIRECT(_xlfn.CONCAT("$K", $F696))</f>
        <v/>
      </c>
      <c r="D696" s="22" t="n"/>
      <c r="E696" s="22">
        <f t="array" ref="E696">INDIRECT(_xlfn.CONCAT("$L", $F696))</f>
        <v/>
      </c>
      <c r="F696" s="22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9.25" customHeight="1" s="6">
      <c r="A697" s="22">
        <f t="array" ref="A697">INDIRECT(_xlfn.CONCAT("$I", $F697))</f>
        <v/>
      </c>
      <c r="B697" s="22">
        <f t="array" ref="B697">INDIRECT(_xlfn.CONCAT("$J", $F697))</f>
        <v/>
      </c>
      <c r="C697" s="22">
        <f t="array" ref="C697">INDIRECT(_xlfn.CONCAT("$K", $F697))</f>
        <v/>
      </c>
      <c r="D697" s="22" t="n"/>
      <c r="E697" s="22">
        <f t="array" ref="E697">INDIRECT(_xlfn.CONCAT("$L", $F697))</f>
        <v/>
      </c>
      <c r="F697" s="22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9.25" customHeight="1" s="6">
      <c r="A698" s="22">
        <f t="array" ref="A698">INDIRECT(_xlfn.CONCAT("$I", $F698))</f>
        <v/>
      </c>
      <c r="B698" s="22">
        <f t="array" ref="B698">INDIRECT(_xlfn.CONCAT("$J", $F698))</f>
        <v/>
      </c>
      <c r="C698" s="22">
        <f t="array" ref="C698">INDIRECT(_xlfn.CONCAT("$K", $F698))</f>
        <v/>
      </c>
      <c r="D698" s="22" t="n"/>
      <c r="E698" s="22">
        <f t="array" ref="E698">INDIRECT(_xlfn.CONCAT("$L", $F698))</f>
        <v/>
      </c>
      <c r="F698" s="22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9.25" customHeight="1" s="6">
      <c r="A699" s="22">
        <f t="array" ref="A699">INDIRECT(_xlfn.CONCAT("$I", $F699))</f>
        <v/>
      </c>
      <c r="B699" s="22">
        <f t="array" ref="B699">INDIRECT(_xlfn.CONCAT("$J", $F699))</f>
        <v/>
      </c>
      <c r="C699" s="22">
        <f t="array" ref="C699">INDIRECT(_xlfn.CONCAT("$K", $F699))</f>
        <v/>
      </c>
      <c r="D699" s="22" t="n"/>
      <c r="E699" s="22">
        <f t="array" ref="E699">INDIRECT(_xlfn.CONCAT("$L", $F699))</f>
        <v/>
      </c>
      <c r="F699" s="22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9.25" customHeight="1" s="6">
      <c r="A700" s="22">
        <f t="array" ref="A700">INDIRECT(_xlfn.CONCAT("$I", $F700))</f>
        <v/>
      </c>
      <c r="B700" s="22">
        <f t="array" ref="B700">INDIRECT(_xlfn.CONCAT("$J", $F700))</f>
        <v/>
      </c>
      <c r="C700" s="22">
        <f t="array" ref="C700">INDIRECT(_xlfn.CONCAT("$K", $F700))</f>
        <v/>
      </c>
      <c r="D700" s="22" t="n"/>
      <c r="E700" s="22">
        <f t="array" ref="E700">INDIRECT(_xlfn.CONCAT("$L", $F700))</f>
        <v/>
      </c>
      <c r="F700" s="22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9.25" customHeight="1" s="6">
      <c r="A701" s="22">
        <f t="array" ref="A701">INDIRECT(_xlfn.CONCAT("$I", $F701))</f>
        <v/>
      </c>
      <c r="B701" s="22">
        <f t="array" ref="B701">INDIRECT(_xlfn.CONCAT("$J", $F701))</f>
        <v/>
      </c>
      <c r="C701" s="22">
        <f t="array" ref="C701">INDIRECT(_xlfn.CONCAT("$K", $F701))</f>
        <v/>
      </c>
      <c r="D701" s="22" t="n"/>
      <c r="E701" s="22">
        <f t="array" ref="E701">INDIRECT(_xlfn.CONCAT("$L", $F701))</f>
        <v/>
      </c>
      <c r="F701" s="22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9.25" customHeight="1" s="6">
      <c r="A702" s="22">
        <f t="array" ref="A702">INDIRECT(_xlfn.CONCAT("$I", $F702))</f>
        <v/>
      </c>
      <c r="B702" s="22">
        <f t="array" ref="B702">INDIRECT(_xlfn.CONCAT("$J", $F702))</f>
        <v/>
      </c>
      <c r="C702" s="22">
        <f t="array" ref="C702">INDIRECT(_xlfn.CONCAT("$K", $F702))</f>
        <v/>
      </c>
      <c r="D702" s="22" t="n"/>
      <c r="E702" s="22">
        <f t="array" ref="E702">INDIRECT(_xlfn.CONCAT("$L", $F702))</f>
        <v/>
      </c>
      <c r="F702" s="22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9.25" customHeight="1" s="6">
      <c r="A703" s="22">
        <f t="array" ref="A703">INDIRECT(_xlfn.CONCAT("$I", $F703))</f>
        <v/>
      </c>
      <c r="B703" s="22">
        <f t="array" ref="B703">INDIRECT(_xlfn.CONCAT("$J", $F703))</f>
        <v/>
      </c>
      <c r="C703" s="22">
        <f t="array" ref="C703">INDIRECT(_xlfn.CONCAT("$K", $F703))</f>
        <v/>
      </c>
      <c r="D703" s="22" t="n"/>
      <c r="E703" s="22">
        <f t="array" ref="E703">INDIRECT(_xlfn.CONCAT("$L", $F703))</f>
        <v/>
      </c>
      <c r="F703" s="22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9.25" customHeight="1" s="6">
      <c r="A704" s="22">
        <f t="array" ref="A704">INDIRECT(_xlfn.CONCAT("$I", $F704))</f>
        <v/>
      </c>
      <c r="B704" s="22">
        <f t="array" ref="B704">INDIRECT(_xlfn.CONCAT("$J", $F704))</f>
        <v/>
      </c>
      <c r="C704" s="22">
        <f t="array" ref="C704">INDIRECT(_xlfn.CONCAT("$K", $F704))</f>
        <v/>
      </c>
      <c r="D704" s="22" t="n"/>
      <c r="E704" s="22">
        <f t="array" ref="E704">INDIRECT(_xlfn.CONCAT("$L", $F704))</f>
        <v/>
      </c>
      <c r="F704" s="22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9.25" customHeight="1" s="6">
      <c r="A705" s="22">
        <f t="array" ref="A705">INDIRECT(_xlfn.CONCAT("$I", $F705))</f>
        <v/>
      </c>
      <c r="B705" s="22">
        <f t="array" ref="B705">INDIRECT(_xlfn.CONCAT("$J", $F705))</f>
        <v/>
      </c>
      <c r="C705" s="22">
        <f t="array" ref="C705">INDIRECT(_xlfn.CONCAT("$K", $F705))</f>
        <v/>
      </c>
      <c r="D705" s="22" t="n"/>
      <c r="E705" s="22">
        <f t="array" ref="E705">INDIRECT(_xlfn.CONCAT("$L", $F705))</f>
        <v/>
      </c>
      <c r="F705" s="22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22">
        <f t="array" ref="A706">INDIRECT(_xlfn.CONCAT("$I", $F706))</f>
        <v/>
      </c>
      <c r="B706" s="22">
        <f t="array" ref="B706">INDIRECT(_xlfn.CONCAT("$J", $F706))</f>
        <v/>
      </c>
      <c r="C706" s="22">
        <f t="array" ref="C706">INDIRECT(_xlfn.CONCAT("$K", $F706))</f>
        <v/>
      </c>
      <c r="D706" s="22" t="n"/>
      <c r="E706" s="22">
        <f t="array" ref="E706">INDIRECT(_xlfn.CONCAT("$L", $F706))</f>
        <v/>
      </c>
      <c r="F706" s="22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9.25" customHeight="1" s="6">
      <c r="A707" s="22">
        <f t="array" ref="A707">INDIRECT(_xlfn.CONCAT("$I", $F707))</f>
        <v/>
      </c>
      <c r="B707" s="22">
        <f t="array" ref="B707">INDIRECT(_xlfn.CONCAT("$J", $F707))</f>
        <v/>
      </c>
      <c r="C707" s="22">
        <f t="array" ref="C707">INDIRECT(_xlfn.CONCAT("$K", $F707))</f>
        <v/>
      </c>
      <c r="D707" s="22" t="n"/>
      <c r="E707" s="22">
        <f t="array" ref="E707">INDIRECT(_xlfn.CONCAT("$L", $F707))</f>
        <v/>
      </c>
      <c r="F707" s="22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9.25" customHeight="1" s="6">
      <c r="A708" s="22">
        <f t="array" ref="A708">INDIRECT(_xlfn.CONCAT("$I", $F708))</f>
        <v/>
      </c>
      <c r="B708" s="22">
        <f t="array" ref="B708">INDIRECT(_xlfn.CONCAT("$J", $F708))</f>
        <v/>
      </c>
      <c r="C708" s="22">
        <f t="array" ref="C708">INDIRECT(_xlfn.CONCAT("$K", $F708))</f>
        <v/>
      </c>
      <c r="D708" s="22" t="n"/>
      <c r="E708" s="22">
        <f t="array" ref="E708">INDIRECT(_xlfn.CONCAT("$L", $F708))</f>
        <v/>
      </c>
      <c r="F708" s="22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9.25" customHeight="1" s="6">
      <c r="A709" s="22">
        <f t="array" ref="A709">INDIRECT(_xlfn.CONCAT("$I", $F709))</f>
        <v/>
      </c>
      <c r="B709" s="22">
        <f t="array" ref="B709">INDIRECT(_xlfn.CONCAT("$J", $F709))</f>
        <v/>
      </c>
      <c r="C709" s="22">
        <f t="array" ref="C709">INDIRECT(_xlfn.CONCAT("$K", $F709))</f>
        <v/>
      </c>
      <c r="D709" s="22" t="n"/>
      <c r="E709" s="22">
        <f t="array" ref="E709">INDIRECT(_xlfn.CONCAT("$L", $F709))</f>
        <v/>
      </c>
      <c r="F709" s="22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59.25" customHeight="1" s="6">
      <c r="A710" s="22">
        <f t="array" ref="A710">INDIRECT(_xlfn.CONCAT("$I", $F710))</f>
        <v/>
      </c>
      <c r="B710" s="22">
        <f t="array" ref="B710">INDIRECT(_xlfn.CONCAT("$J", $F710))</f>
        <v/>
      </c>
      <c r="C710" s="22">
        <f t="array" ref="C710">INDIRECT(_xlfn.CONCAT("$K", $F710))</f>
        <v/>
      </c>
      <c r="D710" s="22" t="n"/>
      <c r="E710" s="22">
        <f t="array" ref="E710">INDIRECT(_xlfn.CONCAT("$L", $F710))</f>
        <v/>
      </c>
      <c r="F710" s="22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22">
        <f t="array" ref="A711">INDIRECT(_xlfn.CONCAT("$I", $F711))</f>
        <v/>
      </c>
      <c r="B711" s="22">
        <f t="array" ref="B711">INDIRECT(_xlfn.CONCAT("$J", $F711))</f>
        <v/>
      </c>
      <c r="C711" s="22">
        <f t="array" ref="C711">INDIRECT(_xlfn.CONCAT("$K", $F711))</f>
        <v/>
      </c>
      <c r="D711" s="22" t="n"/>
      <c r="E711" s="22">
        <f t="array" ref="E711">INDIRECT(_xlfn.CONCAT("$L", $F711))</f>
        <v/>
      </c>
      <c r="F711" s="22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9.25" customHeight="1" s="6">
      <c r="A712" s="22">
        <f t="array" ref="A712">INDIRECT(_xlfn.CONCAT("$I", $F712))</f>
        <v/>
      </c>
      <c r="B712" s="22">
        <f t="array" ref="B712">INDIRECT(_xlfn.CONCAT("$J", $F712))</f>
        <v/>
      </c>
      <c r="C712" s="22">
        <f t="array" ref="C712">INDIRECT(_xlfn.CONCAT("$K", $F712))</f>
        <v/>
      </c>
      <c r="D712" s="22" t="n"/>
      <c r="E712" s="22">
        <f t="array" ref="E712">INDIRECT(_xlfn.CONCAT("$L", $F712))</f>
        <v/>
      </c>
      <c r="F712" s="22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9.25" customHeight="1" s="6">
      <c r="A713" s="22">
        <f t="array" ref="A713">INDIRECT(_xlfn.CONCAT("$I", $F713))</f>
        <v/>
      </c>
      <c r="B713" s="22">
        <f t="array" ref="B713">INDIRECT(_xlfn.CONCAT("$J", $F713))</f>
        <v/>
      </c>
      <c r="C713" s="22">
        <f t="array" ref="C713">INDIRECT(_xlfn.CONCAT("$K", $F713))</f>
        <v/>
      </c>
      <c r="D713" s="22" t="n"/>
      <c r="E713" s="22">
        <f t="array" ref="E713">INDIRECT(_xlfn.CONCAT("$L", $F713))</f>
        <v/>
      </c>
      <c r="F713" s="22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9.25" customHeight="1" s="6">
      <c r="A714" s="22">
        <f t="array" ref="A714">INDIRECT(_xlfn.CONCAT("$I", $F714))</f>
        <v/>
      </c>
      <c r="B714" s="22">
        <f t="array" ref="B714">INDIRECT(_xlfn.CONCAT("$J", $F714))</f>
        <v/>
      </c>
      <c r="C714" s="22">
        <f t="array" ref="C714">INDIRECT(_xlfn.CONCAT("$K", $F714))</f>
        <v/>
      </c>
      <c r="D714" s="22" t="n"/>
      <c r="E714" s="22">
        <f t="array" ref="E714">INDIRECT(_xlfn.CONCAT("$L", $F714))</f>
        <v/>
      </c>
      <c r="F714" s="22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9.25" customHeight="1" s="6">
      <c r="A715" s="22">
        <f t="array" ref="A715">INDIRECT(_xlfn.CONCAT("$I", $F715))</f>
        <v/>
      </c>
      <c r="B715" s="22">
        <f t="array" ref="B715">INDIRECT(_xlfn.CONCAT("$J", $F715))</f>
        <v/>
      </c>
      <c r="C715" s="22">
        <f t="array" ref="C715">INDIRECT(_xlfn.CONCAT("$K", $F715))</f>
        <v/>
      </c>
      <c r="D715" s="22" t="n"/>
      <c r="E715" s="22">
        <f t="array" ref="E715">INDIRECT(_xlfn.CONCAT("$L", $F715))</f>
        <v/>
      </c>
      <c r="F715" s="22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22">
        <f t="array" ref="A716">INDIRECT(_xlfn.CONCAT("$I", $F716))</f>
        <v/>
      </c>
      <c r="B716" s="22">
        <f t="array" ref="B716">INDIRECT(_xlfn.CONCAT("$J", $F716))</f>
        <v/>
      </c>
      <c r="C716" s="22">
        <f t="array" ref="C716">INDIRECT(_xlfn.CONCAT("$K", $F716))</f>
        <v/>
      </c>
      <c r="D716" s="22" t="n"/>
      <c r="E716" s="22">
        <f t="array" ref="E716">INDIRECT(_xlfn.CONCAT("$L", $F716))</f>
        <v/>
      </c>
      <c r="F716" s="22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9.25" customHeight="1" s="6">
      <c r="A717" s="22">
        <f t="array" ref="A717">INDIRECT(_xlfn.CONCAT("$I", $F717))</f>
        <v/>
      </c>
      <c r="B717" s="22">
        <f t="array" ref="B717">INDIRECT(_xlfn.CONCAT("$J", $F717))</f>
        <v/>
      </c>
      <c r="C717" s="22">
        <f t="array" ref="C717">INDIRECT(_xlfn.CONCAT("$K", $F717))</f>
        <v/>
      </c>
      <c r="D717" s="22" t="n"/>
      <c r="E717" s="22">
        <f t="array" ref="E717">INDIRECT(_xlfn.CONCAT("$L", $F717))</f>
        <v/>
      </c>
      <c r="F717" s="22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9.25" customHeight="1" s="6">
      <c r="A718" s="22">
        <f t="array" ref="A718">INDIRECT(_xlfn.CONCAT("$I", $F718))</f>
        <v/>
      </c>
      <c r="B718" s="22">
        <f t="array" ref="B718">INDIRECT(_xlfn.CONCAT("$J", $F718))</f>
        <v/>
      </c>
      <c r="C718" s="22">
        <f t="array" ref="C718">INDIRECT(_xlfn.CONCAT("$K", $F718))</f>
        <v/>
      </c>
      <c r="D718" s="22" t="n"/>
      <c r="E718" s="22">
        <f t="array" ref="E718">INDIRECT(_xlfn.CONCAT("$L", $F718))</f>
        <v/>
      </c>
      <c r="F718" s="22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9.25" customHeight="1" s="6">
      <c r="A719" s="22">
        <f t="array" ref="A719">INDIRECT(_xlfn.CONCAT("$I", $F719))</f>
        <v/>
      </c>
      <c r="B719" s="22">
        <f t="array" ref="B719">INDIRECT(_xlfn.CONCAT("$J", $F719))</f>
        <v/>
      </c>
      <c r="C719" s="22">
        <f t="array" ref="C719">INDIRECT(_xlfn.CONCAT("$K", $F719))</f>
        <v/>
      </c>
      <c r="D719" s="22" t="n"/>
      <c r="E719" s="22">
        <f t="array" ref="E719">INDIRECT(_xlfn.CONCAT("$L", $F719))</f>
        <v/>
      </c>
      <c r="F719" s="22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22">
        <f t="array" ref="A720">INDIRECT(_xlfn.CONCAT("$I", $F720))</f>
        <v/>
      </c>
      <c r="B720" s="22">
        <f t="array" ref="B720">INDIRECT(_xlfn.CONCAT("$J", $F720))</f>
        <v/>
      </c>
      <c r="C720" s="22">
        <f t="array" ref="C720">INDIRECT(_xlfn.CONCAT("$K", $F720))</f>
        <v/>
      </c>
      <c r="D720" s="22" t="n"/>
      <c r="E720" s="22">
        <f t="array" ref="E720">INDIRECT(_xlfn.CONCAT("$L", $F720))</f>
        <v/>
      </c>
      <c r="F720" s="22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81" customHeight="1" s="6">
      <c r="A721" s="22">
        <f t="array" ref="A721">INDIRECT(_xlfn.CONCAT("$I", $F721))</f>
        <v/>
      </c>
      <c r="B721" s="22">
        <f t="array" ref="B721">INDIRECT(_xlfn.CONCAT("$J", $F721))</f>
        <v/>
      </c>
      <c r="C721" s="22">
        <f t="array" ref="C721">INDIRECT(_xlfn.CONCAT("$K", $F721))</f>
        <v/>
      </c>
      <c r="D721" s="22" t="n"/>
      <c r="E721" s="22">
        <f t="array" ref="E721">INDIRECT(_xlfn.CONCAT("$L", $F721))</f>
        <v/>
      </c>
      <c r="F721" s="22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9.25" customHeight="1" s="6">
      <c r="A722" s="22">
        <f t="array" ref="A722">INDIRECT(_xlfn.CONCAT("$I", $F722))</f>
        <v/>
      </c>
      <c r="B722" s="22">
        <f t="array" ref="B722">INDIRECT(_xlfn.CONCAT("$J", $F722))</f>
        <v/>
      </c>
      <c r="C722" s="22">
        <f t="array" ref="C722">INDIRECT(_xlfn.CONCAT("$K", $F722))</f>
        <v/>
      </c>
      <c r="D722" s="22" t="n"/>
      <c r="E722" s="22">
        <f t="array" ref="E722">INDIRECT(_xlfn.CONCAT("$L", $F722))</f>
        <v/>
      </c>
      <c r="F722" s="22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9.25" customHeight="1" s="6">
      <c r="A723" s="22">
        <f t="array" ref="A723">INDIRECT(_xlfn.CONCAT("$I", $F723))</f>
        <v/>
      </c>
      <c r="B723" s="22">
        <f t="array" ref="B723">INDIRECT(_xlfn.CONCAT("$J", $F723))</f>
        <v/>
      </c>
      <c r="C723" s="22">
        <f t="array" ref="C723">INDIRECT(_xlfn.CONCAT("$K", $F723))</f>
        <v/>
      </c>
      <c r="D723" s="22" t="n"/>
      <c r="E723" s="22">
        <f t="array" ref="E723">INDIRECT(_xlfn.CONCAT("$L", $F723))</f>
        <v/>
      </c>
      <c r="F723" s="22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9.25" customHeight="1" s="6">
      <c r="A724" s="22">
        <f t="array" ref="A724">INDIRECT(_xlfn.CONCAT("$I", $F724))</f>
        <v/>
      </c>
      <c r="B724" s="22">
        <f t="array" ref="B724">INDIRECT(_xlfn.CONCAT("$J", $F724))</f>
        <v/>
      </c>
      <c r="C724" s="22">
        <f t="array" ref="C724">INDIRECT(_xlfn.CONCAT("$K", $F724))</f>
        <v/>
      </c>
      <c r="D724" s="22" t="n"/>
      <c r="E724" s="22">
        <f t="array" ref="E724">INDIRECT(_xlfn.CONCAT("$L", $F724))</f>
        <v/>
      </c>
      <c r="F724" s="22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9.25" customHeight="1" s="6">
      <c r="A725" s="22">
        <f t="array" ref="A725">INDIRECT(_xlfn.CONCAT("$I", $F725))</f>
        <v/>
      </c>
      <c r="B725" s="22">
        <f t="array" ref="B725">INDIRECT(_xlfn.CONCAT("$J", $F725))</f>
        <v/>
      </c>
      <c r="C725" s="22">
        <f t="array" ref="C725">INDIRECT(_xlfn.CONCAT("$K", $F725))</f>
        <v/>
      </c>
      <c r="D725" s="22" t="n"/>
      <c r="E725" s="22">
        <f t="array" ref="E725">INDIRECT(_xlfn.CONCAT("$L", $F725))</f>
        <v/>
      </c>
      <c r="F725" s="22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9.25" customHeight="1" s="6">
      <c r="A726" s="22">
        <f t="array" ref="A726">INDIRECT(_xlfn.CONCAT("$I", $F726))</f>
        <v/>
      </c>
      <c r="B726" s="22">
        <f t="array" ref="B726">INDIRECT(_xlfn.CONCAT("$J", $F726))</f>
        <v/>
      </c>
      <c r="C726" s="22">
        <f t="array" ref="C726">INDIRECT(_xlfn.CONCAT("$K", $F726))</f>
        <v/>
      </c>
      <c r="D726" s="22" t="n"/>
      <c r="E726" s="22">
        <f t="array" ref="E726">INDIRECT(_xlfn.CONCAT("$L", $F726))</f>
        <v/>
      </c>
      <c r="F726" s="22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22">
        <f t="array" ref="A727">INDIRECT(_xlfn.CONCAT("$I", $F727))</f>
        <v/>
      </c>
      <c r="B727" s="22">
        <f t="array" ref="B727">INDIRECT(_xlfn.CONCAT("$J", $F727))</f>
        <v/>
      </c>
      <c r="C727" s="22">
        <f t="array" ref="C727">INDIRECT(_xlfn.CONCAT("$K", $F727))</f>
        <v/>
      </c>
      <c r="D727" s="22" t="n"/>
      <c r="E727" s="22">
        <f t="array" ref="E727">INDIRECT(_xlfn.CONCAT("$L", $F727))</f>
        <v/>
      </c>
      <c r="F727" s="22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9.25" customHeight="1" s="6">
      <c r="A728" s="22">
        <f t="array" ref="A728">INDIRECT(_xlfn.CONCAT("$I", $F728))</f>
        <v/>
      </c>
      <c r="B728" s="22">
        <f t="array" ref="B728">INDIRECT(_xlfn.CONCAT("$J", $F728))</f>
        <v/>
      </c>
      <c r="C728" s="22">
        <f t="array" ref="C728">INDIRECT(_xlfn.CONCAT("$K", $F728))</f>
        <v/>
      </c>
      <c r="D728" s="22" t="n"/>
      <c r="E728" s="22">
        <f t="array" ref="E728">INDIRECT(_xlfn.CONCAT("$L", $F728))</f>
        <v/>
      </c>
      <c r="F728" s="22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22">
        <f t="array" ref="A729">INDIRECT(_xlfn.CONCAT("$I", $F729))</f>
        <v/>
      </c>
      <c r="B729" s="22">
        <f t="array" ref="B729">INDIRECT(_xlfn.CONCAT("$J", $F729))</f>
        <v/>
      </c>
      <c r="C729" s="22">
        <f t="array" ref="C729">INDIRECT(_xlfn.CONCAT("$K", $F729))</f>
        <v/>
      </c>
      <c r="D729" s="22" t="n"/>
      <c r="E729" s="22">
        <f t="array" ref="E729">INDIRECT(_xlfn.CONCAT("$L", $F729))</f>
        <v/>
      </c>
      <c r="F729" s="22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9.25" customHeight="1" s="6">
      <c r="A730" s="22">
        <f t="array" ref="A730">INDIRECT(_xlfn.CONCAT("$I", $F730))</f>
        <v/>
      </c>
      <c r="B730" s="22">
        <f t="array" ref="B730">INDIRECT(_xlfn.CONCAT("$J", $F730))</f>
        <v/>
      </c>
      <c r="C730" s="22">
        <f t="array" ref="C730">INDIRECT(_xlfn.CONCAT("$K", $F730))</f>
        <v/>
      </c>
      <c r="D730" s="22" t="n"/>
      <c r="E730" s="22">
        <f t="array" ref="E730">INDIRECT(_xlfn.CONCAT("$L", $F730))</f>
        <v/>
      </c>
      <c r="F730" s="22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9.25" customHeight="1" s="6">
      <c r="A731" s="22">
        <f t="array" ref="A731">INDIRECT(_xlfn.CONCAT("$I", $F731))</f>
        <v/>
      </c>
      <c r="B731" s="22">
        <f t="array" ref="B731">INDIRECT(_xlfn.CONCAT("$J", $F731))</f>
        <v/>
      </c>
      <c r="C731" s="22">
        <f t="array" ref="C731">INDIRECT(_xlfn.CONCAT("$K", $F731))</f>
        <v/>
      </c>
      <c r="D731" s="22" t="n"/>
      <c r="E731" s="22">
        <f t="array" ref="E731">INDIRECT(_xlfn.CONCAT("$L", $F731))</f>
        <v/>
      </c>
      <c r="F731" s="22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9.25" customHeight="1" s="6">
      <c r="A732" s="22">
        <f t="array" ref="A732">INDIRECT(_xlfn.CONCAT("$I", $F732))</f>
        <v/>
      </c>
      <c r="B732" s="22">
        <f t="array" ref="B732">INDIRECT(_xlfn.CONCAT("$J", $F732))</f>
        <v/>
      </c>
      <c r="C732" s="22">
        <f t="array" ref="C732">INDIRECT(_xlfn.CONCAT("$K", $F732))</f>
        <v/>
      </c>
      <c r="D732" s="22" t="n"/>
      <c r="E732" s="22">
        <f t="array" ref="E732">INDIRECT(_xlfn.CONCAT("$L", $F732))</f>
        <v/>
      </c>
      <c r="F732" s="22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22">
        <f t="array" ref="A733">INDIRECT(_xlfn.CONCAT("$I", $F733))</f>
        <v/>
      </c>
      <c r="B733" s="22">
        <f t="array" ref="B733">INDIRECT(_xlfn.CONCAT("$J", $F733))</f>
        <v/>
      </c>
      <c r="C733" s="22">
        <f t="array" ref="C733">INDIRECT(_xlfn.CONCAT("$K", $F733))</f>
        <v/>
      </c>
      <c r="D733" s="22" t="n"/>
      <c r="E733" s="22">
        <f t="array" ref="E733">INDIRECT(_xlfn.CONCAT("$L", $F733))</f>
        <v/>
      </c>
      <c r="F733" s="22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22">
        <f t="array" ref="A734">INDIRECT(_xlfn.CONCAT("$I", $F734))</f>
        <v/>
      </c>
      <c r="B734" s="22">
        <f t="array" ref="B734">INDIRECT(_xlfn.CONCAT("$J", $F734))</f>
        <v/>
      </c>
      <c r="C734" s="22">
        <f t="array" ref="C734">INDIRECT(_xlfn.CONCAT("$K", $F734))</f>
        <v/>
      </c>
      <c r="D734" s="22" t="n"/>
      <c r="E734" s="22">
        <f t="array" ref="E734">INDIRECT(_xlfn.CONCAT("$L", $F734))</f>
        <v/>
      </c>
      <c r="F734" s="22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9.25" customHeight="1" s="6">
      <c r="A735" s="22">
        <f t="array" ref="A735">INDIRECT(_xlfn.CONCAT("$I", $F735))</f>
        <v/>
      </c>
      <c r="B735" s="22">
        <f t="array" ref="B735">INDIRECT(_xlfn.CONCAT("$J", $F735))</f>
        <v/>
      </c>
      <c r="C735" s="22">
        <f t="array" ref="C735">INDIRECT(_xlfn.CONCAT("$K", $F735))</f>
        <v/>
      </c>
      <c r="D735" s="22" t="n"/>
      <c r="E735" s="22">
        <f t="array" ref="E735">INDIRECT(_xlfn.CONCAT("$L", $F735))</f>
        <v/>
      </c>
      <c r="F735" s="22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9.25" customHeight="1" s="6">
      <c r="A736" s="22">
        <f t="array" ref="A736">INDIRECT(_xlfn.CONCAT("$I", $F736))</f>
        <v/>
      </c>
      <c r="B736" s="22">
        <f t="array" ref="B736">INDIRECT(_xlfn.CONCAT("$J", $F736))</f>
        <v/>
      </c>
      <c r="C736" s="22">
        <f t="array" ref="C736">INDIRECT(_xlfn.CONCAT("$K", $F736))</f>
        <v/>
      </c>
      <c r="D736" s="22" t="n"/>
      <c r="E736" s="22">
        <f t="array" ref="E736">INDIRECT(_xlfn.CONCAT("$L", $F736))</f>
        <v/>
      </c>
      <c r="F736" s="22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9.25" customHeight="1" s="6">
      <c r="A737" s="22">
        <f t="array" ref="A737">INDIRECT(_xlfn.CONCAT("$I", $F737))</f>
        <v/>
      </c>
      <c r="B737" s="22">
        <f t="array" ref="B737">INDIRECT(_xlfn.CONCAT("$J", $F737))</f>
        <v/>
      </c>
      <c r="C737" s="22">
        <f t="array" ref="C737">INDIRECT(_xlfn.CONCAT("$K", $F737))</f>
        <v/>
      </c>
      <c r="D737" s="22" t="n"/>
      <c r="E737" s="22">
        <f t="array" ref="E737">INDIRECT(_xlfn.CONCAT("$L", $F737))</f>
        <v/>
      </c>
      <c r="F737" s="22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9.25" customHeight="1" s="6">
      <c r="A738" s="22">
        <f t="array" ref="A738">INDIRECT(_xlfn.CONCAT("$I", $F738))</f>
        <v/>
      </c>
      <c r="B738" s="22">
        <f t="array" ref="B738">INDIRECT(_xlfn.CONCAT("$J", $F738))</f>
        <v/>
      </c>
      <c r="C738" s="22">
        <f t="array" ref="C738">INDIRECT(_xlfn.CONCAT("$K", $F738))</f>
        <v/>
      </c>
      <c r="D738" s="22" t="n"/>
      <c r="E738" s="22">
        <f t="array" ref="E738">INDIRECT(_xlfn.CONCAT("$L", $F738))</f>
        <v/>
      </c>
      <c r="F738" s="22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9.25" customHeight="1" s="6">
      <c r="A739" s="22">
        <f t="array" ref="A739">INDIRECT(_xlfn.CONCAT("$I", $F739))</f>
        <v/>
      </c>
      <c r="B739" s="22">
        <f t="array" ref="B739">INDIRECT(_xlfn.CONCAT("$J", $F739))</f>
        <v/>
      </c>
      <c r="C739" s="22">
        <f t="array" ref="C739">INDIRECT(_xlfn.CONCAT("$K", $F739))</f>
        <v/>
      </c>
      <c r="D739" s="22" t="n"/>
      <c r="E739" s="22">
        <f t="array" ref="E739">INDIRECT(_xlfn.CONCAT("$L", $F739))</f>
        <v/>
      </c>
      <c r="F739" s="22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59.25" customHeight="1" s="6">
      <c r="A740" s="22">
        <f t="array" ref="A740">INDIRECT(_xlfn.CONCAT("$I", $F740))</f>
        <v/>
      </c>
      <c r="B740" s="22">
        <f t="array" ref="B740">INDIRECT(_xlfn.CONCAT("$J", $F740))</f>
        <v/>
      </c>
      <c r="C740" s="22">
        <f t="array" ref="C740">INDIRECT(_xlfn.CONCAT("$K", $F740))</f>
        <v/>
      </c>
      <c r="D740" s="22" t="n"/>
      <c r="E740" s="22">
        <f t="array" ref="E740">INDIRECT(_xlfn.CONCAT("$L", $F740))</f>
        <v/>
      </c>
      <c r="F740" s="22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22">
        <f t="array" ref="A741">INDIRECT(_xlfn.CONCAT("$I", $F741))</f>
        <v/>
      </c>
      <c r="B741" s="22">
        <f t="array" ref="B741">INDIRECT(_xlfn.CONCAT("$J", $F741))</f>
        <v/>
      </c>
      <c r="C741" s="22">
        <f t="array" ref="C741">INDIRECT(_xlfn.CONCAT("$K", $F741))</f>
        <v/>
      </c>
      <c r="D741" s="22" t="n"/>
      <c r="E741" s="22">
        <f t="array" ref="E741">INDIRECT(_xlfn.CONCAT("$L", $F741))</f>
        <v/>
      </c>
      <c r="F741" s="22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9.25" customHeight="1" s="6">
      <c r="A742" s="22">
        <f t="array" ref="A742">INDIRECT(_xlfn.CONCAT("$I", $F742))</f>
        <v/>
      </c>
      <c r="B742" s="22">
        <f t="array" ref="B742">INDIRECT(_xlfn.CONCAT("$J", $F742))</f>
        <v/>
      </c>
      <c r="C742" s="22">
        <f t="array" ref="C742">INDIRECT(_xlfn.CONCAT("$K", $F742))</f>
        <v/>
      </c>
      <c r="D742" s="22" t="n"/>
      <c r="E742" s="22">
        <f t="array" ref="E742">INDIRECT(_xlfn.CONCAT("$L", $F742))</f>
        <v/>
      </c>
      <c r="F742" s="22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9.25" customHeight="1" s="6">
      <c r="A743" s="22">
        <f t="array" ref="A743">INDIRECT(_xlfn.CONCAT("$I", $F743))</f>
        <v/>
      </c>
      <c r="B743" s="22">
        <f t="array" ref="B743">INDIRECT(_xlfn.CONCAT("$J", $F743))</f>
        <v/>
      </c>
      <c r="C743" s="22">
        <f t="array" ref="C743">INDIRECT(_xlfn.CONCAT("$K", $F743))</f>
        <v/>
      </c>
      <c r="D743" s="22" t="n"/>
      <c r="E743" s="22">
        <f t="array" ref="E743">INDIRECT(_xlfn.CONCAT("$L", $F743))</f>
        <v/>
      </c>
      <c r="F743" s="22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9.25" customHeight="1" s="6">
      <c r="A744" s="22">
        <f t="array" ref="A744">INDIRECT(_xlfn.CONCAT("$I", $F744))</f>
        <v/>
      </c>
      <c r="B744" s="22">
        <f t="array" ref="B744">INDIRECT(_xlfn.CONCAT("$J", $F744))</f>
        <v/>
      </c>
      <c r="C744" s="22">
        <f t="array" ref="C744">INDIRECT(_xlfn.CONCAT("$K", $F744))</f>
        <v/>
      </c>
      <c r="D744" s="22" t="n"/>
      <c r="E744" s="22">
        <f t="array" ref="E744">INDIRECT(_xlfn.CONCAT("$L", $F744))</f>
        <v/>
      </c>
      <c r="F744" s="22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9.25" customHeight="1" s="6">
      <c r="A745" s="22">
        <f t="array" ref="A745">INDIRECT(_xlfn.CONCAT("$I", $F745))</f>
        <v/>
      </c>
      <c r="B745" s="22">
        <f t="array" ref="B745">INDIRECT(_xlfn.CONCAT("$J", $F745))</f>
        <v/>
      </c>
      <c r="C745" s="22">
        <f t="array" ref="C745">INDIRECT(_xlfn.CONCAT("$K", $F745))</f>
        <v/>
      </c>
      <c r="D745" s="22" t="n"/>
      <c r="E745" s="22">
        <f t="array" ref="E745">INDIRECT(_xlfn.CONCAT("$L", $F745))</f>
        <v/>
      </c>
      <c r="F745" s="22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9.25" customHeight="1" s="6">
      <c r="A746" s="22">
        <f t="array" ref="A746">INDIRECT(_xlfn.CONCAT("$I", $F746))</f>
        <v/>
      </c>
      <c r="B746" s="22">
        <f t="array" ref="B746">INDIRECT(_xlfn.CONCAT("$J", $F746))</f>
        <v/>
      </c>
      <c r="C746" s="22">
        <f t="array" ref="C746">INDIRECT(_xlfn.CONCAT("$K", $F746))</f>
        <v/>
      </c>
      <c r="D746" s="22" t="n"/>
      <c r="E746" s="22">
        <f t="array" ref="E746">INDIRECT(_xlfn.CONCAT("$L", $F746))</f>
        <v/>
      </c>
      <c r="F746" s="22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22">
        <f t="array" ref="A747">INDIRECT(_xlfn.CONCAT("$I", $F747))</f>
        <v/>
      </c>
      <c r="B747" s="22">
        <f t="array" ref="B747">INDIRECT(_xlfn.CONCAT("$J", $F747))</f>
        <v/>
      </c>
      <c r="C747" s="22">
        <f t="array" ref="C747">INDIRECT(_xlfn.CONCAT("$K", $F747))</f>
        <v/>
      </c>
      <c r="D747" s="22" t="n"/>
      <c r="E747" s="22">
        <f t="array" ref="E747">INDIRECT(_xlfn.CONCAT("$L", $F747))</f>
        <v/>
      </c>
      <c r="F747" s="22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9.25" customHeight="1" s="6">
      <c r="A748" s="22">
        <f t="array" ref="A748">INDIRECT(_xlfn.CONCAT("$I", $F748))</f>
        <v/>
      </c>
      <c r="B748" s="22">
        <f t="array" ref="B748">INDIRECT(_xlfn.CONCAT("$J", $F748))</f>
        <v/>
      </c>
      <c r="C748" s="22">
        <f t="array" ref="C748">INDIRECT(_xlfn.CONCAT("$K", $F748))</f>
        <v/>
      </c>
      <c r="D748" s="22" t="n"/>
      <c r="E748" s="22">
        <f t="array" ref="E748">INDIRECT(_xlfn.CONCAT("$L", $F748))</f>
        <v/>
      </c>
      <c r="F748" s="22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9.25" customHeight="1" s="6">
      <c r="A749" s="22">
        <f t="array" ref="A749">INDIRECT(_xlfn.CONCAT("$I", $F749))</f>
        <v/>
      </c>
      <c r="B749" s="22">
        <f t="array" ref="B749">INDIRECT(_xlfn.CONCAT("$J", $F749))</f>
        <v/>
      </c>
      <c r="C749" s="22">
        <f t="array" ref="C749">INDIRECT(_xlfn.CONCAT("$K", $F749))</f>
        <v/>
      </c>
      <c r="D749" s="22" t="n"/>
      <c r="E749" s="22">
        <f t="array" ref="E749">INDIRECT(_xlfn.CONCAT("$L", $F749))</f>
        <v/>
      </c>
      <c r="F749" s="22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9.25" customHeight="1" s="6">
      <c r="A750" s="22">
        <f t="array" ref="A750">INDIRECT(_xlfn.CONCAT("$I", $F750))</f>
        <v/>
      </c>
      <c r="B750" s="22">
        <f t="array" ref="B750">INDIRECT(_xlfn.CONCAT("$J", $F750))</f>
        <v/>
      </c>
      <c r="C750" s="22">
        <f t="array" ref="C750">INDIRECT(_xlfn.CONCAT("$K", $F750))</f>
        <v/>
      </c>
      <c r="D750" s="22" t="n"/>
      <c r="E750" s="22">
        <f t="array" ref="E750">INDIRECT(_xlfn.CONCAT("$L", $F750))</f>
        <v/>
      </c>
      <c r="F750" s="22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9.25" customHeight="1" s="6">
      <c r="A751" s="22">
        <f t="array" ref="A751">INDIRECT(_xlfn.CONCAT("$I", $F751))</f>
        <v/>
      </c>
      <c r="B751" s="22">
        <f t="array" ref="B751">INDIRECT(_xlfn.CONCAT("$J", $F751))</f>
        <v/>
      </c>
      <c r="C751" s="22">
        <f t="array" ref="C751">INDIRECT(_xlfn.CONCAT("$K", $F751))</f>
        <v/>
      </c>
      <c r="D751" s="22" t="n"/>
      <c r="E751" s="22">
        <f t="array" ref="E751">INDIRECT(_xlfn.CONCAT("$L", $F751))</f>
        <v/>
      </c>
      <c r="F751" s="22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22">
        <f t="array" ref="A752">INDIRECT(_xlfn.CONCAT("$I", $F752))</f>
        <v/>
      </c>
      <c r="B752" s="22">
        <f t="array" ref="B752">INDIRECT(_xlfn.CONCAT("$J", $F752))</f>
        <v/>
      </c>
      <c r="C752" s="22">
        <f t="array" ref="C752">INDIRECT(_xlfn.CONCAT("$K", $F752))</f>
        <v/>
      </c>
      <c r="D752" s="22" t="n"/>
      <c r="E752" s="22">
        <f t="array" ref="E752">INDIRECT(_xlfn.CONCAT("$L", $F752))</f>
        <v/>
      </c>
      <c r="F752" s="22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22">
        <f t="array" ref="A753">INDIRECT(_xlfn.CONCAT("$I", $F753))</f>
        <v/>
      </c>
      <c r="B753" s="22">
        <f t="array" ref="B753">INDIRECT(_xlfn.CONCAT("$J", $F753))</f>
        <v/>
      </c>
      <c r="C753" s="22">
        <f t="array" ref="C753">INDIRECT(_xlfn.CONCAT("$K", $F753))</f>
        <v/>
      </c>
      <c r="D753" s="22" t="n"/>
      <c r="E753" s="22">
        <f t="array" ref="E753">INDIRECT(_xlfn.CONCAT("$L", $F753))</f>
        <v/>
      </c>
      <c r="F753" s="22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9.25" customHeight="1" s="6">
      <c r="A754" s="22">
        <f t="array" ref="A754">INDIRECT(_xlfn.CONCAT("$I", $F754))</f>
        <v/>
      </c>
      <c r="B754" s="22">
        <f t="array" ref="B754">INDIRECT(_xlfn.CONCAT("$J", $F754))</f>
        <v/>
      </c>
      <c r="C754" s="22">
        <f t="array" ref="C754">INDIRECT(_xlfn.CONCAT("$K", $F754))</f>
        <v/>
      </c>
      <c r="D754" s="22" t="n"/>
      <c r="E754" s="22">
        <f t="array" ref="E754">INDIRECT(_xlfn.CONCAT("$L", $F754))</f>
        <v/>
      </c>
      <c r="F754" s="22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9.25" customHeight="1" s="6">
      <c r="A755" s="22">
        <f t="array" ref="A755">INDIRECT(_xlfn.CONCAT("$I", $F755))</f>
        <v/>
      </c>
      <c r="B755" s="22">
        <f t="array" ref="B755">INDIRECT(_xlfn.CONCAT("$J", $F755))</f>
        <v/>
      </c>
      <c r="C755" s="22">
        <f t="array" ref="C755">INDIRECT(_xlfn.CONCAT("$K", $F755))</f>
        <v/>
      </c>
      <c r="D755" s="22" t="n"/>
      <c r="E755" s="22">
        <f t="array" ref="E755">INDIRECT(_xlfn.CONCAT("$L", $F755))</f>
        <v/>
      </c>
      <c r="F755" s="22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9.25" customHeight="1" s="6">
      <c r="A756" s="22">
        <f t="array" ref="A756">INDIRECT(_xlfn.CONCAT("$I", $F756))</f>
        <v/>
      </c>
      <c r="B756" s="22">
        <f t="array" ref="B756">INDIRECT(_xlfn.CONCAT("$J", $F756))</f>
        <v/>
      </c>
      <c r="C756" s="22">
        <f t="array" ref="C756">INDIRECT(_xlfn.CONCAT("$K", $F756))</f>
        <v/>
      </c>
      <c r="D756" s="22" t="n"/>
      <c r="E756" s="22">
        <f t="array" ref="E756">INDIRECT(_xlfn.CONCAT("$L", $F756))</f>
        <v/>
      </c>
      <c r="F756" s="22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9.25" customHeight="1" s="6">
      <c r="A757" s="22">
        <f t="array" ref="A757">INDIRECT(_xlfn.CONCAT("$I", $F757))</f>
        <v/>
      </c>
      <c r="B757" s="22">
        <f t="array" ref="B757">INDIRECT(_xlfn.CONCAT("$J", $F757))</f>
        <v/>
      </c>
      <c r="C757" s="22">
        <f t="array" ref="C757">INDIRECT(_xlfn.CONCAT("$K", $F757))</f>
        <v/>
      </c>
      <c r="D757" s="22" t="n"/>
      <c r="E757" s="22">
        <f t="array" ref="E757">INDIRECT(_xlfn.CONCAT("$L", $F757))</f>
        <v/>
      </c>
      <c r="F757" s="22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9.25" customHeight="1" s="6">
      <c r="A758" s="22">
        <f t="array" ref="A758">INDIRECT(_xlfn.CONCAT("$I", $F758))</f>
        <v/>
      </c>
      <c r="B758" s="22">
        <f t="array" ref="B758">INDIRECT(_xlfn.CONCAT("$J", $F758))</f>
        <v/>
      </c>
      <c r="C758" s="22">
        <f t="array" ref="C758">INDIRECT(_xlfn.CONCAT("$K", $F758))</f>
        <v/>
      </c>
      <c r="D758" s="22" t="n"/>
      <c r="E758" s="22">
        <f t="array" ref="E758">INDIRECT(_xlfn.CONCAT("$L", $F758))</f>
        <v/>
      </c>
      <c r="F758" s="22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9.25" customHeight="1" s="6">
      <c r="A759" s="22">
        <f t="array" ref="A759">INDIRECT(_xlfn.CONCAT("$I", $F759))</f>
        <v/>
      </c>
      <c r="B759" s="22">
        <f t="array" ref="B759">INDIRECT(_xlfn.CONCAT("$J", $F759))</f>
        <v/>
      </c>
      <c r="C759" s="22">
        <f t="array" ref="C759">INDIRECT(_xlfn.CONCAT("$K", $F759))</f>
        <v/>
      </c>
      <c r="D759" s="22" t="n"/>
      <c r="E759" s="22">
        <f t="array" ref="E759">INDIRECT(_xlfn.CONCAT("$L", $F759))</f>
        <v/>
      </c>
      <c r="F759" s="22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9.25" customHeight="1" s="6">
      <c r="A760" s="22">
        <f t="array" ref="A760">INDIRECT(_xlfn.CONCAT("$I", $F760))</f>
        <v/>
      </c>
      <c r="B760" s="22">
        <f t="array" ref="B760">INDIRECT(_xlfn.CONCAT("$J", $F760))</f>
        <v/>
      </c>
      <c r="C760" s="22">
        <f t="array" ref="C760">INDIRECT(_xlfn.CONCAT("$K", $F760))</f>
        <v/>
      </c>
      <c r="D760" s="22" t="n"/>
      <c r="E760" s="22">
        <f t="array" ref="E760">INDIRECT(_xlfn.CONCAT("$L", $F760))</f>
        <v/>
      </c>
      <c r="F760" s="22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9.25" customHeight="1" s="6">
      <c r="A761" s="22">
        <f t="array" ref="A761">INDIRECT(_xlfn.CONCAT("$I", $F761))</f>
        <v/>
      </c>
      <c r="B761" s="22">
        <f t="array" ref="B761">INDIRECT(_xlfn.CONCAT("$J", $F761))</f>
        <v/>
      </c>
      <c r="C761" s="22">
        <f t="array" ref="C761">INDIRECT(_xlfn.CONCAT("$K", $F761))</f>
        <v/>
      </c>
      <c r="D761" s="22" t="n"/>
      <c r="E761" s="22">
        <f t="array" ref="E761">INDIRECT(_xlfn.CONCAT("$L", $F761))</f>
        <v/>
      </c>
      <c r="F761" s="22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9.25" customHeight="1" s="6">
      <c r="A762" s="22">
        <f t="array" ref="A762">INDIRECT(_xlfn.CONCAT("$I", $F762))</f>
        <v/>
      </c>
      <c r="B762" s="22">
        <f t="array" ref="B762">INDIRECT(_xlfn.CONCAT("$J", $F762))</f>
        <v/>
      </c>
      <c r="C762" s="22">
        <f t="array" ref="C762">INDIRECT(_xlfn.CONCAT("$K", $F762))</f>
        <v/>
      </c>
      <c r="D762" s="22" t="n"/>
      <c r="E762" s="22">
        <f t="array" ref="E762">INDIRECT(_xlfn.CONCAT("$L", $F762))</f>
        <v/>
      </c>
      <c r="F762" s="22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9.25" customHeight="1" s="6">
      <c r="A763" s="22">
        <f t="array" ref="A763">INDIRECT(_xlfn.CONCAT("$I", $F763))</f>
        <v/>
      </c>
      <c r="B763" s="22">
        <f t="array" ref="B763">INDIRECT(_xlfn.CONCAT("$J", $F763))</f>
        <v/>
      </c>
      <c r="C763" s="22">
        <f t="array" ref="C763">INDIRECT(_xlfn.CONCAT("$K", $F763))</f>
        <v/>
      </c>
      <c r="D763" s="22" t="n"/>
      <c r="E763" s="22">
        <f t="array" ref="E763">INDIRECT(_xlfn.CONCAT("$L", $F763))</f>
        <v/>
      </c>
      <c r="F763" s="22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22">
        <f t="array" ref="A764">INDIRECT(_xlfn.CONCAT("$I", $F764))</f>
        <v/>
      </c>
      <c r="B764" s="22">
        <f t="array" ref="B764">INDIRECT(_xlfn.CONCAT("$J", $F764))</f>
        <v/>
      </c>
      <c r="C764" s="22">
        <f t="array" ref="C764">INDIRECT(_xlfn.CONCAT("$K", $F764))</f>
        <v/>
      </c>
      <c r="D764" s="22" t="n"/>
      <c r="E764" s="22">
        <f t="array" ref="E764">INDIRECT(_xlfn.CONCAT("$L", $F764))</f>
        <v/>
      </c>
      <c r="F764" s="22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22">
        <f t="array" ref="A765">INDIRECT(_xlfn.CONCAT("$I", $F765))</f>
        <v/>
      </c>
      <c r="B765" s="22">
        <f t="array" ref="B765">INDIRECT(_xlfn.CONCAT("$J", $F765))</f>
        <v/>
      </c>
      <c r="C765" s="22">
        <f t="array" ref="C765">INDIRECT(_xlfn.CONCAT("$K", $F765))</f>
        <v/>
      </c>
      <c r="D765" s="22" t="n"/>
      <c r="E765" s="22">
        <f t="array" ref="E765">INDIRECT(_xlfn.CONCAT("$L", $F765))</f>
        <v/>
      </c>
      <c r="F765" s="22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9.25" customHeight="1" s="6">
      <c r="A766" s="22">
        <f t="array" ref="A766">INDIRECT(_xlfn.CONCAT("$I", $F766))</f>
        <v/>
      </c>
      <c r="B766" s="22">
        <f t="array" ref="B766">INDIRECT(_xlfn.CONCAT("$J", $F766))</f>
        <v/>
      </c>
      <c r="C766" s="22">
        <f t="array" ref="C766">INDIRECT(_xlfn.CONCAT("$K", $F766))</f>
        <v/>
      </c>
      <c r="D766" s="22" t="n"/>
      <c r="E766" s="22">
        <f t="array" ref="E766">INDIRECT(_xlfn.CONCAT("$L", $F766))</f>
        <v/>
      </c>
      <c r="F766" s="22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9.25" customHeight="1" s="6">
      <c r="A767" s="22">
        <f t="array" ref="A767">INDIRECT(_xlfn.CONCAT("$I", $F767))</f>
        <v/>
      </c>
      <c r="B767" s="22">
        <f t="array" ref="B767">INDIRECT(_xlfn.CONCAT("$J", $F767))</f>
        <v/>
      </c>
      <c r="C767" s="22">
        <f t="array" ref="C767">INDIRECT(_xlfn.CONCAT("$K", $F767))</f>
        <v/>
      </c>
      <c r="D767" s="22" t="n"/>
      <c r="E767" s="22">
        <f t="array" ref="E767">INDIRECT(_xlfn.CONCAT("$L", $F767))</f>
        <v/>
      </c>
      <c r="F767" s="22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9.25" customHeight="1" s="6">
      <c r="A768" s="22">
        <f t="array" ref="A768">INDIRECT(_xlfn.CONCAT("$I", $F768))</f>
        <v/>
      </c>
      <c r="B768" s="22">
        <f t="array" ref="B768">INDIRECT(_xlfn.CONCAT("$J", $F768))</f>
        <v/>
      </c>
      <c r="C768" s="22">
        <f t="array" ref="C768">INDIRECT(_xlfn.CONCAT("$K", $F768))</f>
        <v/>
      </c>
      <c r="D768" s="22" t="n"/>
      <c r="E768" s="22">
        <f t="array" ref="E768">INDIRECT(_xlfn.CONCAT("$L", $F768))</f>
        <v/>
      </c>
      <c r="F768" s="22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22">
        <f t="array" ref="A769">INDIRECT(_xlfn.CONCAT("$I", $F769))</f>
        <v/>
      </c>
      <c r="B769" s="22">
        <f t="array" ref="B769">INDIRECT(_xlfn.CONCAT("$J", $F769))</f>
        <v/>
      </c>
      <c r="C769" s="22">
        <f t="array" ref="C769">INDIRECT(_xlfn.CONCAT("$K", $F769))</f>
        <v/>
      </c>
      <c r="D769" s="22" t="n"/>
      <c r="E769" s="22">
        <f t="array" ref="E769">INDIRECT(_xlfn.CONCAT("$L", $F769))</f>
        <v/>
      </c>
      <c r="F769" s="22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9.25" customHeight="1" s="6">
      <c r="A770" s="22">
        <f t="array" ref="A770">INDIRECT(_xlfn.CONCAT("$I", $F770))</f>
        <v/>
      </c>
      <c r="B770" s="22">
        <f t="array" ref="B770">INDIRECT(_xlfn.CONCAT("$J", $F770))</f>
        <v/>
      </c>
      <c r="C770" s="22">
        <f t="array" ref="C770">INDIRECT(_xlfn.CONCAT("$K", $F770))</f>
        <v/>
      </c>
      <c r="D770" s="22" t="n"/>
      <c r="E770" s="22">
        <f t="array" ref="E770">INDIRECT(_xlfn.CONCAT("$L", $F770))</f>
        <v/>
      </c>
      <c r="F770" s="22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9.25" customHeight="1" s="6">
      <c r="A771" s="22">
        <f t="array" ref="A771">INDIRECT(_xlfn.CONCAT("$I", $F771))</f>
        <v/>
      </c>
      <c r="B771" s="22">
        <f t="array" ref="B771">INDIRECT(_xlfn.CONCAT("$J", $F771))</f>
        <v/>
      </c>
      <c r="C771" s="22">
        <f t="array" ref="C771">INDIRECT(_xlfn.CONCAT("$K", $F771))</f>
        <v/>
      </c>
      <c r="D771" s="22" t="n"/>
      <c r="E771" s="22">
        <f t="array" ref="E771">INDIRECT(_xlfn.CONCAT("$L", $F771))</f>
        <v/>
      </c>
      <c r="F771" s="22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9.25" customHeight="1" s="6">
      <c r="A772" s="22">
        <f t="array" ref="A772">INDIRECT(_xlfn.CONCAT("$I", $F772))</f>
        <v/>
      </c>
      <c r="B772" s="22">
        <f t="array" ref="B772">INDIRECT(_xlfn.CONCAT("$J", $F772))</f>
        <v/>
      </c>
      <c r="C772" s="22">
        <f t="array" ref="C772">INDIRECT(_xlfn.CONCAT("$K", $F772))</f>
        <v/>
      </c>
      <c r="D772" s="22" t="n"/>
      <c r="E772" s="22">
        <f t="array" ref="E772">INDIRECT(_xlfn.CONCAT("$L", $F772))</f>
        <v/>
      </c>
      <c r="F772" s="22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9.25" customHeight="1" s="6">
      <c r="A773" s="22">
        <f t="array" ref="A773">INDIRECT(_xlfn.CONCAT("$I", $F773))</f>
        <v/>
      </c>
      <c r="B773" s="22">
        <f t="array" ref="B773">INDIRECT(_xlfn.CONCAT("$J", $F773))</f>
        <v/>
      </c>
      <c r="C773" s="22">
        <f t="array" ref="C773">INDIRECT(_xlfn.CONCAT("$K", $F773))</f>
        <v/>
      </c>
      <c r="D773" s="22" t="n"/>
      <c r="E773" s="22">
        <f t="array" ref="E773">INDIRECT(_xlfn.CONCAT("$L", $F773))</f>
        <v/>
      </c>
      <c r="F773" s="22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9.25" customHeight="1" s="6">
      <c r="A774" s="22">
        <f t="array" ref="A774">INDIRECT(_xlfn.CONCAT("$I", $F774))</f>
        <v/>
      </c>
      <c r="B774" s="22">
        <f t="array" ref="B774">INDIRECT(_xlfn.CONCAT("$J", $F774))</f>
        <v/>
      </c>
      <c r="C774" s="22">
        <f t="array" ref="C774">INDIRECT(_xlfn.CONCAT("$K", $F774))</f>
        <v/>
      </c>
      <c r="D774" s="22" t="n"/>
      <c r="E774" s="22">
        <f t="array" ref="E774">INDIRECT(_xlfn.CONCAT("$L", $F774))</f>
        <v/>
      </c>
      <c r="F774" s="22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22">
        <f t="array" ref="A775">INDIRECT(_xlfn.CONCAT("$I", $F775))</f>
        <v/>
      </c>
      <c r="B775" s="22">
        <f t="array" ref="B775">INDIRECT(_xlfn.CONCAT("$J", $F775))</f>
        <v/>
      </c>
      <c r="C775" s="22">
        <f t="array" ref="C775">INDIRECT(_xlfn.CONCAT("$K", $F775))</f>
        <v/>
      </c>
      <c r="D775" s="22" t="n"/>
      <c r="E775" s="22">
        <f t="array" ref="E775">INDIRECT(_xlfn.CONCAT("$L", $F775))</f>
        <v/>
      </c>
      <c r="F775" s="22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22">
        <f t="array" ref="A776">INDIRECT(_xlfn.CONCAT("$I", $F776))</f>
        <v/>
      </c>
      <c r="B776" s="22">
        <f t="array" ref="B776">INDIRECT(_xlfn.CONCAT("$J", $F776))</f>
        <v/>
      </c>
      <c r="C776" s="22">
        <f t="array" ref="C776">INDIRECT(_xlfn.CONCAT("$K", $F776))</f>
        <v/>
      </c>
      <c r="D776" s="22" t="n"/>
      <c r="E776" s="22">
        <f t="array" ref="E776">INDIRECT(_xlfn.CONCAT("$L", $F776))</f>
        <v/>
      </c>
      <c r="F776" s="22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9.25" customHeight="1" s="6">
      <c r="A777" s="22">
        <f t="array" ref="A777">INDIRECT(_xlfn.CONCAT("$I", $F777))</f>
        <v/>
      </c>
      <c r="B777" s="22">
        <f t="array" ref="B777">INDIRECT(_xlfn.CONCAT("$J", $F777))</f>
        <v/>
      </c>
      <c r="C777" s="22">
        <f t="array" ref="C777">INDIRECT(_xlfn.CONCAT("$K", $F777))</f>
        <v/>
      </c>
      <c r="D777" s="22" t="n"/>
      <c r="E777" s="22">
        <f t="array" ref="E777">INDIRECT(_xlfn.CONCAT("$L", $F777))</f>
        <v/>
      </c>
      <c r="F777" s="22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9.25" customHeight="1" s="6">
      <c r="A778" s="22">
        <f t="array" ref="A778">INDIRECT(_xlfn.CONCAT("$I", $F778))</f>
        <v/>
      </c>
      <c r="B778" s="22">
        <f t="array" ref="B778">INDIRECT(_xlfn.CONCAT("$J", $F778))</f>
        <v/>
      </c>
      <c r="C778" s="22">
        <f t="array" ref="C778">INDIRECT(_xlfn.CONCAT("$K", $F778))</f>
        <v/>
      </c>
      <c r="D778" s="22" t="n"/>
      <c r="E778" s="22">
        <f t="array" ref="E778">INDIRECT(_xlfn.CONCAT("$L", $F778))</f>
        <v/>
      </c>
      <c r="F778" s="22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9.25" customHeight="1" s="6">
      <c r="A779" s="22">
        <f t="array" ref="A779">INDIRECT(_xlfn.CONCAT("$I", $F779))</f>
        <v/>
      </c>
      <c r="B779" s="22">
        <f t="array" ref="B779">INDIRECT(_xlfn.CONCAT("$J", $F779))</f>
        <v/>
      </c>
      <c r="C779" s="22">
        <f t="array" ref="C779">INDIRECT(_xlfn.CONCAT("$K", $F779))</f>
        <v/>
      </c>
      <c r="D779" s="22" t="n"/>
      <c r="E779" s="22">
        <f t="array" ref="E779">INDIRECT(_xlfn.CONCAT("$L", $F779))</f>
        <v/>
      </c>
      <c r="F779" s="22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9.25" customHeight="1" s="6">
      <c r="A780" s="22">
        <f t="array" ref="A780">INDIRECT(_xlfn.CONCAT("$I", $F780))</f>
        <v/>
      </c>
      <c r="B780" s="22">
        <f t="array" ref="B780">INDIRECT(_xlfn.CONCAT("$J", $F780))</f>
        <v/>
      </c>
      <c r="C780" s="22">
        <f t="array" ref="C780">INDIRECT(_xlfn.CONCAT("$K", $F780))</f>
        <v/>
      </c>
      <c r="D780" s="22" t="n"/>
      <c r="E780" s="22">
        <f t="array" ref="E780">INDIRECT(_xlfn.CONCAT("$L", $F780))</f>
        <v/>
      </c>
      <c r="F780" s="22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9.25" customHeight="1" s="6">
      <c r="A781" s="22">
        <f t="array" ref="A781">INDIRECT(_xlfn.CONCAT("$I", $F781))</f>
        <v/>
      </c>
      <c r="B781" s="22">
        <f t="array" ref="B781">INDIRECT(_xlfn.CONCAT("$J", $F781))</f>
        <v/>
      </c>
      <c r="C781" s="22">
        <f t="array" ref="C781">INDIRECT(_xlfn.CONCAT("$K", $F781))</f>
        <v/>
      </c>
      <c r="D781" s="22" t="n"/>
      <c r="E781" s="22">
        <f t="array" ref="E781">INDIRECT(_xlfn.CONCAT("$L", $F781))</f>
        <v/>
      </c>
      <c r="F781" s="22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9.25" customHeight="1" s="6">
      <c r="A782" s="22">
        <f t="array" ref="A782">INDIRECT(_xlfn.CONCAT("$I", $F782))</f>
        <v/>
      </c>
      <c r="B782" s="22">
        <f t="array" ref="B782">INDIRECT(_xlfn.CONCAT("$J", $F782))</f>
        <v/>
      </c>
      <c r="C782" s="22">
        <f t="array" ref="C782">INDIRECT(_xlfn.CONCAT("$K", $F782))</f>
        <v/>
      </c>
      <c r="D782" s="22" t="n"/>
      <c r="E782" s="22">
        <f t="array" ref="E782">INDIRECT(_xlfn.CONCAT("$L", $F782))</f>
        <v/>
      </c>
      <c r="F782" s="22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9.25" customHeight="1" s="6">
      <c r="A783" s="22">
        <f t="array" ref="A783">INDIRECT(_xlfn.CONCAT("$I", $F783))</f>
        <v/>
      </c>
      <c r="B783" s="22">
        <f t="array" ref="B783">INDIRECT(_xlfn.CONCAT("$J", $F783))</f>
        <v/>
      </c>
      <c r="C783" s="22">
        <f t="array" ref="C783">INDIRECT(_xlfn.CONCAT("$K", $F783))</f>
        <v/>
      </c>
      <c r="D783" s="22" t="n"/>
      <c r="E783" s="22">
        <f t="array" ref="E783">INDIRECT(_xlfn.CONCAT("$L", $F783))</f>
        <v/>
      </c>
      <c r="F783" s="22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9.25" customHeight="1" s="6">
      <c r="A784" s="22">
        <f t="array" ref="A784">INDIRECT(_xlfn.CONCAT("$I", $F784))</f>
        <v/>
      </c>
      <c r="B784" s="22">
        <f t="array" ref="B784">INDIRECT(_xlfn.CONCAT("$J", $F784))</f>
        <v/>
      </c>
      <c r="C784" s="22">
        <f t="array" ref="C784">INDIRECT(_xlfn.CONCAT("$K", $F784))</f>
        <v/>
      </c>
      <c r="D784" s="22" t="n"/>
      <c r="E784" s="22">
        <f t="array" ref="E784">INDIRECT(_xlfn.CONCAT("$L", $F784))</f>
        <v/>
      </c>
      <c r="F784" s="22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9.25" customHeight="1" s="6">
      <c r="A785" s="22">
        <f t="array" ref="A785">INDIRECT(_xlfn.CONCAT("$I", $F785))</f>
        <v/>
      </c>
      <c r="B785" s="22">
        <f t="array" ref="B785">INDIRECT(_xlfn.CONCAT("$J", $F785))</f>
        <v/>
      </c>
      <c r="C785" s="22">
        <f t="array" ref="C785">INDIRECT(_xlfn.CONCAT("$K", $F785))</f>
        <v/>
      </c>
      <c r="D785" s="22" t="n"/>
      <c r="E785" s="22">
        <f t="array" ref="E785">INDIRECT(_xlfn.CONCAT("$L", $F785))</f>
        <v/>
      </c>
      <c r="F785" s="22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9.25" customHeight="1" s="6">
      <c r="A786" s="22">
        <f t="array" ref="A786">INDIRECT(_xlfn.CONCAT("$I", $F786))</f>
        <v/>
      </c>
      <c r="B786" s="22">
        <f t="array" ref="B786">INDIRECT(_xlfn.CONCAT("$J", $F786))</f>
        <v/>
      </c>
      <c r="C786" s="22">
        <f t="array" ref="C786">INDIRECT(_xlfn.CONCAT("$K", $F786))</f>
        <v/>
      </c>
      <c r="D786" s="22" t="n"/>
      <c r="E786" s="22">
        <f t="array" ref="E786">INDIRECT(_xlfn.CONCAT("$L", $F786))</f>
        <v/>
      </c>
      <c r="F786" s="22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9.25" customHeight="1" s="6">
      <c r="A787" s="22">
        <f t="array" ref="A787">INDIRECT(_xlfn.CONCAT("$I", $F787))</f>
        <v/>
      </c>
      <c r="B787" s="22">
        <f t="array" ref="B787">INDIRECT(_xlfn.CONCAT("$J", $F787))</f>
        <v/>
      </c>
      <c r="C787" s="22">
        <f t="array" ref="C787">INDIRECT(_xlfn.CONCAT("$K", $F787))</f>
        <v/>
      </c>
      <c r="D787" s="22" t="n"/>
      <c r="E787" s="22">
        <f t="array" ref="E787">INDIRECT(_xlfn.CONCAT("$L", $F787))</f>
        <v/>
      </c>
      <c r="F787" s="22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9.25" customHeight="1" s="6">
      <c r="A788" s="22">
        <f t="array" ref="A788">INDIRECT(_xlfn.CONCAT("$I", $F788))</f>
        <v/>
      </c>
      <c r="B788" s="22">
        <f t="array" ref="B788">INDIRECT(_xlfn.CONCAT("$J", $F788))</f>
        <v/>
      </c>
      <c r="C788" s="22">
        <f t="array" ref="C788">INDIRECT(_xlfn.CONCAT("$K", $F788))</f>
        <v/>
      </c>
      <c r="D788" s="22" t="n"/>
      <c r="E788" s="22">
        <f t="array" ref="E788">INDIRECT(_xlfn.CONCAT("$L", $F788))</f>
        <v/>
      </c>
      <c r="F788" s="22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9.25" customHeight="1" s="6">
      <c r="A789" s="22">
        <f t="array" ref="A789">INDIRECT(_xlfn.CONCAT("$I", $F789))</f>
        <v/>
      </c>
      <c r="B789" s="22">
        <f t="array" ref="B789">INDIRECT(_xlfn.CONCAT("$J", $F789))</f>
        <v/>
      </c>
      <c r="C789" s="22">
        <f t="array" ref="C789">INDIRECT(_xlfn.CONCAT("$K", $F789))</f>
        <v/>
      </c>
      <c r="D789" s="22" t="n"/>
      <c r="E789" s="22">
        <f t="array" ref="E789">INDIRECT(_xlfn.CONCAT("$L", $F789))</f>
        <v/>
      </c>
      <c r="F789" s="22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9.25" customHeight="1" s="6">
      <c r="A790" s="22">
        <f t="array" ref="A790">INDIRECT(_xlfn.CONCAT("$I", $F790))</f>
        <v/>
      </c>
      <c r="B790" s="22">
        <f t="array" ref="B790">INDIRECT(_xlfn.CONCAT("$J", $F790))</f>
        <v/>
      </c>
      <c r="C790" s="22">
        <f t="array" ref="C790">INDIRECT(_xlfn.CONCAT("$K", $F790))</f>
        <v/>
      </c>
      <c r="D790" s="22" t="n"/>
      <c r="E790" s="22">
        <f t="array" ref="E790">INDIRECT(_xlfn.CONCAT("$L", $F790))</f>
        <v/>
      </c>
      <c r="F790" s="22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22">
        <f t="array" ref="A791">INDIRECT(_xlfn.CONCAT("$I", $F791))</f>
        <v/>
      </c>
      <c r="B791" s="22">
        <f t="array" ref="B791">INDIRECT(_xlfn.CONCAT("$J", $F791))</f>
        <v/>
      </c>
      <c r="C791" s="22">
        <f t="array" ref="C791">INDIRECT(_xlfn.CONCAT("$K", $F791))</f>
        <v/>
      </c>
      <c r="D791" s="22" t="n"/>
      <c r="E791" s="22">
        <f t="array" ref="E791">INDIRECT(_xlfn.CONCAT("$L", $F791))</f>
        <v/>
      </c>
      <c r="F791" s="22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22">
        <f t="array" ref="A792">INDIRECT(_xlfn.CONCAT("$I", $F792))</f>
        <v/>
      </c>
      <c r="B792" s="22">
        <f t="array" ref="B792">INDIRECT(_xlfn.CONCAT("$J", $F792))</f>
        <v/>
      </c>
      <c r="C792" s="22">
        <f t="array" ref="C792">INDIRECT(_xlfn.CONCAT("$K", $F792))</f>
        <v/>
      </c>
      <c r="D792" s="22" t="n"/>
      <c r="E792" s="22">
        <f t="array" ref="E792">INDIRECT(_xlfn.CONCAT("$L", $F792))</f>
        <v/>
      </c>
      <c r="F792" s="22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9.25" customHeight="1" s="6">
      <c r="A793" s="22">
        <f t="array" ref="A793">INDIRECT(_xlfn.CONCAT("$I", $F793))</f>
        <v/>
      </c>
      <c r="B793" s="22">
        <f t="array" ref="B793">INDIRECT(_xlfn.CONCAT("$J", $F793))</f>
        <v/>
      </c>
      <c r="C793" s="22">
        <f t="array" ref="C793">INDIRECT(_xlfn.CONCAT("$K", $F793))</f>
        <v/>
      </c>
      <c r="D793" s="22" t="n"/>
      <c r="E793" s="22">
        <f t="array" ref="E793">INDIRECT(_xlfn.CONCAT("$L", $F793))</f>
        <v/>
      </c>
      <c r="F793" s="22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9.25" customHeight="1" s="6">
      <c r="A794" s="22">
        <f t="array" ref="A794">INDIRECT(_xlfn.CONCAT("$I", $F794))</f>
        <v/>
      </c>
      <c r="B794" s="22">
        <f t="array" ref="B794">INDIRECT(_xlfn.CONCAT("$J", $F794))</f>
        <v/>
      </c>
      <c r="C794" s="22">
        <f t="array" ref="C794">INDIRECT(_xlfn.CONCAT("$K", $F794))</f>
        <v/>
      </c>
      <c r="D794" s="22" t="n"/>
      <c r="E794" s="22">
        <f t="array" ref="E794">INDIRECT(_xlfn.CONCAT("$L", $F794))</f>
        <v/>
      </c>
      <c r="F794" s="22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9.25" customHeight="1" s="6">
      <c r="A795" s="22">
        <f t="array" ref="A795">INDIRECT(_xlfn.CONCAT("$I", $F795))</f>
        <v/>
      </c>
      <c r="B795" s="22">
        <f t="array" ref="B795">INDIRECT(_xlfn.CONCAT("$J", $F795))</f>
        <v/>
      </c>
      <c r="C795" s="22">
        <f t="array" ref="C795">INDIRECT(_xlfn.CONCAT("$K", $F795))</f>
        <v/>
      </c>
      <c r="D795" s="22" t="n"/>
      <c r="E795" s="22">
        <f t="array" ref="E795">INDIRECT(_xlfn.CONCAT("$L", $F795))</f>
        <v/>
      </c>
      <c r="F795" s="22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9.25" customHeight="1" s="6">
      <c r="A796" s="22">
        <f t="array" ref="A796">INDIRECT(_xlfn.CONCAT("$I", $F796))</f>
        <v/>
      </c>
      <c r="B796" s="22">
        <f t="array" ref="B796">INDIRECT(_xlfn.CONCAT("$J", $F796))</f>
        <v/>
      </c>
      <c r="C796" s="22">
        <f t="array" ref="C796">INDIRECT(_xlfn.CONCAT("$K", $F796))</f>
        <v/>
      </c>
      <c r="D796" s="22" t="n"/>
      <c r="E796" s="22">
        <f t="array" ref="E796">INDIRECT(_xlfn.CONCAT("$L", $F796))</f>
        <v/>
      </c>
      <c r="F796" s="22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22">
        <f t="array" ref="A797">INDIRECT(_xlfn.CONCAT("$I", $F797))</f>
        <v/>
      </c>
      <c r="B797" s="22">
        <f t="array" ref="B797">INDIRECT(_xlfn.CONCAT("$J", $F797))</f>
        <v/>
      </c>
      <c r="C797" s="22">
        <f t="array" ref="C797">INDIRECT(_xlfn.CONCAT("$K", $F797))</f>
        <v/>
      </c>
      <c r="D797" s="22" t="n"/>
      <c r="E797" s="22">
        <f t="array" ref="E797">INDIRECT(_xlfn.CONCAT("$L", $F797))</f>
        <v/>
      </c>
      <c r="F797" s="22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9.25" customHeight="1" s="6">
      <c r="A798" s="22">
        <f t="array" ref="A798">INDIRECT(_xlfn.CONCAT("$I", $F798))</f>
        <v/>
      </c>
      <c r="B798" s="22">
        <f t="array" ref="B798">INDIRECT(_xlfn.CONCAT("$J", $F798))</f>
        <v/>
      </c>
      <c r="C798" s="22">
        <f t="array" ref="C798">INDIRECT(_xlfn.CONCAT("$K", $F798))</f>
        <v/>
      </c>
      <c r="D798" s="22" t="n"/>
      <c r="E798" s="22">
        <f t="array" ref="E798">INDIRECT(_xlfn.CONCAT("$L", $F798))</f>
        <v/>
      </c>
      <c r="F798" s="22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9.25" customHeight="1" s="6">
      <c r="A799" s="22">
        <f t="array" ref="A799">INDIRECT(_xlfn.CONCAT("$I", $F799))</f>
        <v/>
      </c>
      <c r="B799" s="22">
        <f t="array" ref="B799">INDIRECT(_xlfn.CONCAT("$J", $F799))</f>
        <v/>
      </c>
      <c r="C799" s="22">
        <f t="array" ref="C799">INDIRECT(_xlfn.CONCAT("$K", $F799))</f>
        <v/>
      </c>
      <c r="D799" s="22" t="n"/>
      <c r="E799" s="22">
        <f t="array" ref="E799">INDIRECT(_xlfn.CONCAT("$L", $F799))</f>
        <v/>
      </c>
      <c r="F799" s="22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9.25" customHeight="1" s="6">
      <c r="A800" s="22">
        <f t="array" ref="A800">INDIRECT(_xlfn.CONCAT("$I", $F800))</f>
        <v/>
      </c>
      <c r="B800" s="22">
        <f t="array" ref="B800">INDIRECT(_xlfn.CONCAT("$J", $F800))</f>
        <v/>
      </c>
      <c r="C800" s="22">
        <f t="array" ref="C800">INDIRECT(_xlfn.CONCAT("$K", $F800))</f>
        <v/>
      </c>
      <c r="D800" s="22" t="n"/>
      <c r="E800" s="22">
        <f t="array" ref="E800">INDIRECT(_xlfn.CONCAT("$L", $F800))</f>
        <v/>
      </c>
      <c r="F800" s="22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9.25" customHeight="1" s="6">
      <c r="A801" s="22">
        <f t="array" ref="A801">INDIRECT(_xlfn.CONCAT("$I", $F801))</f>
        <v/>
      </c>
      <c r="B801" s="22">
        <f t="array" ref="B801">INDIRECT(_xlfn.CONCAT("$J", $F801))</f>
        <v/>
      </c>
      <c r="C801" s="22">
        <f t="array" ref="C801">INDIRECT(_xlfn.CONCAT("$K", $F801))</f>
        <v/>
      </c>
      <c r="D801" s="22" t="n"/>
      <c r="E801" s="22">
        <f t="array" ref="E801">INDIRECT(_xlfn.CONCAT("$L", $F801))</f>
        <v/>
      </c>
      <c r="F801" s="22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22">
        <f t="array" ref="A802">INDIRECT(_xlfn.CONCAT("$I", $F802))</f>
        <v/>
      </c>
      <c r="B802" s="22">
        <f t="array" ref="B802">INDIRECT(_xlfn.CONCAT("$J", $F802))</f>
        <v/>
      </c>
      <c r="C802" s="22">
        <f t="array" ref="C802">INDIRECT(_xlfn.CONCAT("$K", $F802))</f>
        <v/>
      </c>
      <c r="D802" s="22" t="n"/>
      <c r="E802" s="22">
        <f t="array" ref="E802">INDIRECT(_xlfn.CONCAT("$L", $F802))</f>
        <v/>
      </c>
      <c r="F802" s="22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22">
        <f t="array" ref="A803">INDIRECT(_xlfn.CONCAT("$I", $F803))</f>
        <v/>
      </c>
      <c r="B803" s="22">
        <f t="array" ref="B803">INDIRECT(_xlfn.CONCAT("$J", $F803))</f>
        <v/>
      </c>
      <c r="C803" s="22">
        <f t="array" ref="C803">INDIRECT(_xlfn.CONCAT("$K", $F803))</f>
        <v/>
      </c>
      <c r="D803" s="22" t="n"/>
      <c r="E803" s="22">
        <f t="array" ref="E803">INDIRECT(_xlfn.CONCAT("$L", $F803))</f>
        <v/>
      </c>
      <c r="F803" s="22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9.25" customHeight="1" s="6">
      <c r="A804" s="22">
        <f t="array" ref="A804">INDIRECT(_xlfn.CONCAT("$I", $F804))</f>
        <v/>
      </c>
      <c r="B804" s="22">
        <f t="array" ref="B804">INDIRECT(_xlfn.CONCAT("$J", $F804))</f>
        <v/>
      </c>
      <c r="C804" s="22">
        <f t="array" ref="C804">INDIRECT(_xlfn.CONCAT("$K", $F804))</f>
        <v/>
      </c>
      <c r="D804" s="22" t="n"/>
      <c r="E804" s="22">
        <f t="array" ref="E804">INDIRECT(_xlfn.CONCAT("$L", $F804))</f>
        <v/>
      </c>
      <c r="F804" s="22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9.25" customHeight="1" s="6">
      <c r="A805" s="22">
        <f t="array" ref="A805">INDIRECT(_xlfn.CONCAT("$I", $F805))</f>
        <v/>
      </c>
      <c r="B805" s="22">
        <f t="array" ref="B805">INDIRECT(_xlfn.CONCAT("$J", $F805))</f>
        <v/>
      </c>
      <c r="C805" s="22">
        <f t="array" ref="C805">INDIRECT(_xlfn.CONCAT("$K", $F805))</f>
        <v/>
      </c>
      <c r="D805" s="22" t="n"/>
      <c r="E805" s="22">
        <f t="array" ref="E805">INDIRECT(_xlfn.CONCAT("$L", $F805))</f>
        <v/>
      </c>
      <c r="F805" s="22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9.25" customHeight="1" s="6">
      <c r="A806" s="22">
        <f t="array" ref="A806">INDIRECT(_xlfn.CONCAT("$I", $F806))</f>
        <v/>
      </c>
      <c r="B806" s="22">
        <f t="array" ref="B806">INDIRECT(_xlfn.CONCAT("$J", $F806))</f>
        <v/>
      </c>
      <c r="C806" s="22">
        <f t="array" ref="C806">INDIRECT(_xlfn.CONCAT("$K", $F806))</f>
        <v/>
      </c>
      <c r="D806" s="22" t="n"/>
      <c r="E806" s="22">
        <f t="array" ref="E806">INDIRECT(_xlfn.CONCAT("$L", $F806))</f>
        <v/>
      </c>
      <c r="F806" s="22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9.25" customHeight="1" s="6">
      <c r="A807" s="22">
        <f t="array" ref="A807">INDIRECT(_xlfn.CONCAT("$I", $F807))</f>
        <v/>
      </c>
      <c r="B807" s="22">
        <f t="array" ref="B807">INDIRECT(_xlfn.CONCAT("$J", $F807))</f>
        <v/>
      </c>
      <c r="C807" s="22">
        <f t="array" ref="C807">INDIRECT(_xlfn.CONCAT("$K", $F807))</f>
        <v/>
      </c>
      <c r="D807" s="22" t="n"/>
      <c r="E807" s="22">
        <f t="array" ref="E807">INDIRECT(_xlfn.CONCAT("$L", $F807))</f>
        <v/>
      </c>
      <c r="F807" s="22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9.25" customHeight="1" s="6">
      <c r="A808" s="22">
        <f t="array" ref="A808">INDIRECT(_xlfn.CONCAT("$I", $F808))</f>
        <v/>
      </c>
      <c r="B808" s="22">
        <f t="array" ref="B808">INDIRECT(_xlfn.CONCAT("$J", $F808))</f>
        <v/>
      </c>
      <c r="C808" s="22">
        <f t="array" ref="C808">INDIRECT(_xlfn.CONCAT("$K", $F808))</f>
        <v/>
      </c>
      <c r="D808" s="22" t="n"/>
      <c r="E808" s="22">
        <f t="array" ref="E808">INDIRECT(_xlfn.CONCAT("$L", $F808))</f>
        <v/>
      </c>
      <c r="F808" s="22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9.25" customHeight="1" s="6">
      <c r="A809" s="22">
        <f t="array" ref="A809">INDIRECT(_xlfn.CONCAT("$I", $F809))</f>
        <v/>
      </c>
      <c r="B809" s="22">
        <f t="array" ref="B809">INDIRECT(_xlfn.CONCAT("$J", $F809))</f>
        <v/>
      </c>
      <c r="C809" s="22">
        <f t="array" ref="C809">INDIRECT(_xlfn.CONCAT("$K", $F809))</f>
        <v/>
      </c>
      <c r="D809" s="22" t="n"/>
      <c r="E809" s="22">
        <f t="array" ref="E809">INDIRECT(_xlfn.CONCAT("$L", $F809))</f>
        <v/>
      </c>
      <c r="F809" s="22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9.25" customHeight="1" s="6">
      <c r="A810" s="22">
        <f t="array" ref="A810">INDIRECT(_xlfn.CONCAT("$I", $F810))</f>
        <v/>
      </c>
      <c r="B810" s="22">
        <f t="array" ref="B810">INDIRECT(_xlfn.CONCAT("$J", $F810))</f>
        <v/>
      </c>
      <c r="C810" s="22">
        <f t="array" ref="C810">INDIRECT(_xlfn.CONCAT("$K", $F810))</f>
        <v/>
      </c>
      <c r="D810" s="22" t="n"/>
      <c r="E810" s="22">
        <f t="array" ref="E810">INDIRECT(_xlfn.CONCAT("$L", $F810))</f>
        <v/>
      </c>
      <c r="F810" s="22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9.25" customHeight="1" s="6">
      <c r="A811" s="22">
        <f t="array" ref="A811">INDIRECT(_xlfn.CONCAT("$I", $F811))</f>
        <v/>
      </c>
      <c r="B811" s="22">
        <f t="array" ref="B811">INDIRECT(_xlfn.CONCAT("$J", $F811))</f>
        <v/>
      </c>
      <c r="C811" s="22">
        <f t="array" ref="C811">INDIRECT(_xlfn.CONCAT("$K", $F811))</f>
        <v/>
      </c>
      <c r="D811" s="22" t="n"/>
      <c r="E811" s="22">
        <f t="array" ref="E811">INDIRECT(_xlfn.CONCAT("$L", $F811))</f>
        <v/>
      </c>
      <c r="F811" s="22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9.25" customHeight="1" s="6">
      <c r="A812" s="22">
        <f t="array" ref="A812">INDIRECT(_xlfn.CONCAT("$I", $F812))</f>
        <v/>
      </c>
      <c r="B812" s="22">
        <f t="array" ref="B812">INDIRECT(_xlfn.CONCAT("$J", $F812))</f>
        <v/>
      </c>
      <c r="C812" s="22">
        <f t="array" ref="C812">INDIRECT(_xlfn.CONCAT("$K", $F812))</f>
        <v/>
      </c>
      <c r="D812" s="22" t="n"/>
      <c r="E812" s="22">
        <f t="array" ref="E812">INDIRECT(_xlfn.CONCAT("$L", $F812))</f>
        <v/>
      </c>
      <c r="F812" s="22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9.25" customHeight="1" s="6">
      <c r="A813" s="22">
        <f t="array" ref="A813">INDIRECT(_xlfn.CONCAT("$I", $F813))</f>
        <v/>
      </c>
      <c r="B813" s="22">
        <f t="array" ref="B813">INDIRECT(_xlfn.CONCAT("$J", $F813))</f>
        <v/>
      </c>
      <c r="C813" s="22">
        <f t="array" ref="C813">INDIRECT(_xlfn.CONCAT("$K", $F813))</f>
        <v/>
      </c>
      <c r="D813" s="22" t="n"/>
      <c r="E813" s="22">
        <f t="array" ref="E813">INDIRECT(_xlfn.CONCAT("$L", $F813))</f>
        <v/>
      </c>
      <c r="F813" s="22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9.25" customHeight="1" s="6">
      <c r="A814" s="22">
        <f t="array" ref="A814">INDIRECT(_xlfn.CONCAT("$I", $F814))</f>
        <v/>
      </c>
      <c r="B814" s="22">
        <f t="array" ref="B814">INDIRECT(_xlfn.CONCAT("$J", $F814))</f>
        <v/>
      </c>
      <c r="C814" s="22">
        <f t="array" ref="C814">INDIRECT(_xlfn.CONCAT("$K", $F814))</f>
        <v/>
      </c>
      <c r="D814" s="22" t="n"/>
      <c r="E814" s="22">
        <f t="array" ref="E814">INDIRECT(_xlfn.CONCAT("$L", $F814))</f>
        <v/>
      </c>
      <c r="F814" s="22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9.25" customHeight="1" s="6">
      <c r="A815" s="22">
        <f t="array" ref="A815">INDIRECT(_xlfn.CONCAT("$I", $F815))</f>
        <v/>
      </c>
      <c r="B815" s="22">
        <f t="array" ref="B815">INDIRECT(_xlfn.CONCAT("$J", $F815))</f>
        <v/>
      </c>
      <c r="C815" s="22">
        <f t="array" ref="C815">INDIRECT(_xlfn.CONCAT("$K", $F815))</f>
        <v/>
      </c>
      <c r="D815" s="22" t="n"/>
      <c r="E815" s="22">
        <f t="array" ref="E815">INDIRECT(_xlfn.CONCAT("$L", $F815))</f>
        <v/>
      </c>
      <c r="F815" s="22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9.25" customHeight="1" s="6">
      <c r="A816" s="22">
        <f t="array" ref="A816">INDIRECT(_xlfn.CONCAT("$I", $F816))</f>
        <v/>
      </c>
      <c r="B816" s="22">
        <f t="array" ref="B816">INDIRECT(_xlfn.CONCAT("$J", $F816))</f>
        <v/>
      </c>
      <c r="C816" s="22">
        <f t="array" ref="C816">INDIRECT(_xlfn.CONCAT("$K", $F816))</f>
        <v/>
      </c>
      <c r="D816" s="22" t="n"/>
      <c r="E816" s="22">
        <f t="array" ref="E816">INDIRECT(_xlfn.CONCAT("$L", $F816))</f>
        <v/>
      </c>
      <c r="F816" s="22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9.25" customHeight="1" s="6">
      <c r="A817" s="22">
        <f t="array" ref="A817">INDIRECT(_xlfn.CONCAT("$I", $F817))</f>
        <v/>
      </c>
      <c r="B817" s="22">
        <f t="array" ref="B817">INDIRECT(_xlfn.CONCAT("$J", $F817))</f>
        <v/>
      </c>
      <c r="C817" s="22">
        <f t="array" ref="C817">INDIRECT(_xlfn.CONCAT("$K", $F817))</f>
        <v/>
      </c>
      <c r="D817" s="22" t="n"/>
      <c r="E817" s="22">
        <f t="array" ref="E817">INDIRECT(_xlfn.CONCAT("$L", $F817))</f>
        <v/>
      </c>
      <c r="F817" s="22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9.25" customHeight="1" s="6">
      <c r="A818" s="22">
        <f t="array" ref="A818">INDIRECT(_xlfn.CONCAT("$I", $F818))</f>
        <v/>
      </c>
      <c r="B818" s="22">
        <f t="array" ref="B818">INDIRECT(_xlfn.CONCAT("$J", $F818))</f>
        <v/>
      </c>
      <c r="C818" s="22">
        <f t="array" ref="C818">INDIRECT(_xlfn.CONCAT("$K", $F818))</f>
        <v/>
      </c>
      <c r="D818" s="22" t="n"/>
      <c r="E818" s="22">
        <f t="array" ref="E818">INDIRECT(_xlfn.CONCAT("$L", $F818))</f>
        <v/>
      </c>
      <c r="F818" s="22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9.25" customHeight="1" s="6">
      <c r="A819" s="22">
        <f t="array" ref="A819">INDIRECT(_xlfn.CONCAT("$I", $F819))</f>
        <v/>
      </c>
      <c r="B819" s="22">
        <f t="array" ref="B819">INDIRECT(_xlfn.CONCAT("$J", $F819))</f>
        <v/>
      </c>
      <c r="C819" s="22">
        <f t="array" ref="C819">INDIRECT(_xlfn.CONCAT("$K", $F819))</f>
        <v/>
      </c>
      <c r="D819" s="22" t="n"/>
      <c r="E819" s="22">
        <f t="array" ref="E819">INDIRECT(_xlfn.CONCAT("$L", $F819))</f>
        <v/>
      </c>
      <c r="F819" s="22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9.25" customHeight="1" s="6">
      <c r="A820" s="22">
        <f t="array" ref="A820">INDIRECT(_xlfn.CONCAT("$I", $F820))</f>
        <v/>
      </c>
      <c r="B820" s="22">
        <f t="array" ref="B820">INDIRECT(_xlfn.CONCAT("$J", $F820))</f>
        <v/>
      </c>
      <c r="C820" s="22">
        <f t="array" ref="C820">INDIRECT(_xlfn.CONCAT("$K", $F820))</f>
        <v/>
      </c>
      <c r="D820" s="22" t="n"/>
      <c r="E820" s="22">
        <f t="array" ref="E820">INDIRECT(_xlfn.CONCAT("$L", $F820))</f>
        <v/>
      </c>
      <c r="F820" s="22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9.25" customHeight="1" s="6">
      <c r="A821" s="22">
        <f t="array" ref="A821">INDIRECT(_xlfn.CONCAT("$I", $F821))</f>
        <v/>
      </c>
      <c r="B821" s="22">
        <f t="array" ref="B821">INDIRECT(_xlfn.CONCAT("$J", $F821))</f>
        <v/>
      </c>
      <c r="C821" s="22">
        <f t="array" ref="C821">INDIRECT(_xlfn.CONCAT("$K", $F821))</f>
        <v/>
      </c>
      <c r="D821" s="22" t="n"/>
      <c r="E821" s="22">
        <f t="array" ref="E821">INDIRECT(_xlfn.CONCAT("$L", $F821))</f>
        <v/>
      </c>
      <c r="F821" s="22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9.25" customHeight="1" s="6">
      <c r="A822" s="22">
        <f t="array" ref="A822">INDIRECT(_xlfn.CONCAT("$I", $F822))</f>
        <v/>
      </c>
      <c r="B822" s="22">
        <f t="array" ref="B822">INDIRECT(_xlfn.CONCAT("$J", $F822))</f>
        <v/>
      </c>
      <c r="C822" s="22">
        <f t="array" ref="C822">INDIRECT(_xlfn.CONCAT("$K", $F822))</f>
        <v/>
      </c>
      <c r="D822" s="22" t="n"/>
      <c r="E822" s="22">
        <f t="array" ref="E822">INDIRECT(_xlfn.CONCAT("$L", $F822))</f>
        <v/>
      </c>
      <c r="F822" s="22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22">
        <f t="array" ref="A823">INDIRECT(_xlfn.CONCAT("$I", $F823))</f>
        <v/>
      </c>
      <c r="B823" s="22">
        <f t="array" ref="B823">INDIRECT(_xlfn.CONCAT("$J", $F823))</f>
        <v/>
      </c>
      <c r="C823" s="22">
        <f t="array" ref="C823">INDIRECT(_xlfn.CONCAT("$K", $F823))</f>
        <v/>
      </c>
      <c r="D823" s="22" t="n"/>
      <c r="E823" s="22">
        <f t="array" ref="E823">INDIRECT(_xlfn.CONCAT("$L", $F823))</f>
        <v/>
      </c>
      <c r="F823" s="22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22">
        <f t="array" ref="A824">INDIRECT(_xlfn.CONCAT("$I", $F824))</f>
        <v/>
      </c>
      <c r="B824" s="22">
        <f t="array" ref="B824">INDIRECT(_xlfn.CONCAT("$J", $F824))</f>
        <v/>
      </c>
      <c r="C824" s="22">
        <f t="array" ref="C824">INDIRECT(_xlfn.CONCAT("$K", $F824))</f>
        <v/>
      </c>
      <c r="D824" s="22" t="n"/>
      <c r="E824" s="22">
        <f t="array" ref="E824">INDIRECT(_xlfn.CONCAT("$L", $F824))</f>
        <v/>
      </c>
      <c r="F824" s="22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9.25" customHeight="1" s="6">
      <c r="A825" s="22">
        <f t="array" ref="A825">INDIRECT(_xlfn.CONCAT("$I", $F825))</f>
        <v/>
      </c>
      <c r="B825" s="22">
        <f t="array" ref="B825">INDIRECT(_xlfn.CONCAT("$J", $F825))</f>
        <v/>
      </c>
      <c r="C825" s="22">
        <f t="array" ref="C825">INDIRECT(_xlfn.CONCAT("$K", $F825))</f>
        <v/>
      </c>
      <c r="D825" s="22" t="n"/>
      <c r="E825" s="22">
        <f t="array" ref="E825">INDIRECT(_xlfn.CONCAT("$L", $F825))</f>
        <v/>
      </c>
      <c r="F825" s="22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9.25" customHeight="1" s="6">
      <c r="A826" s="22">
        <f t="array" ref="A826">INDIRECT(_xlfn.CONCAT("$I", $F826))</f>
        <v/>
      </c>
      <c r="B826" s="22">
        <f t="array" ref="B826">INDIRECT(_xlfn.CONCAT("$J", $F826))</f>
        <v/>
      </c>
      <c r="C826" s="22">
        <f t="array" ref="C826">INDIRECT(_xlfn.CONCAT("$K", $F826))</f>
        <v/>
      </c>
      <c r="D826" s="22" t="n"/>
      <c r="E826" s="22">
        <f t="array" ref="E826">INDIRECT(_xlfn.CONCAT("$L", $F826))</f>
        <v/>
      </c>
      <c r="F826" s="22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9.25" customHeight="1" s="6">
      <c r="A827" s="22">
        <f t="array" ref="A827">INDIRECT(_xlfn.CONCAT("$I", $F827))</f>
        <v/>
      </c>
      <c r="B827" s="22">
        <f t="array" ref="B827">INDIRECT(_xlfn.CONCAT("$J", $F827))</f>
        <v/>
      </c>
      <c r="C827" s="22">
        <f t="array" ref="C827">INDIRECT(_xlfn.CONCAT("$K", $F827))</f>
        <v/>
      </c>
      <c r="D827" s="22" t="n"/>
      <c r="E827" s="22">
        <f t="array" ref="E827">INDIRECT(_xlfn.CONCAT("$L", $F827))</f>
        <v/>
      </c>
      <c r="F827" s="22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9.25" customHeight="1" s="6">
      <c r="A828" s="22">
        <f t="array" ref="A828">INDIRECT(_xlfn.CONCAT("$I", $F828))</f>
        <v/>
      </c>
      <c r="B828" s="22">
        <f t="array" ref="B828">INDIRECT(_xlfn.CONCAT("$J", $F828))</f>
        <v/>
      </c>
      <c r="C828" s="22">
        <f t="array" ref="C828">INDIRECT(_xlfn.CONCAT("$K", $F828))</f>
        <v/>
      </c>
      <c r="D828" s="22" t="n"/>
      <c r="E828" s="22">
        <f t="array" ref="E828">INDIRECT(_xlfn.CONCAT("$L", $F828))</f>
        <v/>
      </c>
      <c r="F828" s="22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9.25" customHeight="1" s="6">
      <c r="A829" s="22">
        <f t="array" ref="A829">INDIRECT(_xlfn.CONCAT("$I", $F829))</f>
        <v/>
      </c>
      <c r="B829" s="22">
        <f t="array" ref="B829">INDIRECT(_xlfn.CONCAT("$J", $F829))</f>
        <v/>
      </c>
      <c r="C829" s="22">
        <f t="array" ref="C829">INDIRECT(_xlfn.CONCAT("$K", $F829))</f>
        <v/>
      </c>
      <c r="D829" s="22" t="n"/>
      <c r="E829" s="22">
        <f t="array" ref="E829">INDIRECT(_xlfn.CONCAT("$L", $F829))</f>
        <v/>
      </c>
      <c r="F829" s="22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9.25" customHeight="1" s="6">
      <c r="A830" s="22">
        <f t="array" ref="A830">INDIRECT(_xlfn.CONCAT("$I", $F830))</f>
        <v/>
      </c>
      <c r="B830" s="22">
        <f t="array" ref="B830">INDIRECT(_xlfn.CONCAT("$J", $F830))</f>
        <v/>
      </c>
      <c r="C830" s="22">
        <f t="array" ref="C830">INDIRECT(_xlfn.CONCAT("$K", $F830))</f>
        <v/>
      </c>
      <c r="D830" s="22" t="n"/>
      <c r="E830" s="22">
        <f t="array" ref="E830">INDIRECT(_xlfn.CONCAT("$L", $F830))</f>
        <v/>
      </c>
      <c r="F830" s="22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9.25" customHeight="1" s="6">
      <c r="A831" s="22">
        <f t="array" ref="A831">INDIRECT(_xlfn.CONCAT("$I", $F831))</f>
        <v/>
      </c>
      <c r="B831" s="22">
        <f t="array" ref="B831">INDIRECT(_xlfn.CONCAT("$J", $F831))</f>
        <v/>
      </c>
      <c r="C831" s="22">
        <f t="array" ref="C831">INDIRECT(_xlfn.CONCAT("$K", $F831))</f>
        <v/>
      </c>
      <c r="D831" s="22" t="n"/>
      <c r="E831" s="22">
        <f t="array" ref="E831">INDIRECT(_xlfn.CONCAT("$L", $F831))</f>
        <v/>
      </c>
      <c r="F831" s="22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9.25" customHeight="1" s="6">
      <c r="A832" s="22">
        <f t="array" ref="A832">INDIRECT(_xlfn.CONCAT("$I", $F832))</f>
        <v/>
      </c>
      <c r="B832" s="22">
        <f t="array" ref="B832">INDIRECT(_xlfn.CONCAT("$J", $F832))</f>
        <v/>
      </c>
      <c r="C832" s="22">
        <f t="array" ref="C832">INDIRECT(_xlfn.CONCAT("$K", $F832))</f>
        <v/>
      </c>
      <c r="D832" s="22" t="n"/>
      <c r="E832" s="22">
        <f t="array" ref="E832">INDIRECT(_xlfn.CONCAT("$L", $F832))</f>
        <v/>
      </c>
      <c r="F832" s="22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9.25" customHeight="1" s="6">
      <c r="A833" s="22">
        <f t="array" ref="A833">INDIRECT(_xlfn.CONCAT("$I", $F833))</f>
        <v/>
      </c>
      <c r="B833" s="22">
        <f t="array" ref="B833">INDIRECT(_xlfn.CONCAT("$J", $F833))</f>
        <v/>
      </c>
      <c r="C833" s="22">
        <f t="array" ref="C833">INDIRECT(_xlfn.CONCAT("$K", $F833))</f>
        <v/>
      </c>
      <c r="D833" s="22" t="n"/>
      <c r="E833" s="22">
        <f t="array" ref="E833">INDIRECT(_xlfn.CONCAT("$L", $F833))</f>
        <v/>
      </c>
      <c r="F833" s="22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9.25" customHeight="1" s="6">
      <c r="A834" s="22">
        <f t="array" ref="A834">INDIRECT(_xlfn.CONCAT("$I", $F834))</f>
        <v/>
      </c>
      <c r="B834" s="22">
        <f t="array" ref="B834">INDIRECT(_xlfn.CONCAT("$J", $F834))</f>
        <v/>
      </c>
      <c r="C834" s="22">
        <f t="array" ref="C834">INDIRECT(_xlfn.CONCAT("$K", $F834))</f>
        <v/>
      </c>
      <c r="D834" s="22" t="n"/>
      <c r="E834" s="22">
        <f t="array" ref="E834">INDIRECT(_xlfn.CONCAT("$L", $F834))</f>
        <v/>
      </c>
      <c r="F834" s="22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9.25" customHeight="1" s="6">
      <c r="A835" s="22">
        <f t="array" ref="A835">INDIRECT(_xlfn.CONCAT("$I", $F835))</f>
        <v/>
      </c>
      <c r="B835" s="22">
        <f t="array" ref="B835">INDIRECT(_xlfn.CONCAT("$J", $F835))</f>
        <v/>
      </c>
      <c r="C835" s="22">
        <f t="array" ref="C835">INDIRECT(_xlfn.CONCAT("$K", $F835))</f>
        <v/>
      </c>
      <c r="D835" s="22" t="n"/>
      <c r="E835" s="22">
        <f t="array" ref="E835">INDIRECT(_xlfn.CONCAT("$L", $F835))</f>
        <v/>
      </c>
      <c r="F835" s="22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9.25" customHeight="1" s="6">
      <c r="A836" s="22">
        <f t="array" ref="A836">INDIRECT(_xlfn.CONCAT("$I", $F836))</f>
        <v/>
      </c>
      <c r="B836" s="22">
        <f t="array" ref="B836">INDIRECT(_xlfn.CONCAT("$J", $F836))</f>
        <v/>
      </c>
      <c r="C836" s="22">
        <f t="array" ref="C836">INDIRECT(_xlfn.CONCAT("$K", $F836))</f>
        <v/>
      </c>
      <c r="D836" s="22" t="n"/>
      <c r="E836" s="22">
        <f t="array" ref="E836">INDIRECT(_xlfn.CONCAT("$L", $F836))</f>
        <v/>
      </c>
      <c r="F836" s="22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9.25" customHeight="1" s="6">
      <c r="A837" s="22">
        <f t="array" ref="A837">INDIRECT(_xlfn.CONCAT("$I", $F837))</f>
        <v/>
      </c>
      <c r="B837" s="22">
        <f t="array" ref="B837">INDIRECT(_xlfn.CONCAT("$J", $F837))</f>
        <v/>
      </c>
      <c r="C837" s="22">
        <f t="array" ref="C837">INDIRECT(_xlfn.CONCAT("$K", $F837))</f>
        <v/>
      </c>
      <c r="D837" s="22" t="n"/>
      <c r="E837" s="22">
        <f t="array" ref="E837">INDIRECT(_xlfn.CONCAT("$L", $F837))</f>
        <v/>
      </c>
      <c r="F837" s="22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9.25" customHeight="1" s="6">
      <c r="A838" s="22">
        <f t="array" ref="A838">INDIRECT(_xlfn.CONCAT("$I", $F838))</f>
        <v/>
      </c>
      <c r="B838" s="22">
        <f t="array" ref="B838">INDIRECT(_xlfn.CONCAT("$J", $F838))</f>
        <v/>
      </c>
      <c r="C838" s="22">
        <f t="array" ref="C838">INDIRECT(_xlfn.CONCAT("$K", $F838))</f>
        <v/>
      </c>
      <c r="D838" s="22" t="n"/>
      <c r="E838" s="22">
        <f t="array" ref="E838">INDIRECT(_xlfn.CONCAT("$L", $F838))</f>
        <v/>
      </c>
      <c r="F838" s="22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9.25" customHeight="1" s="6">
      <c r="A839" s="22">
        <f t="array" ref="A839">INDIRECT(_xlfn.CONCAT("$I", $F839))</f>
        <v/>
      </c>
      <c r="B839" s="22">
        <f t="array" ref="B839">INDIRECT(_xlfn.CONCAT("$J", $F839))</f>
        <v/>
      </c>
      <c r="C839" s="22">
        <f t="array" ref="C839">INDIRECT(_xlfn.CONCAT("$K", $F839))</f>
        <v/>
      </c>
      <c r="D839" s="22" t="n"/>
      <c r="E839" s="22">
        <f t="array" ref="E839">INDIRECT(_xlfn.CONCAT("$L", $F839))</f>
        <v/>
      </c>
      <c r="F839" s="22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9.25" customHeight="1" s="6">
      <c r="A840" s="22">
        <f t="array" ref="A840">INDIRECT(_xlfn.CONCAT("$I", $F840))</f>
        <v/>
      </c>
      <c r="B840" s="22">
        <f t="array" ref="B840">INDIRECT(_xlfn.CONCAT("$J", $F840))</f>
        <v/>
      </c>
      <c r="C840" s="22">
        <f t="array" ref="C840">INDIRECT(_xlfn.CONCAT("$K", $F840))</f>
        <v/>
      </c>
      <c r="D840" s="22" t="n"/>
      <c r="E840" s="22">
        <f t="array" ref="E840">INDIRECT(_xlfn.CONCAT("$L", $F840))</f>
        <v/>
      </c>
      <c r="F840" s="22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9.25" customHeight="1" s="6">
      <c r="A841" s="22">
        <f t="array" ref="A841">INDIRECT(_xlfn.CONCAT("$I", $F841))</f>
        <v/>
      </c>
      <c r="B841" s="22">
        <f t="array" ref="B841">INDIRECT(_xlfn.CONCAT("$J", $F841))</f>
        <v/>
      </c>
      <c r="C841" s="22">
        <f t="array" ref="C841">INDIRECT(_xlfn.CONCAT("$K", $F841))</f>
        <v/>
      </c>
      <c r="D841" s="22" t="n"/>
      <c r="E841" s="22">
        <f t="array" ref="E841">INDIRECT(_xlfn.CONCAT("$L", $F841))</f>
        <v/>
      </c>
      <c r="F841" s="22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9.25" customHeight="1" s="6">
      <c r="A842" s="22">
        <f t="array" ref="A842">INDIRECT(_xlfn.CONCAT("$I", $F842))</f>
        <v/>
      </c>
      <c r="B842" s="22">
        <f t="array" ref="B842">INDIRECT(_xlfn.CONCAT("$J", $F842))</f>
        <v/>
      </c>
      <c r="C842" s="22">
        <f t="array" ref="C842">INDIRECT(_xlfn.CONCAT("$K", $F842))</f>
        <v/>
      </c>
      <c r="D842" s="22" t="n"/>
      <c r="E842" s="22">
        <f t="array" ref="E842">INDIRECT(_xlfn.CONCAT("$L", $F842))</f>
        <v/>
      </c>
      <c r="F842" s="22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9.25" customHeight="1" s="6">
      <c r="A843" s="22">
        <f t="array" ref="A843">INDIRECT(_xlfn.CONCAT("$I", $F843))</f>
        <v/>
      </c>
      <c r="B843" s="22">
        <f t="array" ref="B843">INDIRECT(_xlfn.CONCAT("$J", $F843))</f>
        <v/>
      </c>
      <c r="C843" s="22">
        <f t="array" ref="C843">INDIRECT(_xlfn.CONCAT("$K", $F843))</f>
        <v/>
      </c>
      <c r="D843" s="22" t="n"/>
      <c r="E843" s="22">
        <f t="array" ref="E843">INDIRECT(_xlfn.CONCAT("$L", $F843))</f>
        <v/>
      </c>
      <c r="F843" s="22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9.25" customHeight="1" s="6">
      <c r="A844" s="22">
        <f t="array" ref="A844">INDIRECT(_xlfn.CONCAT("$I", $F844))</f>
        <v/>
      </c>
      <c r="B844" s="22">
        <f t="array" ref="B844">INDIRECT(_xlfn.CONCAT("$J", $F844))</f>
        <v/>
      </c>
      <c r="C844" s="22">
        <f t="array" ref="C844">INDIRECT(_xlfn.CONCAT("$K", $F844))</f>
        <v/>
      </c>
      <c r="D844" s="22" t="n"/>
      <c r="E844" s="22">
        <f t="array" ref="E844">INDIRECT(_xlfn.CONCAT("$L", $F844))</f>
        <v/>
      </c>
      <c r="F844" s="22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9.25" customHeight="1" s="6">
      <c r="A845" s="22">
        <f t="array" ref="A845">INDIRECT(_xlfn.CONCAT("$I", $F845))</f>
        <v/>
      </c>
      <c r="B845" s="22">
        <f t="array" ref="B845">INDIRECT(_xlfn.CONCAT("$J", $F845))</f>
        <v/>
      </c>
      <c r="C845" s="22">
        <f t="array" ref="C845">INDIRECT(_xlfn.CONCAT("$K", $F845))</f>
        <v/>
      </c>
      <c r="D845" s="22" t="n"/>
      <c r="E845" s="22">
        <f t="array" ref="E845">INDIRECT(_xlfn.CONCAT("$L", $F845))</f>
        <v/>
      </c>
      <c r="F845" s="22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9.25" customHeight="1" s="6">
      <c r="A846" s="22">
        <f t="array" ref="A846">INDIRECT(_xlfn.CONCAT("$I", $F846))</f>
        <v/>
      </c>
      <c r="B846" s="22">
        <f t="array" ref="B846">INDIRECT(_xlfn.CONCAT("$J", $F846))</f>
        <v/>
      </c>
      <c r="C846" s="22">
        <f t="array" ref="C846">INDIRECT(_xlfn.CONCAT("$K", $F846))</f>
        <v/>
      </c>
      <c r="D846" s="22" t="n"/>
      <c r="E846" s="22">
        <f t="array" ref="E846">INDIRECT(_xlfn.CONCAT("$L", $F846))</f>
        <v/>
      </c>
      <c r="F846" s="22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9.25" customHeight="1" s="6">
      <c r="A847" s="22">
        <f t="array" ref="A847">INDIRECT(_xlfn.CONCAT("$I", $F847))</f>
        <v/>
      </c>
      <c r="B847" s="22">
        <f t="array" ref="B847">INDIRECT(_xlfn.CONCAT("$J", $F847))</f>
        <v/>
      </c>
      <c r="C847" s="22">
        <f t="array" ref="C847">INDIRECT(_xlfn.CONCAT("$K", $F847))</f>
        <v/>
      </c>
      <c r="D847" s="22" t="n"/>
      <c r="E847" s="22">
        <f t="array" ref="E847">INDIRECT(_xlfn.CONCAT("$L", $F847))</f>
        <v/>
      </c>
      <c r="F847" s="22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9.25" customHeight="1" s="6">
      <c r="A848" s="22">
        <f t="array" ref="A848">INDIRECT(_xlfn.CONCAT("$I", $F848))</f>
        <v/>
      </c>
      <c r="B848" s="22">
        <f t="array" ref="B848">INDIRECT(_xlfn.CONCAT("$J", $F848))</f>
        <v/>
      </c>
      <c r="C848" s="22">
        <f t="array" ref="C848">INDIRECT(_xlfn.CONCAT("$K", $F848))</f>
        <v/>
      </c>
      <c r="D848" s="22" t="n"/>
      <c r="E848" s="22">
        <f t="array" ref="E848">INDIRECT(_xlfn.CONCAT("$L", $F848))</f>
        <v/>
      </c>
      <c r="F848" s="22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9.25" customHeight="1" s="6">
      <c r="A849" s="22">
        <f t="array" ref="A849">INDIRECT(_xlfn.CONCAT("$I", $F849))</f>
        <v/>
      </c>
      <c r="B849" s="22">
        <f t="array" ref="B849">INDIRECT(_xlfn.CONCAT("$J", $F849))</f>
        <v/>
      </c>
      <c r="C849" s="22">
        <f t="array" ref="C849">INDIRECT(_xlfn.CONCAT("$K", $F849))</f>
        <v/>
      </c>
      <c r="D849" s="22" t="n"/>
      <c r="E849" s="22">
        <f t="array" ref="E849">INDIRECT(_xlfn.CONCAT("$L", $F849))</f>
        <v/>
      </c>
      <c r="F849" s="22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9.25" customHeight="1" s="6">
      <c r="A850" s="22">
        <f t="array" ref="A850">INDIRECT(_xlfn.CONCAT("$I", $F850))</f>
        <v/>
      </c>
      <c r="B850" s="22">
        <f t="array" ref="B850">INDIRECT(_xlfn.CONCAT("$J", $F850))</f>
        <v/>
      </c>
      <c r="C850" s="22">
        <f t="array" ref="C850">INDIRECT(_xlfn.CONCAT("$K", $F850))</f>
        <v/>
      </c>
      <c r="D850" s="22" t="n"/>
      <c r="E850" s="22">
        <f t="array" ref="E850">INDIRECT(_xlfn.CONCAT("$L", $F850))</f>
        <v/>
      </c>
      <c r="F850" s="22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9.25" customHeight="1" s="6">
      <c r="A851" s="22">
        <f t="array" ref="A851">INDIRECT(_xlfn.CONCAT("$I", $F851))</f>
        <v/>
      </c>
      <c r="B851" s="22">
        <f t="array" ref="B851">INDIRECT(_xlfn.CONCAT("$J", $F851))</f>
        <v/>
      </c>
      <c r="C851" s="22">
        <f t="array" ref="C851">INDIRECT(_xlfn.CONCAT("$K", $F851))</f>
        <v/>
      </c>
      <c r="D851" s="22" t="n"/>
      <c r="E851" s="22">
        <f t="array" ref="E851">INDIRECT(_xlfn.CONCAT("$L", $F851))</f>
        <v/>
      </c>
      <c r="F851" s="22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9.25" customHeight="1" s="6">
      <c r="A852" s="22">
        <f t="array" ref="A852">INDIRECT(_xlfn.CONCAT("$I", $F852))</f>
        <v/>
      </c>
      <c r="B852" s="22">
        <f t="array" ref="B852">INDIRECT(_xlfn.CONCAT("$J", $F852))</f>
        <v/>
      </c>
      <c r="C852" s="22">
        <f t="array" ref="C852">INDIRECT(_xlfn.CONCAT("$K", $F852))</f>
        <v/>
      </c>
      <c r="D852" s="22" t="n"/>
      <c r="E852" s="22">
        <f t="array" ref="E852">INDIRECT(_xlfn.CONCAT("$L", $F852))</f>
        <v/>
      </c>
      <c r="F852" s="22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9.25" customHeight="1" s="6">
      <c r="A853" s="22">
        <f t="array" ref="A853">INDIRECT(_xlfn.CONCAT("$I", $F853))</f>
        <v/>
      </c>
      <c r="B853" s="22">
        <f t="array" ref="B853">INDIRECT(_xlfn.CONCAT("$J", $F853))</f>
        <v/>
      </c>
      <c r="C853" s="22">
        <f t="array" ref="C853">INDIRECT(_xlfn.CONCAT("$K", $F853))</f>
        <v/>
      </c>
      <c r="D853" s="22" t="n"/>
      <c r="E853" s="22">
        <f t="array" ref="E853">INDIRECT(_xlfn.CONCAT("$L", $F853))</f>
        <v/>
      </c>
      <c r="F853" s="22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9.25" customHeight="1" s="6">
      <c r="A854" s="22">
        <f t="array" ref="A854">INDIRECT(_xlfn.CONCAT("$I", $F854))</f>
        <v/>
      </c>
      <c r="B854" s="22">
        <f t="array" ref="B854">INDIRECT(_xlfn.CONCAT("$J", $F854))</f>
        <v/>
      </c>
      <c r="C854" s="22">
        <f t="array" ref="C854">INDIRECT(_xlfn.CONCAT("$K", $F854))</f>
        <v/>
      </c>
      <c r="D854" s="22" t="n"/>
      <c r="E854" s="22">
        <f t="array" ref="E854">INDIRECT(_xlfn.CONCAT("$L", $F854))</f>
        <v/>
      </c>
      <c r="F854" s="22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9.25" customHeight="1" s="6">
      <c r="A855" s="22">
        <f t="array" ref="A855">INDIRECT(_xlfn.CONCAT("$I", $F855))</f>
        <v/>
      </c>
      <c r="B855" s="22">
        <f t="array" ref="B855">INDIRECT(_xlfn.CONCAT("$J", $F855))</f>
        <v/>
      </c>
      <c r="C855" s="22">
        <f t="array" ref="C855">INDIRECT(_xlfn.CONCAT("$K", $F855))</f>
        <v/>
      </c>
      <c r="D855" s="22" t="n"/>
      <c r="E855" s="22">
        <f t="array" ref="E855">INDIRECT(_xlfn.CONCAT("$L", $F855))</f>
        <v/>
      </c>
      <c r="F855" s="22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9.25" customHeight="1" s="6">
      <c r="A856" s="22">
        <f t="array" ref="A856">INDIRECT(_xlfn.CONCAT("$I", $F856))</f>
        <v/>
      </c>
      <c r="B856" s="22">
        <f t="array" ref="B856">INDIRECT(_xlfn.CONCAT("$J", $F856))</f>
        <v/>
      </c>
      <c r="C856" s="22">
        <f t="array" ref="C856">INDIRECT(_xlfn.CONCAT("$K", $F856))</f>
        <v/>
      </c>
      <c r="D856" s="22" t="n"/>
      <c r="E856" s="22">
        <f t="array" ref="E856">INDIRECT(_xlfn.CONCAT("$L", $F856))</f>
        <v/>
      </c>
      <c r="F856" s="22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9.25" customHeight="1" s="6">
      <c r="A857" s="22">
        <f t="array" ref="A857">INDIRECT(_xlfn.CONCAT("$I", $F857))</f>
        <v/>
      </c>
      <c r="B857" s="22">
        <f t="array" ref="B857">INDIRECT(_xlfn.CONCAT("$J", $F857))</f>
        <v/>
      </c>
      <c r="C857" s="22">
        <f t="array" ref="C857">INDIRECT(_xlfn.CONCAT("$K", $F857))</f>
        <v/>
      </c>
      <c r="D857" s="22" t="n"/>
      <c r="E857" s="22">
        <f t="array" ref="E857">INDIRECT(_xlfn.CONCAT("$L", $F857))</f>
        <v/>
      </c>
      <c r="F857" s="22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9.25" customHeight="1" s="6">
      <c r="A858" s="22">
        <f t="array" ref="A858">INDIRECT(_xlfn.CONCAT("$I", $F858))</f>
        <v/>
      </c>
      <c r="B858" s="22">
        <f t="array" ref="B858">INDIRECT(_xlfn.CONCAT("$J", $F858))</f>
        <v/>
      </c>
      <c r="C858" s="22">
        <f t="array" ref="C858">INDIRECT(_xlfn.CONCAT("$K", $F858))</f>
        <v/>
      </c>
      <c r="D858" s="22" t="n"/>
      <c r="E858" s="22">
        <f t="array" ref="E858">INDIRECT(_xlfn.CONCAT("$L", $F858))</f>
        <v/>
      </c>
      <c r="F858" s="22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9.25" customHeight="1" s="6">
      <c r="A859" s="22">
        <f t="array" ref="A859">INDIRECT(_xlfn.CONCAT("$I", $F859))</f>
        <v/>
      </c>
      <c r="B859" s="22">
        <f t="array" ref="B859">INDIRECT(_xlfn.CONCAT("$J", $F859))</f>
        <v/>
      </c>
      <c r="C859" s="22">
        <f t="array" ref="C859">INDIRECT(_xlfn.CONCAT("$K", $F859))</f>
        <v/>
      </c>
      <c r="D859" s="22" t="n"/>
      <c r="E859" s="22">
        <f t="array" ref="E859">INDIRECT(_xlfn.CONCAT("$L", $F859))</f>
        <v/>
      </c>
      <c r="F859" s="22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9.25" customHeight="1" s="6">
      <c r="A860" s="22">
        <f t="array" ref="A860">INDIRECT(_xlfn.CONCAT("$I", $F860))</f>
        <v/>
      </c>
      <c r="B860" s="22">
        <f t="array" ref="B860">INDIRECT(_xlfn.CONCAT("$J", $F860))</f>
        <v/>
      </c>
      <c r="C860" s="22">
        <f t="array" ref="C860">INDIRECT(_xlfn.CONCAT("$K", $F860))</f>
        <v/>
      </c>
      <c r="D860" s="22" t="n"/>
      <c r="E860" s="22">
        <f t="array" ref="E860">INDIRECT(_xlfn.CONCAT("$L", $F860))</f>
        <v/>
      </c>
      <c r="F860" s="22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9.25" customHeight="1" s="6">
      <c r="A861" s="22">
        <f t="array" ref="A861">INDIRECT(_xlfn.CONCAT("$I", $F861))</f>
        <v/>
      </c>
      <c r="B861" s="22">
        <f t="array" ref="B861">INDIRECT(_xlfn.CONCAT("$J", $F861))</f>
        <v/>
      </c>
      <c r="C861" s="22">
        <f t="array" ref="C861">INDIRECT(_xlfn.CONCAT("$K", $F861))</f>
        <v/>
      </c>
      <c r="D861" s="22" t="n"/>
      <c r="E861" s="22">
        <f t="array" ref="E861">INDIRECT(_xlfn.CONCAT("$L", $F861))</f>
        <v/>
      </c>
      <c r="F861" s="22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22">
        <f t="array" ref="A862">INDIRECT(_xlfn.CONCAT("$I", $F862))</f>
        <v/>
      </c>
      <c r="B862" s="22">
        <f t="array" ref="B862">INDIRECT(_xlfn.CONCAT("$J", $F862))</f>
        <v/>
      </c>
      <c r="C862" s="22">
        <f t="array" ref="C862">INDIRECT(_xlfn.CONCAT("$K", $F862))</f>
        <v/>
      </c>
      <c r="D862" s="22" t="n"/>
      <c r="E862" s="22">
        <f t="array" ref="E862">INDIRECT(_xlfn.CONCAT("$L", $F862))</f>
        <v/>
      </c>
      <c r="F862" s="22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9.25" customHeight="1" s="6">
      <c r="A863" s="22">
        <f t="array" ref="A863">INDIRECT(_xlfn.CONCAT("$I", $F863))</f>
        <v/>
      </c>
      <c r="B863" s="22">
        <f t="array" ref="B863">INDIRECT(_xlfn.CONCAT("$J", $F863))</f>
        <v/>
      </c>
      <c r="C863" s="22">
        <f t="array" ref="C863">INDIRECT(_xlfn.CONCAT("$K", $F863))</f>
        <v/>
      </c>
      <c r="D863" s="22" t="n"/>
      <c r="E863" s="22">
        <f t="array" ref="E863">INDIRECT(_xlfn.CONCAT("$L", $F863))</f>
        <v/>
      </c>
      <c r="F863" s="22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9.25" customHeight="1" s="6">
      <c r="A864" s="22">
        <f t="array" ref="A864">INDIRECT(_xlfn.CONCAT("$I", $F864))</f>
        <v/>
      </c>
      <c r="B864" s="22">
        <f t="array" ref="B864">INDIRECT(_xlfn.CONCAT("$J", $F864))</f>
        <v/>
      </c>
      <c r="C864" s="22">
        <f t="array" ref="C864">INDIRECT(_xlfn.CONCAT("$K", $F864))</f>
        <v/>
      </c>
      <c r="D864" s="22" t="n"/>
      <c r="E864" s="22">
        <f t="array" ref="E864">INDIRECT(_xlfn.CONCAT("$L", $F864))</f>
        <v/>
      </c>
      <c r="F864" s="22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22">
        <f t="array" ref="A865">INDIRECT(_xlfn.CONCAT("$I", $F865))</f>
        <v/>
      </c>
      <c r="B865" s="22">
        <f t="array" ref="B865">INDIRECT(_xlfn.CONCAT("$J", $F865))</f>
        <v/>
      </c>
      <c r="C865" s="22">
        <f t="array" ref="C865">INDIRECT(_xlfn.CONCAT("$K", $F865))</f>
        <v/>
      </c>
      <c r="D865" s="22" t="n"/>
      <c r="E865" s="22">
        <f t="array" ref="E865">INDIRECT(_xlfn.CONCAT("$L", $F865))</f>
        <v/>
      </c>
      <c r="F865" s="22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9.25" customHeight="1" s="6">
      <c r="A866" s="22">
        <f t="array" ref="A866">INDIRECT(_xlfn.CONCAT("$I", $F866))</f>
        <v/>
      </c>
      <c r="B866" s="22">
        <f t="array" ref="B866">INDIRECT(_xlfn.CONCAT("$J", $F866))</f>
        <v/>
      </c>
      <c r="C866" s="22">
        <f t="array" ref="C866">INDIRECT(_xlfn.CONCAT("$K", $F866))</f>
        <v/>
      </c>
      <c r="D866" s="22" t="n"/>
      <c r="E866" s="22">
        <f t="array" ref="E866">INDIRECT(_xlfn.CONCAT("$L", $F866))</f>
        <v/>
      </c>
      <c r="F866" s="22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9.25" customHeight="1" s="6">
      <c r="A867" s="22">
        <f t="array" ref="A867">INDIRECT(_xlfn.CONCAT("$I", $F867))</f>
        <v/>
      </c>
      <c r="B867" s="22">
        <f t="array" ref="B867">INDIRECT(_xlfn.CONCAT("$J", $F867))</f>
        <v/>
      </c>
      <c r="C867" s="22">
        <f t="array" ref="C867">INDIRECT(_xlfn.CONCAT("$K", $F867))</f>
        <v/>
      </c>
      <c r="D867" s="22" t="n"/>
      <c r="E867" s="22">
        <f t="array" ref="E867">INDIRECT(_xlfn.CONCAT("$L", $F867))</f>
        <v/>
      </c>
      <c r="F867" s="22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9.25" customHeight="1" s="6">
      <c r="A868" s="22">
        <f t="array" ref="A868">INDIRECT(_xlfn.CONCAT("$I", $F868))</f>
        <v/>
      </c>
      <c r="B868" s="22">
        <f t="array" ref="B868">INDIRECT(_xlfn.CONCAT("$J", $F868))</f>
        <v/>
      </c>
      <c r="C868" s="22">
        <f t="array" ref="C868">INDIRECT(_xlfn.CONCAT("$K", $F868))</f>
        <v/>
      </c>
      <c r="D868" s="22" t="n"/>
      <c r="E868" s="22">
        <f t="array" ref="E868">INDIRECT(_xlfn.CONCAT("$L", $F868))</f>
        <v/>
      </c>
      <c r="F868" s="22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9.25" customHeight="1" s="6">
      <c r="A869" s="22">
        <f t="array" ref="A869">INDIRECT(_xlfn.CONCAT("$I", $F869))</f>
        <v/>
      </c>
      <c r="B869" s="22">
        <f t="array" ref="B869">INDIRECT(_xlfn.CONCAT("$J", $F869))</f>
        <v/>
      </c>
      <c r="C869" s="22">
        <f t="array" ref="C869">INDIRECT(_xlfn.CONCAT("$K", $F869))</f>
        <v/>
      </c>
      <c r="D869" s="22" t="n"/>
      <c r="E869" s="22">
        <f t="array" ref="E869">INDIRECT(_xlfn.CONCAT("$L", $F869))</f>
        <v/>
      </c>
      <c r="F869" s="22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9.25" customHeight="1" s="6">
      <c r="A870" s="22">
        <f t="array" ref="A870">INDIRECT(_xlfn.CONCAT("$I", $F870))</f>
        <v/>
      </c>
      <c r="B870" s="22">
        <f t="array" ref="B870">INDIRECT(_xlfn.CONCAT("$J", $F870))</f>
        <v/>
      </c>
      <c r="C870" s="22">
        <f t="array" ref="C870">INDIRECT(_xlfn.CONCAT("$K", $F870))</f>
        <v/>
      </c>
      <c r="D870" s="22" t="n"/>
      <c r="E870" s="22">
        <f t="array" ref="E870">INDIRECT(_xlfn.CONCAT("$L", $F870))</f>
        <v/>
      </c>
      <c r="F870" s="22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9.25" customHeight="1" s="6">
      <c r="A871" s="22">
        <f t="array" ref="A871">INDIRECT(_xlfn.CONCAT("$I", $F871))</f>
        <v/>
      </c>
      <c r="B871" s="22">
        <f t="array" ref="B871">INDIRECT(_xlfn.CONCAT("$J", $F871))</f>
        <v/>
      </c>
      <c r="C871" s="22">
        <f t="array" ref="C871">INDIRECT(_xlfn.CONCAT("$K", $F871))</f>
        <v/>
      </c>
      <c r="D871" s="22" t="n"/>
      <c r="E871" s="22">
        <f t="array" ref="E871">INDIRECT(_xlfn.CONCAT("$L", $F871))</f>
        <v/>
      </c>
      <c r="F871" s="22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22">
        <f t="array" ref="A872">INDIRECT(_xlfn.CONCAT("$I", $F872))</f>
        <v/>
      </c>
      <c r="B872" s="22">
        <f t="array" ref="B872">INDIRECT(_xlfn.CONCAT("$J", $F872))</f>
        <v/>
      </c>
      <c r="C872" s="22">
        <f t="array" ref="C872">INDIRECT(_xlfn.CONCAT("$K", $F872))</f>
        <v/>
      </c>
      <c r="D872" s="22" t="n"/>
      <c r="E872" s="22">
        <f t="array" ref="E872">INDIRECT(_xlfn.CONCAT("$L", $F872))</f>
        <v/>
      </c>
      <c r="F872" s="22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9.25" customHeight="1" s="6">
      <c r="A873" s="22">
        <f t="array" ref="A873">INDIRECT(_xlfn.CONCAT("$I", $F873))</f>
        <v/>
      </c>
      <c r="B873" s="22">
        <f t="array" ref="B873">INDIRECT(_xlfn.CONCAT("$J", $F873))</f>
        <v/>
      </c>
      <c r="C873" s="22">
        <f t="array" ref="C873">INDIRECT(_xlfn.CONCAT("$K", $F873))</f>
        <v/>
      </c>
      <c r="D873" s="22" t="n"/>
      <c r="E873" s="22">
        <f t="array" ref="E873">INDIRECT(_xlfn.CONCAT("$L", $F873))</f>
        <v/>
      </c>
      <c r="F873" s="22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9.25" customHeight="1" s="6">
      <c r="A874" s="22">
        <f t="array" ref="A874">INDIRECT(_xlfn.CONCAT("$I", $F874))</f>
        <v/>
      </c>
      <c r="B874" s="22">
        <f t="array" ref="B874">INDIRECT(_xlfn.CONCAT("$J", $F874))</f>
        <v/>
      </c>
      <c r="C874" s="22">
        <f t="array" ref="C874">INDIRECT(_xlfn.CONCAT("$K", $F874))</f>
        <v/>
      </c>
      <c r="D874" s="22" t="n"/>
      <c r="E874" s="22">
        <f t="array" ref="E874">INDIRECT(_xlfn.CONCAT("$L", $F874))</f>
        <v/>
      </c>
      <c r="F874" s="22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9.25" customHeight="1" s="6">
      <c r="A875" s="22">
        <f t="array" ref="A875">INDIRECT(_xlfn.CONCAT("$I", $F875))</f>
        <v/>
      </c>
      <c r="B875" s="22">
        <f t="array" ref="B875">INDIRECT(_xlfn.CONCAT("$J", $F875))</f>
        <v/>
      </c>
      <c r="C875" s="22">
        <f t="array" ref="C875">INDIRECT(_xlfn.CONCAT("$K", $F875))</f>
        <v/>
      </c>
      <c r="D875" s="22" t="n"/>
      <c r="E875" s="22">
        <f t="array" ref="E875">INDIRECT(_xlfn.CONCAT("$L", $F875))</f>
        <v/>
      </c>
      <c r="F875" s="22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9.25" customHeight="1" s="6">
      <c r="A876" s="22">
        <f t="array" ref="A876">INDIRECT(_xlfn.CONCAT("$I", $F876))</f>
        <v/>
      </c>
      <c r="B876" s="22">
        <f t="array" ref="B876">INDIRECT(_xlfn.CONCAT("$J", $F876))</f>
        <v/>
      </c>
      <c r="C876" s="22">
        <f t="array" ref="C876">INDIRECT(_xlfn.CONCAT("$K", $F876))</f>
        <v/>
      </c>
      <c r="D876" s="22" t="n"/>
      <c r="E876" s="22">
        <f t="array" ref="E876">INDIRECT(_xlfn.CONCAT("$L", $F876))</f>
        <v/>
      </c>
      <c r="F876" s="22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9.25" customHeight="1" s="6">
      <c r="A877" s="22">
        <f t="array" ref="A877">INDIRECT(_xlfn.CONCAT("$I", $F877))</f>
        <v/>
      </c>
      <c r="B877" s="22">
        <f t="array" ref="B877">INDIRECT(_xlfn.CONCAT("$J", $F877))</f>
        <v/>
      </c>
      <c r="C877" s="22">
        <f t="array" ref="C877">INDIRECT(_xlfn.CONCAT("$K", $F877))</f>
        <v/>
      </c>
      <c r="D877" s="22" t="n"/>
      <c r="E877" s="22">
        <f t="array" ref="E877">INDIRECT(_xlfn.CONCAT("$L", $F877))</f>
        <v/>
      </c>
      <c r="F877" s="22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9.25" customHeight="1" s="6">
      <c r="A878" s="22">
        <f t="array" ref="A878">INDIRECT(_xlfn.CONCAT("$I", $F878))</f>
        <v/>
      </c>
      <c r="B878" s="22">
        <f t="array" ref="B878">INDIRECT(_xlfn.CONCAT("$J", $F878))</f>
        <v/>
      </c>
      <c r="C878" s="22">
        <f t="array" ref="C878">INDIRECT(_xlfn.CONCAT("$K", $F878))</f>
        <v/>
      </c>
      <c r="D878" s="22" t="n"/>
      <c r="E878" s="22">
        <f t="array" ref="E878">INDIRECT(_xlfn.CONCAT("$L", $F878))</f>
        <v/>
      </c>
      <c r="F878" s="22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9.25" customHeight="1" s="6">
      <c r="A879" s="22">
        <f t="array" ref="A879">INDIRECT(_xlfn.CONCAT("$I", $F879))</f>
        <v/>
      </c>
      <c r="B879" s="22">
        <f t="array" ref="B879">INDIRECT(_xlfn.CONCAT("$J", $F879))</f>
        <v/>
      </c>
      <c r="C879" s="22">
        <f t="array" ref="C879">INDIRECT(_xlfn.CONCAT("$K", $F879))</f>
        <v/>
      </c>
      <c r="D879" s="22" t="n"/>
      <c r="E879" s="22">
        <f t="array" ref="E879">INDIRECT(_xlfn.CONCAT("$L", $F879))</f>
        <v/>
      </c>
      <c r="F879" s="22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9.25" customHeight="1" s="6">
      <c r="A880" s="22">
        <f t="array" ref="A880">INDIRECT(_xlfn.CONCAT("$I", $F880))</f>
        <v/>
      </c>
      <c r="B880" s="22">
        <f t="array" ref="B880">INDIRECT(_xlfn.CONCAT("$J", $F880))</f>
        <v/>
      </c>
      <c r="C880" s="22">
        <f t="array" ref="C880">INDIRECT(_xlfn.CONCAT("$K", $F880))</f>
        <v/>
      </c>
      <c r="D880" s="22" t="n"/>
      <c r="E880" s="22">
        <f t="array" ref="E880">INDIRECT(_xlfn.CONCAT("$L", $F880))</f>
        <v/>
      </c>
      <c r="F880" s="22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22">
        <f t="array" ref="A881">INDIRECT(_xlfn.CONCAT("$I", $F881))</f>
        <v/>
      </c>
      <c r="B881" s="22">
        <f t="array" ref="B881">INDIRECT(_xlfn.CONCAT("$J", $F881))</f>
        <v/>
      </c>
      <c r="C881" s="22">
        <f t="array" ref="C881">INDIRECT(_xlfn.CONCAT("$K", $F881))</f>
        <v/>
      </c>
      <c r="D881" s="22" t="n"/>
      <c r="E881" s="22">
        <f t="array" ref="E881">INDIRECT(_xlfn.CONCAT("$L", $F881))</f>
        <v/>
      </c>
      <c r="F881" s="22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22">
        <f t="array" ref="A882">INDIRECT(_xlfn.CONCAT("$I", $F882))</f>
        <v/>
      </c>
      <c r="B882" s="22">
        <f t="array" ref="B882">INDIRECT(_xlfn.CONCAT("$J", $F882))</f>
        <v/>
      </c>
      <c r="C882" s="22">
        <f t="array" ref="C882">INDIRECT(_xlfn.CONCAT("$K", $F882))</f>
        <v/>
      </c>
      <c r="D882" s="22" t="n"/>
      <c r="E882" s="22">
        <f t="array" ref="E882">INDIRECT(_xlfn.CONCAT("$L", $F882))</f>
        <v/>
      </c>
      <c r="F882" s="22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9.25" customHeight="1" s="6">
      <c r="A883" s="22">
        <f t="array" ref="A883">INDIRECT(_xlfn.CONCAT("$I", $F883))</f>
        <v/>
      </c>
      <c r="B883" s="22">
        <f t="array" ref="B883">INDIRECT(_xlfn.CONCAT("$J", $F883))</f>
        <v/>
      </c>
      <c r="C883" s="22">
        <f t="array" ref="C883">INDIRECT(_xlfn.CONCAT("$K", $F883))</f>
        <v/>
      </c>
      <c r="D883" s="22" t="n"/>
      <c r="E883" s="22">
        <f t="array" ref="E883">INDIRECT(_xlfn.CONCAT("$L", $F883))</f>
        <v/>
      </c>
      <c r="F883" s="22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9.25" customHeight="1" s="6">
      <c r="A884" s="22">
        <f t="array" ref="A884">INDIRECT(_xlfn.CONCAT("$I", $F884))</f>
        <v/>
      </c>
      <c r="B884" s="22">
        <f t="array" ref="B884">INDIRECT(_xlfn.CONCAT("$J", $F884))</f>
        <v/>
      </c>
      <c r="C884" s="22">
        <f t="array" ref="C884">INDIRECT(_xlfn.CONCAT("$K", $F884))</f>
        <v/>
      </c>
      <c r="D884" s="22" t="n"/>
      <c r="E884" s="22">
        <f t="array" ref="E884">INDIRECT(_xlfn.CONCAT("$L", $F884))</f>
        <v/>
      </c>
      <c r="F884" s="22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9.25" customHeight="1" s="6">
      <c r="A885" s="22">
        <f t="array" ref="A885">INDIRECT(_xlfn.CONCAT("$I", $F885))</f>
        <v/>
      </c>
      <c r="B885" s="22">
        <f t="array" ref="B885">INDIRECT(_xlfn.CONCAT("$J", $F885))</f>
        <v/>
      </c>
      <c r="C885" s="22">
        <f t="array" ref="C885">INDIRECT(_xlfn.CONCAT("$K", $F885))</f>
        <v/>
      </c>
      <c r="D885" s="22" t="n"/>
      <c r="E885" s="22">
        <f t="array" ref="E885">INDIRECT(_xlfn.CONCAT("$L", $F885))</f>
        <v/>
      </c>
      <c r="F885" s="22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9.25" customHeight="1" s="6">
      <c r="A886" s="22">
        <f t="array" ref="A886">INDIRECT(_xlfn.CONCAT("$I", $F886))</f>
        <v/>
      </c>
      <c r="B886" s="22">
        <f t="array" ref="B886">INDIRECT(_xlfn.CONCAT("$J", $F886))</f>
        <v/>
      </c>
      <c r="C886" s="22">
        <f t="array" ref="C886">INDIRECT(_xlfn.CONCAT("$K", $F886))</f>
        <v/>
      </c>
      <c r="D886" s="22" t="n"/>
      <c r="E886" s="22">
        <f t="array" ref="E886">INDIRECT(_xlfn.CONCAT("$L", $F886))</f>
        <v/>
      </c>
      <c r="F886" s="22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9.25" customHeight="1" s="6">
      <c r="A887" s="22">
        <f t="array" ref="A887">INDIRECT(_xlfn.CONCAT("$I", $F887))</f>
        <v/>
      </c>
      <c r="B887" s="22">
        <f t="array" ref="B887">INDIRECT(_xlfn.CONCAT("$J", $F887))</f>
        <v/>
      </c>
      <c r="C887" s="22">
        <f t="array" ref="C887">INDIRECT(_xlfn.CONCAT("$K", $F887))</f>
        <v/>
      </c>
      <c r="D887" s="22" t="n"/>
      <c r="E887" s="22">
        <f t="array" ref="E887">INDIRECT(_xlfn.CONCAT("$L", $F887))</f>
        <v/>
      </c>
      <c r="F887" s="22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9.25" customHeight="1" s="6">
      <c r="A888" s="22">
        <f t="array" ref="A888">INDIRECT(_xlfn.CONCAT("$I", $F888))</f>
        <v/>
      </c>
      <c r="B888" s="22">
        <f t="array" ref="B888">INDIRECT(_xlfn.CONCAT("$J", $F888))</f>
        <v/>
      </c>
      <c r="C888" s="22">
        <f t="array" ref="C888">INDIRECT(_xlfn.CONCAT("$K", $F888))</f>
        <v/>
      </c>
      <c r="D888" s="22" t="n"/>
      <c r="E888" s="22">
        <f t="array" ref="E888">INDIRECT(_xlfn.CONCAT("$L", $F888))</f>
        <v/>
      </c>
      <c r="F888" s="22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9.25" customHeight="1" s="6">
      <c r="A889" s="22">
        <f t="array" ref="A889">INDIRECT(_xlfn.CONCAT("$I", $F889))</f>
        <v/>
      </c>
      <c r="B889" s="22">
        <f t="array" ref="B889">INDIRECT(_xlfn.CONCAT("$J", $F889))</f>
        <v/>
      </c>
      <c r="C889" s="22">
        <f t="array" ref="C889">INDIRECT(_xlfn.CONCAT("$K", $F889))</f>
        <v/>
      </c>
      <c r="D889" s="22" t="n"/>
      <c r="E889" s="22">
        <f t="array" ref="E889">INDIRECT(_xlfn.CONCAT("$L", $F889))</f>
        <v/>
      </c>
      <c r="F889" s="22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9.25" customHeight="1" s="6">
      <c r="A890" s="22">
        <f t="array" ref="A890">INDIRECT(_xlfn.CONCAT("$I", $F890))</f>
        <v/>
      </c>
      <c r="B890" s="22">
        <f t="array" ref="B890">INDIRECT(_xlfn.CONCAT("$J", $F890))</f>
        <v/>
      </c>
      <c r="C890" s="22">
        <f t="array" ref="C890">INDIRECT(_xlfn.CONCAT("$K", $F890))</f>
        <v/>
      </c>
      <c r="D890" s="22" t="n"/>
      <c r="E890" s="22">
        <f t="array" ref="E890">INDIRECT(_xlfn.CONCAT("$L", $F890))</f>
        <v/>
      </c>
      <c r="F890" s="22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9.25" customHeight="1" s="6">
      <c r="A891" s="22">
        <f t="array" ref="A891">INDIRECT(_xlfn.CONCAT("$I", $F891))</f>
        <v/>
      </c>
      <c r="B891" s="22">
        <f t="array" ref="B891">INDIRECT(_xlfn.CONCAT("$J", $F891))</f>
        <v/>
      </c>
      <c r="C891" s="22">
        <f t="array" ref="C891">INDIRECT(_xlfn.CONCAT("$K", $F891))</f>
        <v/>
      </c>
      <c r="D891" s="22" t="n"/>
      <c r="E891" s="22">
        <f t="array" ref="E891">INDIRECT(_xlfn.CONCAT("$L", $F891))</f>
        <v/>
      </c>
      <c r="F891" s="22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9.25" customHeight="1" s="6">
      <c r="A892" s="22">
        <f t="array" ref="A892">INDIRECT(_xlfn.CONCAT("$I", $F892))</f>
        <v/>
      </c>
      <c r="B892" s="22">
        <f t="array" ref="B892">INDIRECT(_xlfn.CONCAT("$J", $F892))</f>
        <v/>
      </c>
      <c r="C892" s="22">
        <f t="array" ref="C892">INDIRECT(_xlfn.CONCAT("$K", $F892))</f>
        <v/>
      </c>
      <c r="D892" s="22" t="n"/>
      <c r="E892" s="22">
        <f t="array" ref="E892">INDIRECT(_xlfn.CONCAT("$L", $F892))</f>
        <v/>
      </c>
      <c r="F892" s="22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22">
        <f t="array" ref="A893">INDIRECT(_xlfn.CONCAT("$I", $F893))</f>
        <v/>
      </c>
      <c r="B893" s="22">
        <f t="array" ref="B893">INDIRECT(_xlfn.CONCAT("$J", $F893))</f>
        <v/>
      </c>
      <c r="C893" s="22">
        <f t="array" ref="C893">INDIRECT(_xlfn.CONCAT("$K", $F893))</f>
        <v/>
      </c>
      <c r="D893" s="22" t="n"/>
      <c r="E893" s="22">
        <f t="array" ref="E893">INDIRECT(_xlfn.CONCAT("$L", $F893))</f>
        <v/>
      </c>
      <c r="F893" s="22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9.25" customHeight="1" s="6">
      <c r="A894" s="22">
        <f t="array" ref="A894">INDIRECT(_xlfn.CONCAT("$I", $F894))</f>
        <v/>
      </c>
      <c r="B894" s="22">
        <f t="array" ref="B894">INDIRECT(_xlfn.CONCAT("$J", $F894))</f>
        <v/>
      </c>
      <c r="C894" s="22">
        <f t="array" ref="C894">INDIRECT(_xlfn.CONCAT("$K", $F894))</f>
        <v/>
      </c>
      <c r="D894" s="22" t="n"/>
      <c r="E894" s="22">
        <f t="array" ref="E894">INDIRECT(_xlfn.CONCAT("$L", $F894))</f>
        <v/>
      </c>
      <c r="F894" s="22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9.25" customHeight="1" s="6">
      <c r="A895" s="22">
        <f t="array" ref="A895">INDIRECT(_xlfn.CONCAT("$I", $F895))</f>
        <v/>
      </c>
      <c r="B895" s="22">
        <f t="array" ref="B895">INDIRECT(_xlfn.CONCAT("$J", $F895))</f>
        <v/>
      </c>
      <c r="C895" s="22">
        <f t="array" ref="C895">INDIRECT(_xlfn.CONCAT("$K", $F895))</f>
        <v/>
      </c>
      <c r="D895" s="22" t="n"/>
      <c r="E895" s="22">
        <f t="array" ref="E895">INDIRECT(_xlfn.CONCAT("$L", $F895))</f>
        <v/>
      </c>
      <c r="F895" s="22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9.25" customHeight="1" s="6">
      <c r="A896" s="22">
        <f t="array" ref="A896">INDIRECT(_xlfn.CONCAT("$I", $F896))</f>
        <v/>
      </c>
      <c r="B896" s="22">
        <f t="array" ref="B896">INDIRECT(_xlfn.CONCAT("$J", $F896))</f>
        <v/>
      </c>
      <c r="C896" s="22">
        <f t="array" ref="C896">INDIRECT(_xlfn.CONCAT("$K", $F896))</f>
        <v/>
      </c>
      <c r="D896" s="22" t="n"/>
      <c r="E896" s="22">
        <f t="array" ref="E896">INDIRECT(_xlfn.CONCAT("$L", $F896))</f>
        <v/>
      </c>
      <c r="F896" s="22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9.25" customHeight="1" s="6">
      <c r="A897" s="22">
        <f t="array" ref="A897">INDIRECT(_xlfn.CONCAT("$I", $F897))</f>
        <v/>
      </c>
      <c r="B897" s="22">
        <f t="array" ref="B897">INDIRECT(_xlfn.CONCAT("$J", $F897))</f>
        <v/>
      </c>
      <c r="C897" s="22">
        <f t="array" ref="C897">INDIRECT(_xlfn.CONCAT("$K", $F897))</f>
        <v/>
      </c>
      <c r="D897" s="22" t="n"/>
      <c r="E897" s="22">
        <f t="array" ref="E897">INDIRECT(_xlfn.CONCAT("$L", $F897))</f>
        <v/>
      </c>
      <c r="F897" s="22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9.25" customHeight="1" s="6">
      <c r="A898" s="22">
        <f t="array" ref="A898">INDIRECT(_xlfn.CONCAT("$I", $F898))</f>
        <v/>
      </c>
      <c r="B898" s="22">
        <f t="array" ref="B898">INDIRECT(_xlfn.CONCAT("$J", $F898))</f>
        <v/>
      </c>
      <c r="C898" s="22">
        <f t="array" ref="C898">INDIRECT(_xlfn.CONCAT("$K", $F898))</f>
        <v/>
      </c>
      <c r="D898" s="22" t="n"/>
      <c r="E898" s="22">
        <f t="array" ref="E898">INDIRECT(_xlfn.CONCAT("$L", $F898))</f>
        <v/>
      </c>
      <c r="F898" s="22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9.25" customHeight="1" s="6">
      <c r="A899" s="22">
        <f t="array" ref="A899">INDIRECT(_xlfn.CONCAT("$I", $F899))</f>
        <v/>
      </c>
      <c r="B899" s="22">
        <f t="array" ref="B899">INDIRECT(_xlfn.CONCAT("$J", $F899))</f>
        <v/>
      </c>
      <c r="C899" s="22">
        <f t="array" ref="C899">INDIRECT(_xlfn.CONCAT("$K", $F899))</f>
        <v/>
      </c>
      <c r="D899" s="22" t="n"/>
      <c r="E899" s="22">
        <f t="array" ref="E899">INDIRECT(_xlfn.CONCAT("$L", $F899))</f>
        <v/>
      </c>
      <c r="F899" s="22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9.25" customHeight="1" s="6">
      <c r="A900" s="22">
        <f t="array" ref="A900">INDIRECT(_xlfn.CONCAT("$I", $F900))</f>
        <v/>
      </c>
      <c r="B900" s="22">
        <f t="array" ref="B900">INDIRECT(_xlfn.CONCAT("$J", $F900))</f>
        <v/>
      </c>
      <c r="C900" s="22">
        <f t="array" ref="C900">INDIRECT(_xlfn.CONCAT("$K", $F900))</f>
        <v/>
      </c>
      <c r="D900" s="22" t="n"/>
      <c r="E900" s="22">
        <f t="array" ref="E900">INDIRECT(_xlfn.CONCAT("$L", $F900))</f>
        <v/>
      </c>
      <c r="F900" s="22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9.25" customHeight="1" s="6">
      <c r="A901" s="22">
        <f t="array" ref="A901">INDIRECT(_xlfn.CONCAT("$I", $F901))</f>
        <v/>
      </c>
      <c r="B901" s="22">
        <f t="array" ref="B901">INDIRECT(_xlfn.CONCAT("$J", $F901))</f>
        <v/>
      </c>
      <c r="C901" s="22">
        <f t="array" ref="C901">INDIRECT(_xlfn.CONCAT("$K", $F901))</f>
        <v/>
      </c>
      <c r="D901" s="22" t="n"/>
      <c r="E901" s="22">
        <f t="array" ref="E901">INDIRECT(_xlfn.CONCAT("$L", $F901))</f>
        <v/>
      </c>
      <c r="F901" s="22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9.25" customHeight="1" s="6">
      <c r="A902" s="22">
        <f t="array" ref="A902">INDIRECT(_xlfn.CONCAT("$I", $F902))</f>
        <v/>
      </c>
      <c r="B902" s="22">
        <f t="array" ref="B902">INDIRECT(_xlfn.CONCAT("$J", $F902))</f>
        <v/>
      </c>
      <c r="C902" s="22">
        <f t="array" ref="C902">INDIRECT(_xlfn.CONCAT("$K", $F902))</f>
        <v/>
      </c>
      <c r="D902" s="22" t="n"/>
      <c r="E902" s="22">
        <f t="array" ref="E902">INDIRECT(_xlfn.CONCAT("$L", $F902))</f>
        <v/>
      </c>
      <c r="F902" s="22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9.25" customHeight="1" s="6">
      <c r="A903" s="22">
        <f t="array" ref="A903">INDIRECT(_xlfn.CONCAT("$I", $F903))</f>
        <v/>
      </c>
      <c r="B903" s="22">
        <f t="array" ref="B903">INDIRECT(_xlfn.CONCAT("$J", $F903))</f>
        <v/>
      </c>
      <c r="C903" s="22">
        <f t="array" ref="C903">INDIRECT(_xlfn.CONCAT("$K", $F903))</f>
        <v/>
      </c>
      <c r="D903" s="22" t="n"/>
      <c r="E903" s="22">
        <f t="array" ref="E903">INDIRECT(_xlfn.CONCAT("$L", $F903))</f>
        <v/>
      </c>
      <c r="F903" s="22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9.25" customHeight="1" s="6">
      <c r="A904" s="22">
        <f t="array" ref="A904">INDIRECT(_xlfn.CONCAT("$I", $F904))</f>
        <v/>
      </c>
      <c r="B904" s="22">
        <f t="array" ref="B904">INDIRECT(_xlfn.CONCAT("$J", $F904))</f>
        <v/>
      </c>
      <c r="C904" s="22">
        <f t="array" ref="C904">INDIRECT(_xlfn.CONCAT("$K", $F904))</f>
        <v/>
      </c>
      <c r="D904" s="22" t="n"/>
      <c r="E904" s="22">
        <f t="array" ref="E904">INDIRECT(_xlfn.CONCAT("$L", $F904))</f>
        <v/>
      </c>
      <c r="F904" s="22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9.25" customHeight="1" s="6">
      <c r="A905" s="22">
        <f t="array" ref="A905">INDIRECT(_xlfn.CONCAT("$I", $F905))</f>
        <v/>
      </c>
      <c r="B905" s="22">
        <f t="array" ref="B905">INDIRECT(_xlfn.CONCAT("$J", $F905))</f>
        <v/>
      </c>
      <c r="C905" s="22">
        <f t="array" ref="C905">INDIRECT(_xlfn.CONCAT("$K", $F905))</f>
        <v/>
      </c>
      <c r="D905" s="22" t="n"/>
      <c r="E905" s="22">
        <f t="array" ref="E905">INDIRECT(_xlfn.CONCAT("$L", $F905))</f>
        <v/>
      </c>
      <c r="F905" s="22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9.25" customHeight="1" s="6">
      <c r="A906" s="22">
        <f t="array" ref="A906">INDIRECT(_xlfn.CONCAT("$I", $F906))</f>
        <v/>
      </c>
      <c r="B906" s="22">
        <f t="array" ref="B906">INDIRECT(_xlfn.CONCAT("$J", $F906))</f>
        <v/>
      </c>
      <c r="C906" s="22">
        <f t="array" ref="C906">INDIRECT(_xlfn.CONCAT("$K", $F906))</f>
        <v/>
      </c>
      <c r="D906" s="22" t="n"/>
      <c r="E906" s="22">
        <f t="array" ref="E906">INDIRECT(_xlfn.CONCAT("$L", $F906))</f>
        <v/>
      </c>
      <c r="F906" s="22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22">
        <f t="array" ref="A907">INDIRECT(_xlfn.CONCAT("$I", $F907))</f>
        <v/>
      </c>
      <c r="B907" s="22">
        <f t="array" ref="B907">INDIRECT(_xlfn.CONCAT("$J", $F907))</f>
        <v/>
      </c>
      <c r="C907" s="22">
        <f t="array" ref="C907">INDIRECT(_xlfn.CONCAT("$K", $F907))</f>
        <v/>
      </c>
      <c r="D907" s="22" t="n"/>
      <c r="E907" s="22">
        <f t="array" ref="E907">INDIRECT(_xlfn.CONCAT("$L", $F907))</f>
        <v/>
      </c>
      <c r="F907" s="22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9.25" customHeight="1" s="6">
      <c r="A908" s="22">
        <f t="array" ref="A908">INDIRECT(_xlfn.CONCAT("$I", $F908))</f>
        <v/>
      </c>
      <c r="B908" s="22">
        <f t="array" ref="B908">INDIRECT(_xlfn.CONCAT("$J", $F908))</f>
        <v/>
      </c>
      <c r="C908" s="22">
        <f t="array" ref="C908">INDIRECT(_xlfn.CONCAT("$K", $F908))</f>
        <v/>
      </c>
      <c r="D908" s="22" t="n"/>
      <c r="E908" s="22">
        <f t="array" ref="E908">INDIRECT(_xlfn.CONCAT("$L", $F908))</f>
        <v/>
      </c>
      <c r="F908" s="22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9.25" customHeight="1" s="6">
      <c r="A909" s="22">
        <f t="array" ref="A909">INDIRECT(_xlfn.CONCAT("$I", $F909))</f>
        <v/>
      </c>
      <c r="B909" s="22">
        <f t="array" ref="B909">INDIRECT(_xlfn.CONCAT("$J", $F909))</f>
        <v/>
      </c>
      <c r="C909" s="22">
        <f t="array" ref="C909">INDIRECT(_xlfn.CONCAT("$K", $F909))</f>
        <v/>
      </c>
      <c r="D909" s="22" t="n"/>
      <c r="E909" s="22">
        <f t="array" ref="E909">INDIRECT(_xlfn.CONCAT("$L", $F909))</f>
        <v/>
      </c>
      <c r="F909" s="22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9.25" customHeight="1" s="6">
      <c r="A910" s="22">
        <f t="array" ref="A910">INDIRECT(_xlfn.CONCAT("$I", $F910))</f>
        <v/>
      </c>
      <c r="B910" s="22">
        <f t="array" ref="B910">INDIRECT(_xlfn.CONCAT("$J", $F910))</f>
        <v/>
      </c>
      <c r="C910" s="22">
        <f t="array" ref="C910">INDIRECT(_xlfn.CONCAT("$K", $F910))</f>
        <v/>
      </c>
      <c r="D910" s="22" t="n"/>
      <c r="E910" s="22">
        <f t="array" ref="E910">INDIRECT(_xlfn.CONCAT("$L", $F910))</f>
        <v/>
      </c>
      <c r="F910" s="22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9.25" customHeight="1" s="6">
      <c r="A911" s="22">
        <f t="array" ref="A911">INDIRECT(_xlfn.CONCAT("$I", $F911))</f>
        <v/>
      </c>
      <c r="B911" s="22">
        <f t="array" ref="B911">INDIRECT(_xlfn.CONCAT("$J", $F911))</f>
        <v/>
      </c>
      <c r="C911" s="22">
        <f t="array" ref="C911">INDIRECT(_xlfn.CONCAT("$K", $F911))</f>
        <v/>
      </c>
      <c r="D911" s="22" t="n"/>
      <c r="E911" s="22">
        <f t="array" ref="E911">INDIRECT(_xlfn.CONCAT("$L", $F911))</f>
        <v/>
      </c>
      <c r="F911" s="22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9.25" customHeight="1" s="6">
      <c r="A912" s="22">
        <f t="array" ref="A912">INDIRECT(_xlfn.CONCAT("$I", $F912))</f>
        <v/>
      </c>
      <c r="B912" s="22">
        <f t="array" ref="B912">INDIRECT(_xlfn.CONCAT("$J", $F912))</f>
        <v/>
      </c>
      <c r="C912" s="22">
        <f t="array" ref="C912">INDIRECT(_xlfn.CONCAT("$K", $F912))</f>
        <v/>
      </c>
      <c r="D912" s="22" t="n"/>
      <c r="E912" s="22">
        <f t="array" ref="E912">INDIRECT(_xlfn.CONCAT("$L", $F912))</f>
        <v/>
      </c>
      <c r="F912" s="22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9.25" customHeight="1" s="6">
      <c r="A913" s="22">
        <f t="array" ref="A913">INDIRECT(_xlfn.CONCAT("$I", $F913))</f>
        <v/>
      </c>
      <c r="B913" s="22">
        <f t="array" ref="B913">INDIRECT(_xlfn.CONCAT("$J", $F913))</f>
        <v/>
      </c>
      <c r="C913" s="22">
        <f t="array" ref="C913">INDIRECT(_xlfn.CONCAT("$K", $F913))</f>
        <v/>
      </c>
      <c r="D913" s="22" t="n"/>
      <c r="E913" s="22">
        <f t="array" ref="E913">INDIRECT(_xlfn.CONCAT("$L", $F913))</f>
        <v/>
      </c>
      <c r="F913" s="22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9.25" customHeight="1" s="6">
      <c r="A914" s="22">
        <f t="array" ref="A914">INDIRECT(_xlfn.CONCAT("$I", $F914))</f>
        <v/>
      </c>
      <c r="B914" s="22">
        <f t="array" ref="B914">INDIRECT(_xlfn.CONCAT("$J", $F914))</f>
        <v/>
      </c>
      <c r="C914" s="22">
        <f t="array" ref="C914">INDIRECT(_xlfn.CONCAT("$K", $F914))</f>
        <v/>
      </c>
      <c r="D914" s="22" t="n"/>
      <c r="E914" s="22">
        <f t="array" ref="E914">INDIRECT(_xlfn.CONCAT("$L", $F914))</f>
        <v/>
      </c>
      <c r="F914" s="22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9.25" customHeight="1" s="6">
      <c r="A915" s="22">
        <f t="array" ref="A915">INDIRECT(_xlfn.CONCAT("$I", $F915))</f>
        <v/>
      </c>
      <c r="B915" s="22">
        <f t="array" ref="B915">INDIRECT(_xlfn.CONCAT("$J", $F915))</f>
        <v/>
      </c>
      <c r="C915" s="22">
        <f t="array" ref="C915">INDIRECT(_xlfn.CONCAT("$K", $F915))</f>
        <v/>
      </c>
      <c r="D915" s="22" t="n"/>
      <c r="E915" s="22">
        <f t="array" ref="E915">INDIRECT(_xlfn.CONCAT("$L", $F915))</f>
        <v/>
      </c>
      <c r="F915" s="22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9.25" customHeight="1" s="6">
      <c r="A916" s="22">
        <f t="array" ref="A916">INDIRECT(_xlfn.CONCAT("$I", $F916))</f>
        <v/>
      </c>
      <c r="B916" s="22">
        <f t="array" ref="B916">INDIRECT(_xlfn.CONCAT("$J", $F916))</f>
        <v/>
      </c>
      <c r="C916" s="22">
        <f t="array" ref="C916">INDIRECT(_xlfn.CONCAT("$K", $F916))</f>
        <v/>
      </c>
      <c r="D916" s="22" t="n"/>
      <c r="E916" s="22">
        <f t="array" ref="E916">INDIRECT(_xlfn.CONCAT("$L", $F916))</f>
        <v/>
      </c>
      <c r="F916" s="22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9.25" customHeight="1" s="6">
      <c r="A917" s="22">
        <f t="array" ref="A917">INDIRECT(_xlfn.CONCAT("$I", $F917))</f>
        <v/>
      </c>
      <c r="B917" s="22">
        <f t="array" ref="B917">INDIRECT(_xlfn.CONCAT("$J", $F917))</f>
        <v/>
      </c>
      <c r="C917" s="22">
        <f t="array" ref="C917">INDIRECT(_xlfn.CONCAT("$K", $F917))</f>
        <v/>
      </c>
      <c r="D917" s="22" t="n"/>
      <c r="E917" s="22">
        <f t="array" ref="E917">INDIRECT(_xlfn.CONCAT("$L", $F917))</f>
        <v/>
      </c>
      <c r="F917" s="22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9.25" customHeight="1" s="6">
      <c r="A918" s="22">
        <f t="array" ref="A918">INDIRECT(_xlfn.CONCAT("$I", $F918))</f>
        <v/>
      </c>
      <c r="B918" s="22">
        <f t="array" ref="B918">INDIRECT(_xlfn.CONCAT("$J", $F918))</f>
        <v/>
      </c>
      <c r="C918" s="22">
        <f t="array" ref="C918">INDIRECT(_xlfn.CONCAT("$K", $F918))</f>
        <v/>
      </c>
      <c r="D918" s="22" t="n"/>
      <c r="E918" s="22">
        <f t="array" ref="E918">INDIRECT(_xlfn.CONCAT("$L", $F918))</f>
        <v/>
      </c>
      <c r="F918" s="22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9.25" customHeight="1" s="6">
      <c r="A919" s="22">
        <f t="array" ref="A919">INDIRECT(_xlfn.CONCAT("$I", $F919))</f>
        <v/>
      </c>
      <c r="B919" s="22">
        <f t="array" ref="B919">INDIRECT(_xlfn.CONCAT("$J", $F919))</f>
        <v/>
      </c>
      <c r="C919" s="22">
        <f t="array" ref="C919">INDIRECT(_xlfn.CONCAT("$K", $F919))</f>
        <v/>
      </c>
      <c r="D919" s="22" t="n"/>
      <c r="E919" s="22">
        <f t="array" ref="E919">INDIRECT(_xlfn.CONCAT("$L", $F919))</f>
        <v/>
      </c>
      <c r="F919" s="22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9.25" customHeight="1" s="6">
      <c r="A920" s="22">
        <f t="array" ref="A920">INDIRECT(_xlfn.CONCAT("$I", $F920))</f>
        <v/>
      </c>
      <c r="B920" s="22">
        <f t="array" ref="B920">INDIRECT(_xlfn.CONCAT("$J", $F920))</f>
        <v/>
      </c>
      <c r="C920" s="22">
        <f t="array" ref="C920">INDIRECT(_xlfn.CONCAT("$K", $F920))</f>
        <v/>
      </c>
      <c r="D920" s="22" t="n"/>
      <c r="E920" s="22">
        <f t="array" ref="E920">INDIRECT(_xlfn.CONCAT("$L", $F920))</f>
        <v/>
      </c>
      <c r="F920" s="22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9.25" customHeight="1" s="6">
      <c r="A921" s="22">
        <f t="array" ref="A921">INDIRECT(_xlfn.CONCAT("$I", $F921))</f>
        <v/>
      </c>
      <c r="B921" s="22">
        <f t="array" ref="B921">INDIRECT(_xlfn.CONCAT("$J", $F921))</f>
        <v/>
      </c>
      <c r="C921" s="22">
        <f t="array" ref="C921">INDIRECT(_xlfn.CONCAT("$K", $F921))</f>
        <v/>
      </c>
      <c r="D921" s="22" t="n"/>
      <c r="E921" s="22">
        <f t="array" ref="E921">INDIRECT(_xlfn.CONCAT("$L", $F921))</f>
        <v/>
      </c>
      <c r="F921" s="22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9.25" customHeight="1" s="6">
      <c r="A922" s="22">
        <f t="array" ref="A922">INDIRECT(_xlfn.CONCAT("$I", $F922))</f>
        <v/>
      </c>
      <c r="B922" s="22">
        <f t="array" ref="B922">INDIRECT(_xlfn.CONCAT("$J", $F922))</f>
        <v/>
      </c>
      <c r="C922" s="22">
        <f t="array" ref="C922">INDIRECT(_xlfn.CONCAT("$K", $F922))</f>
        <v/>
      </c>
      <c r="D922" s="22" t="n"/>
      <c r="E922" s="22">
        <f t="array" ref="E922">INDIRECT(_xlfn.CONCAT("$L", $F922))</f>
        <v/>
      </c>
      <c r="F922" s="22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22">
        <f t="array" ref="A923">INDIRECT(_xlfn.CONCAT("$I", $F923))</f>
        <v/>
      </c>
      <c r="B923" s="22">
        <f t="array" ref="B923">INDIRECT(_xlfn.CONCAT("$J", $F923))</f>
        <v/>
      </c>
      <c r="C923" s="22">
        <f t="array" ref="C923">INDIRECT(_xlfn.CONCAT("$K", $F923))</f>
        <v/>
      </c>
      <c r="D923" s="22" t="n"/>
      <c r="E923" s="22">
        <f t="array" ref="E923">INDIRECT(_xlfn.CONCAT("$L", $F923))</f>
        <v/>
      </c>
      <c r="F923" s="22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9.25" customHeight="1" s="6">
      <c r="A924" s="22">
        <f t="array" ref="A924">INDIRECT(_xlfn.CONCAT("$I", $F924))</f>
        <v/>
      </c>
      <c r="B924" s="22">
        <f t="array" ref="B924">INDIRECT(_xlfn.CONCAT("$J", $F924))</f>
        <v/>
      </c>
      <c r="C924" s="22">
        <f t="array" ref="C924">INDIRECT(_xlfn.CONCAT("$K", $F924))</f>
        <v/>
      </c>
      <c r="D924" s="22" t="n"/>
      <c r="E924" s="22">
        <f t="array" ref="E924">INDIRECT(_xlfn.CONCAT("$L", $F924))</f>
        <v/>
      </c>
      <c r="F924" s="22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9.25" customHeight="1" s="6">
      <c r="A925" s="22">
        <f t="array" ref="A925">INDIRECT(_xlfn.CONCAT("$I", $F925))</f>
        <v/>
      </c>
      <c r="B925" s="22">
        <f t="array" ref="B925">INDIRECT(_xlfn.CONCAT("$J", $F925))</f>
        <v/>
      </c>
      <c r="C925" s="22">
        <f t="array" ref="C925">INDIRECT(_xlfn.CONCAT("$K", $F925))</f>
        <v/>
      </c>
      <c r="D925" s="22" t="n"/>
      <c r="E925" s="22">
        <f t="array" ref="E925">INDIRECT(_xlfn.CONCAT("$L", $F925))</f>
        <v/>
      </c>
      <c r="F925" s="22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9.25" customHeight="1" s="6">
      <c r="A926" s="22">
        <f t="array" ref="A926">INDIRECT(_xlfn.CONCAT("$I", $F926))</f>
        <v/>
      </c>
      <c r="B926" s="22">
        <f t="array" ref="B926">INDIRECT(_xlfn.CONCAT("$J", $F926))</f>
        <v/>
      </c>
      <c r="C926" s="22">
        <f t="array" ref="C926">INDIRECT(_xlfn.CONCAT("$K", $F926))</f>
        <v/>
      </c>
      <c r="D926" s="22" t="n"/>
      <c r="E926" s="22">
        <f t="array" ref="E926">INDIRECT(_xlfn.CONCAT("$L", $F926))</f>
        <v/>
      </c>
      <c r="F926" s="22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9.25" customHeight="1" s="6">
      <c r="A927" s="22">
        <f t="array" ref="A927">INDIRECT(_xlfn.CONCAT("$I", $F927))</f>
        <v/>
      </c>
      <c r="B927" s="22">
        <f t="array" ref="B927">INDIRECT(_xlfn.CONCAT("$J", $F927))</f>
        <v/>
      </c>
      <c r="C927" s="22">
        <f t="array" ref="C927">INDIRECT(_xlfn.CONCAT("$K", $F927))</f>
        <v/>
      </c>
      <c r="D927" s="22" t="n"/>
      <c r="E927" s="22">
        <f t="array" ref="E927">INDIRECT(_xlfn.CONCAT("$L", $F927))</f>
        <v/>
      </c>
      <c r="F927" s="22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9.25" customHeight="1" s="6">
      <c r="A928" s="22">
        <f t="array" ref="A928">INDIRECT(_xlfn.CONCAT("$I", $F928))</f>
        <v/>
      </c>
      <c r="B928" s="22">
        <f t="array" ref="B928">INDIRECT(_xlfn.CONCAT("$J", $F928))</f>
        <v/>
      </c>
      <c r="C928" s="22">
        <f t="array" ref="C928">INDIRECT(_xlfn.CONCAT("$K", $F928))</f>
        <v/>
      </c>
      <c r="D928" s="22" t="n"/>
      <c r="E928" s="22">
        <f t="array" ref="E928">INDIRECT(_xlfn.CONCAT("$L", $F928))</f>
        <v/>
      </c>
      <c r="F928" s="22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9.25" customHeight="1" s="6">
      <c r="A929" s="22">
        <f t="array" ref="A929">INDIRECT(_xlfn.CONCAT("$I", $F929))</f>
        <v/>
      </c>
      <c r="B929" s="22">
        <f t="array" ref="B929">INDIRECT(_xlfn.CONCAT("$J", $F929))</f>
        <v/>
      </c>
      <c r="C929" s="22">
        <f t="array" ref="C929">INDIRECT(_xlfn.CONCAT("$K", $F929))</f>
        <v/>
      </c>
      <c r="D929" s="22" t="n"/>
      <c r="E929" s="22">
        <f t="array" ref="E929">INDIRECT(_xlfn.CONCAT("$L", $F929))</f>
        <v/>
      </c>
      <c r="F929" s="22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9.25" customHeight="1" s="6">
      <c r="A930" s="22">
        <f t="array" ref="A930">INDIRECT(_xlfn.CONCAT("$I", $F930))</f>
        <v/>
      </c>
      <c r="B930" s="22">
        <f t="array" ref="B930">INDIRECT(_xlfn.CONCAT("$J", $F930))</f>
        <v/>
      </c>
      <c r="C930" s="22">
        <f t="array" ref="C930">INDIRECT(_xlfn.CONCAT("$K", $F930))</f>
        <v/>
      </c>
      <c r="D930" s="22" t="n"/>
      <c r="E930" s="22">
        <f t="array" ref="E930">INDIRECT(_xlfn.CONCAT("$L", $F930))</f>
        <v/>
      </c>
      <c r="F930" s="22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9.25" customHeight="1" s="6">
      <c r="A931" s="22">
        <f t="array" ref="A931">INDIRECT(_xlfn.CONCAT("$I", $F931))</f>
        <v/>
      </c>
      <c r="B931" s="22">
        <f t="array" ref="B931">INDIRECT(_xlfn.CONCAT("$J", $F931))</f>
        <v/>
      </c>
      <c r="C931" s="22">
        <f t="array" ref="C931">INDIRECT(_xlfn.CONCAT("$K", $F931))</f>
        <v/>
      </c>
      <c r="D931" s="22" t="n"/>
      <c r="E931" s="22">
        <f t="array" ref="E931">INDIRECT(_xlfn.CONCAT("$L", $F931))</f>
        <v/>
      </c>
      <c r="F931" s="22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9.25" customHeight="1" s="6">
      <c r="A932" s="22">
        <f t="array" ref="A932">INDIRECT(_xlfn.CONCAT("$I", $F932))</f>
        <v/>
      </c>
      <c r="B932" s="22">
        <f t="array" ref="B932">INDIRECT(_xlfn.CONCAT("$J", $F932))</f>
        <v/>
      </c>
      <c r="C932" s="22">
        <f t="array" ref="C932">INDIRECT(_xlfn.CONCAT("$K", $F932))</f>
        <v/>
      </c>
      <c r="D932" s="22" t="n"/>
      <c r="E932" s="22">
        <f t="array" ref="E932">INDIRECT(_xlfn.CONCAT("$L", $F932))</f>
        <v/>
      </c>
      <c r="F932" s="22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9.25" customHeight="1" s="6">
      <c r="A933" s="22">
        <f t="array" ref="A933">INDIRECT(_xlfn.CONCAT("$I", $F933))</f>
        <v/>
      </c>
      <c r="B933" s="22">
        <f t="array" ref="B933">INDIRECT(_xlfn.CONCAT("$J", $F933))</f>
        <v/>
      </c>
      <c r="C933" s="22">
        <f t="array" ref="C933">INDIRECT(_xlfn.CONCAT("$K", $F933))</f>
        <v/>
      </c>
      <c r="D933" s="22" t="n"/>
      <c r="E933" s="22">
        <f t="array" ref="E933">INDIRECT(_xlfn.CONCAT("$L", $F933))</f>
        <v/>
      </c>
      <c r="F933" s="22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9.25" customHeight="1" s="6">
      <c r="A934" s="22">
        <f t="array" ref="A934">INDIRECT(_xlfn.CONCAT("$I", $F934))</f>
        <v/>
      </c>
      <c r="B934" s="22">
        <f t="array" ref="B934">INDIRECT(_xlfn.CONCAT("$J", $F934))</f>
        <v/>
      </c>
      <c r="C934" s="22">
        <f t="array" ref="C934">INDIRECT(_xlfn.CONCAT("$K", $F934))</f>
        <v/>
      </c>
      <c r="D934" s="22" t="n"/>
      <c r="E934" s="22">
        <f t="array" ref="E934">INDIRECT(_xlfn.CONCAT("$L", $F934))</f>
        <v/>
      </c>
      <c r="F934" s="22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9.25" customHeight="1" s="6">
      <c r="A935" s="22">
        <f t="array" ref="A935">INDIRECT(_xlfn.CONCAT("$I", $F935))</f>
        <v/>
      </c>
      <c r="B935" s="22">
        <f t="array" ref="B935">INDIRECT(_xlfn.CONCAT("$J", $F935))</f>
        <v/>
      </c>
      <c r="C935" s="22">
        <f t="array" ref="C935">INDIRECT(_xlfn.CONCAT("$K", $F935))</f>
        <v/>
      </c>
      <c r="D935" s="22" t="n"/>
      <c r="E935" s="22">
        <f t="array" ref="E935">INDIRECT(_xlfn.CONCAT("$L", $F935))</f>
        <v/>
      </c>
      <c r="F935" s="22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9.25" customHeight="1" s="6">
      <c r="A936" s="22">
        <f t="array" ref="A936">INDIRECT(_xlfn.CONCAT("$I", $F936))</f>
        <v/>
      </c>
      <c r="B936" s="22">
        <f t="array" ref="B936">INDIRECT(_xlfn.CONCAT("$J", $F936))</f>
        <v/>
      </c>
      <c r="C936" s="22">
        <f t="array" ref="C936">INDIRECT(_xlfn.CONCAT("$K", $F936))</f>
        <v/>
      </c>
      <c r="D936" s="22" t="n"/>
      <c r="E936" s="22">
        <f t="array" ref="E936">INDIRECT(_xlfn.CONCAT("$L", $F936))</f>
        <v/>
      </c>
      <c r="F936" s="22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22">
        <f t="array" ref="A937">INDIRECT(_xlfn.CONCAT("$I", $F937))</f>
        <v/>
      </c>
      <c r="B937" s="22">
        <f t="array" ref="B937">INDIRECT(_xlfn.CONCAT("$J", $F937))</f>
        <v/>
      </c>
      <c r="C937" s="22">
        <f t="array" ref="C937">INDIRECT(_xlfn.CONCAT("$K", $F937))</f>
        <v/>
      </c>
      <c r="D937" s="22" t="n"/>
      <c r="E937" s="22">
        <f t="array" ref="E937">INDIRECT(_xlfn.CONCAT("$L", $F937))</f>
        <v/>
      </c>
      <c r="F937" s="22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9.25" customHeight="1" s="6">
      <c r="A938" s="22">
        <f t="array" ref="A938">INDIRECT(_xlfn.CONCAT("$I", $F938))</f>
        <v/>
      </c>
      <c r="B938" s="22">
        <f t="array" ref="B938">INDIRECT(_xlfn.CONCAT("$J", $F938))</f>
        <v/>
      </c>
      <c r="C938" s="22">
        <f t="array" ref="C938">INDIRECT(_xlfn.CONCAT("$K", $F938))</f>
        <v/>
      </c>
      <c r="D938" s="22" t="n"/>
      <c r="E938" s="22">
        <f t="array" ref="E938">INDIRECT(_xlfn.CONCAT("$L", $F938))</f>
        <v/>
      </c>
      <c r="F938" s="22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9.25" customHeight="1" s="6">
      <c r="A939" s="22">
        <f t="array" ref="A939">INDIRECT(_xlfn.CONCAT("$I", $F939))</f>
        <v/>
      </c>
      <c r="B939" s="22">
        <f t="array" ref="B939">INDIRECT(_xlfn.CONCAT("$J", $F939))</f>
        <v/>
      </c>
      <c r="C939" s="22">
        <f t="array" ref="C939">INDIRECT(_xlfn.CONCAT("$K", $F939))</f>
        <v/>
      </c>
      <c r="D939" s="22" t="n"/>
      <c r="E939" s="22">
        <f t="array" ref="E939">INDIRECT(_xlfn.CONCAT("$L", $F939))</f>
        <v/>
      </c>
      <c r="F939" s="22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9.25" customHeight="1" s="6">
      <c r="A940" s="22">
        <f t="array" ref="A940">INDIRECT(_xlfn.CONCAT("$I", $F940))</f>
        <v/>
      </c>
      <c r="B940" s="22">
        <f t="array" ref="B940">INDIRECT(_xlfn.CONCAT("$J", $F940))</f>
        <v/>
      </c>
      <c r="C940" s="22">
        <f t="array" ref="C940">INDIRECT(_xlfn.CONCAT("$K", $F940))</f>
        <v/>
      </c>
      <c r="D940" s="22" t="n"/>
      <c r="E940" s="22">
        <f t="array" ref="E940">INDIRECT(_xlfn.CONCAT("$L", $F940))</f>
        <v/>
      </c>
      <c r="F940" s="22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9.25" customHeight="1" s="6">
      <c r="A941" s="22">
        <f t="array" ref="A941">INDIRECT(_xlfn.CONCAT("$I", $F941))</f>
        <v/>
      </c>
      <c r="B941" s="22">
        <f t="array" ref="B941">INDIRECT(_xlfn.CONCAT("$J", $F941))</f>
        <v/>
      </c>
      <c r="C941" s="22">
        <f t="array" ref="C941">INDIRECT(_xlfn.CONCAT("$K", $F941))</f>
        <v/>
      </c>
      <c r="D941" s="22" t="n"/>
      <c r="E941" s="22">
        <f t="array" ref="E941">INDIRECT(_xlfn.CONCAT("$L", $F941))</f>
        <v/>
      </c>
      <c r="F941" s="22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9.25" customHeight="1" s="6">
      <c r="A942" s="22">
        <f t="array" ref="A942">INDIRECT(_xlfn.CONCAT("$I", $F942))</f>
        <v/>
      </c>
      <c r="B942" s="22">
        <f t="array" ref="B942">INDIRECT(_xlfn.CONCAT("$J", $F942))</f>
        <v/>
      </c>
      <c r="C942" s="22">
        <f t="array" ref="C942">INDIRECT(_xlfn.CONCAT("$K", $F942))</f>
        <v/>
      </c>
      <c r="D942" s="22" t="n"/>
      <c r="E942" s="22">
        <f t="array" ref="E942">INDIRECT(_xlfn.CONCAT("$L", $F942))</f>
        <v/>
      </c>
      <c r="F942" s="22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9.25" customHeight="1" s="6">
      <c r="A943" s="22">
        <f t="array" ref="A943">INDIRECT(_xlfn.CONCAT("$I", $F943))</f>
        <v/>
      </c>
      <c r="B943" s="22">
        <f t="array" ref="B943">INDIRECT(_xlfn.CONCAT("$J", $F943))</f>
        <v/>
      </c>
      <c r="C943" s="22">
        <f t="array" ref="C943">INDIRECT(_xlfn.CONCAT("$K", $F943))</f>
        <v/>
      </c>
      <c r="D943" s="22" t="n"/>
      <c r="E943" s="22">
        <f t="array" ref="E943">INDIRECT(_xlfn.CONCAT("$L", $F943))</f>
        <v/>
      </c>
      <c r="F943" s="22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9.25" customHeight="1" s="6">
      <c r="A944" s="22">
        <f t="array" ref="A944">INDIRECT(_xlfn.CONCAT("$I", $F944))</f>
        <v/>
      </c>
      <c r="B944" s="22">
        <f t="array" ref="B944">INDIRECT(_xlfn.CONCAT("$J", $F944))</f>
        <v/>
      </c>
      <c r="C944" s="22">
        <f t="array" ref="C944">INDIRECT(_xlfn.CONCAT("$K", $F944))</f>
        <v/>
      </c>
      <c r="D944" s="22" t="n"/>
      <c r="E944" s="22">
        <f t="array" ref="E944">INDIRECT(_xlfn.CONCAT("$L", $F944))</f>
        <v/>
      </c>
      <c r="F944" s="22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9.25" customHeight="1" s="6">
      <c r="A945" s="22">
        <f t="array" ref="A945">INDIRECT(_xlfn.CONCAT("$I", $F945))</f>
        <v/>
      </c>
      <c r="B945" s="22">
        <f t="array" ref="B945">INDIRECT(_xlfn.CONCAT("$J", $F945))</f>
        <v/>
      </c>
      <c r="C945" s="22">
        <f t="array" ref="C945">INDIRECT(_xlfn.CONCAT("$K", $F945))</f>
        <v/>
      </c>
      <c r="D945" s="22" t="n"/>
      <c r="E945" s="22">
        <f t="array" ref="E945">INDIRECT(_xlfn.CONCAT("$L", $F945))</f>
        <v/>
      </c>
      <c r="F945" s="22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9.25" customHeight="1" s="6">
      <c r="A946" s="22">
        <f t="array" ref="A946">INDIRECT(_xlfn.CONCAT("$I", $F946))</f>
        <v/>
      </c>
      <c r="B946" s="22">
        <f t="array" ref="B946">INDIRECT(_xlfn.CONCAT("$J", $F946))</f>
        <v/>
      </c>
      <c r="C946" s="22">
        <f t="array" ref="C946">INDIRECT(_xlfn.CONCAT("$K", $F946))</f>
        <v/>
      </c>
      <c r="D946" s="22" t="n"/>
      <c r="E946" s="22">
        <f t="array" ref="E946">INDIRECT(_xlfn.CONCAT("$L", $F946))</f>
        <v/>
      </c>
      <c r="F946" s="22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9.25" customHeight="1" s="6">
      <c r="A947" s="22">
        <f t="array" ref="A947">INDIRECT(_xlfn.CONCAT("$I", $F947))</f>
        <v/>
      </c>
      <c r="B947" s="22">
        <f t="array" ref="B947">INDIRECT(_xlfn.CONCAT("$J", $F947))</f>
        <v/>
      </c>
      <c r="C947" s="22">
        <f t="array" ref="C947">INDIRECT(_xlfn.CONCAT("$K", $F947))</f>
        <v/>
      </c>
      <c r="D947" s="22" t="n"/>
      <c r="E947" s="22">
        <f t="array" ref="E947">INDIRECT(_xlfn.CONCAT("$L", $F947))</f>
        <v/>
      </c>
      <c r="F947" s="22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9.25" customHeight="1" s="6">
      <c r="A948" s="22">
        <f t="array" ref="A948">INDIRECT(_xlfn.CONCAT("$I", $F948))</f>
        <v/>
      </c>
      <c r="B948" s="22">
        <f t="array" ref="B948">INDIRECT(_xlfn.CONCAT("$J", $F948))</f>
        <v/>
      </c>
      <c r="C948" s="22">
        <f t="array" ref="C948">INDIRECT(_xlfn.CONCAT("$K", $F948))</f>
        <v/>
      </c>
      <c r="D948" s="22" t="n"/>
      <c r="E948" s="22">
        <f t="array" ref="E948">INDIRECT(_xlfn.CONCAT("$L", $F948))</f>
        <v/>
      </c>
      <c r="F948" s="22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9.25" customHeight="1" s="6">
      <c r="A949" s="22">
        <f t="array" ref="A949">INDIRECT(_xlfn.CONCAT("$I", $F949))</f>
        <v/>
      </c>
      <c r="B949" s="22">
        <f t="array" ref="B949">INDIRECT(_xlfn.CONCAT("$J", $F949))</f>
        <v/>
      </c>
      <c r="C949" s="22">
        <f t="array" ref="C949">INDIRECT(_xlfn.CONCAT("$K", $F949))</f>
        <v/>
      </c>
      <c r="D949" s="22" t="n"/>
      <c r="E949" s="22">
        <f t="array" ref="E949">INDIRECT(_xlfn.CONCAT("$L", $F949))</f>
        <v/>
      </c>
      <c r="F949" s="22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9.25" customHeight="1" s="6">
      <c r="A950" s="22">
        <f t="array" ref="A950">INDIRECT(_xlfn.CONCAT("$I", $F950))</f>
        <v/>
      </c>
      <c r="B950" s="22">
        <f t="array" ref="B950">INDIRECT(_xlfn.CONCAT("$J", $F950))</f>
        <v/>
      </c>
      <c r="C950" s="22">
        <f t="array" ref="C950">INDIRECT(_xlfn.CONCAT("$K", $F950))</f>
        <v/>
      </c>
      <c r="D950" s="22" t="n"/>
      <c r="E950" s="22">
        <f t="array" ref="E950">INDIRECT(_xlfn.CONCAT("$L", $F950))</f>
        <v/>
      </c>
      <c r="F950" s="22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22">
        <f t="array" ref="A951">INDIRECT(_xlfn.CONCAT("$I", $F951))</f>
        <v/>
      </c>
      <c r="B951" s="22">
        <f t="array" ref="B951">INDIRECT(_xlfn.CONCAT("$J", $F951))</f>
        <v/>
      </c>
      <c r="C951" s="22">
        <f t="array" ref="C951">INDIRECT(_xlfn.CONCAT("$K", $F951))</f>
        <v/>
      </c>
      <c r="D951" s="22" t="n"/>
      <c r="E951" s="22">
        <f t="array" ref="E951">INDIRECT(_xlfn.CONCAT("$L", $F951))</f>
        <v/>
      </c>
      <c r="F951" s="22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22">
        <f t="array" ref="A952">INDIRECT(_xlfn.CONCAT("$I", $F952))</f>
        <v/>
      </c>
      <c r="B952" s="22">
        <f t="array" ref="B952">INDIRECT(_xlfn.CONCAT("$J", $F952))</f>
        <v/>
      </c>
      <c r="C952" s="22">
        <f t="array" ref="C952">INDIRECT(_xlfn.CONCAT("$K", $F952))</f>
        <v/>
      </c>
      <c r="D952" s="22" t="n"/>
      <c r="E952" s="22">
        <f t="array" ref="E952">INDIRECT(_xlfn.CONCAT("$L", $F952))</f>
        <v/>
      </c>
      <c r="F952" s="22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59.25" customHeight="1" s="6">
      <c r="A953" s="22">
        <f t="array" ref="A953">INDIRECT(_xlfn.CONCAT("$I", $F953))</f>
        <v/>
      </c>
      <c r="B953" s="22">
        <f t="array" ref="B953">INDIRECT(_xlfn.CONCAT("$J", $F953))</f>
        <v/>
      </c>
      <c r="C953" s="22">
        <f t="array" ref="C953">INDIRECT(_xlfn.CONCAT("$K", $F953))</f>
        <v/>
      </c>
      <c r="D953" s="22" t="n"/>
      <c r="E953" s="22">
        <f t="array" ref="E953">INDIRECT(_xlfn.CONCAT("$L", $F953))</f>
        <v/>
      </c>
      <c r="F953" s="22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9.25" customHeight="1" s="6">
      <c r="A954" s="22">
        <f t="array" ref="A954">INDIRECT(_xlfn.CONCAT("$I", $F954))</f>
        <v/>
      </c>
      <c r="B954" s="22">
        <f t="array" ref="B954">INDIRECT(_xlfn.CONCAT("$J", $F954))</f>
        <v/>
      </c>
      <c r="C954" s="22">
        <f t="array" ref="C954">INDIRECT(_xlfn.CONCAT("$K", $F954))</f>
        <v/>
      </c>
      <c r="D954" s="22" t="n"/>
      <c r="E954" s="22">
        <f t="array" ref="E954">INDIRECT(_xlfn.CONCAT("$L", $F954))</f>
        <v/>
      </c>
      <c r="F954" s="22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9.25" customHeight="1" s="6">
      <c r="A955" s="22">
        <f t="array" ref="A955">INDIRECT(_xlfn.CONCAT("$I", $F955))</f>
        <v/>
      </c>
      <c r="B955" s="22">
        <f t="array" ref="B955">INDIRECT(_xlfn.CONCAT("$J", $F955))</f>
        <v/>
      </c>
      <c r="C955" s="22">
        <f t="array" ref="C955">INDIRECT(_xlfn.CONCAT("$K", $F955))</f>
        <v/>
      </c>
      <c r="D955" s="22" t="n"/>
      <c r="E955" s="22">
        <f t="array" ref="E955">INDIRECT(_xlfn.CONCAT("$L", $F955))</f>
        <v/>
      </c>
      <c r="F955" s="22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9.25" customHeight="1" s="6">
      <c r="A956" s="22">
        <f t="array" ref="A956">INDIRECT(_xlfn.CONCAT("$I", $F956))</f>
        <v/>
      </c>
      <c r="B956" s="22">
        <f t="array" ref="B956">INDIRECT(_xlfn.CONCAT("$J", $F956))</f>
        <v/>
      </c>
      <c r="C956" s="22">
        <f t="array" ref="C956">INDIRECT(_xlfn.CONCAT("$K", $F956))</f>
        <v/>
      </c>
      <c r="D956" s="22" t="n"/>
      <c r="E956" s="22">
        <f t="array" ref="E956">INDIRECT(_xlfn.CONCAT("$L", $F956))</f>
        <v/>
      </c>
      <c r="F956" s="22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9.25" customHeight="1" s="6">
      <c r="A957" s="22">
        <f t="array" ref="A957">INDIRECT(_xlfn.CONCAT("$I", $F957))</f>
        <v/>
      </c>
      <c r="B957" s="22">
        <f t="array" ref="B957">INDIRECT(_xlfn.CONCAT("$J", $F957))</f>
        <v/>
      </c>
      <c r="C957" s="22">
        <f t="array" ref="C957">INDIRECT(_xlfn.CONCAT("$K", $F957))</f>
        <v/>
      </c>
      <c r="D957" s="22" t="n"/>
      <c r="E957" s="22">
        <f t="array" ref="E957">INDIRECT(_xlfn.CONCAT("$L", $F957))</f>
        <v/>
      </c>
      <c r="F957" s="22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9.25" customHeight="1" s="6">
      <c r="A958" s="22">
        <f t="array" ref="A958">INDIRECT(_xlfn.CONCAT("$I", $F958))</f>
        <v/>
      </c>
      <c r="B958" s="22">
        <f t="array" ref="B958">INDIRECT(_xlfn.CONCAT("$J", $F958))</f>
        <v/>
      </c>
      <c r="C958" s="22">
        <f t="array" ref="C958">INDIRECT(_xlfn.CONCAT("$K", $F958))</f>
        <v/>
      </c>
      <c r="D958" s="22" t="n"/>
      <c r="E958" s="22">
        <f t="array" ref="E958">INDIRECT(_xlfn.CONCAT("$L", $F958))</f>
        <v/>
      </c>
      <c r="F958" s="22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22">
        <f t="array" ref="A959">INDIRECT(_xlfn.CONCAT("$I", $F959))</f>
        <v/>
      </c>
      <c r="B959" s="22">
        <f t="array" ref="B959">INDIRECT(_xlfn.CONCAT("$J", $F959))</f>
        <v/>
      </c>
      <c r="C959" s="22">
        <f t="array" ref="C959">INDIRECT(_xlfn.CONCAT("$K", $F959))</f>
        <v/>
      </c>
      <c r="D959" s="22" t="n"/>
      <c r="E959" s="22">
        <f t="array" ref="E959">INDIRECT(_xlfn.CONCAT("$L", $F959))</f>
        <v/>
      </c>
      <c r="F959" s="22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9.25" customHeight="1" s="6">
      <c r="A960" s="22">
        <f t="array" ref="A960">INDIRECT(_xlfn.CONCAT("$I", $F960))</f>
        <v/>
      </c>
      <c r="B960" s="22">
        <f t="array" ref="B960">INDIRECT(_xlfn.CONCAT("$J", $F960))</f>
        <v/>
      </c>
      <c r="C960" s="22">
        <f t="array" ref="C960">INDIRECT(_xlfn.CONCAT("$K", $F960))</f>
        <v/>
      </c>
      <c r="D960" s="22" t="n"/>
      <c r="E960" s="22">
        <f t="array" ref="E960">INDIRECT(_xlfn.CONCAT("$L", $F960))</f>
        <v/>
      </c>
      <c r="F960" s="22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9.25" customHeight="1" s="6">
      <c r="A961" s="22">
        <f t="array" ref="A961">INDIRECT(_xlfn.CONCAT("$I", $F961))</f>
        <v/>
      </c>
      <c r="B961" s="22">
        <f t="array" ref="B961">INDIRECT(_xlfn.CONCAT("$J", $F961))</f>
        <v/>
      </c>
      <c r="C961" s="22">
        <f t="array" ref="C961">INDIRECT(_xlfn.CONCAT("$K", $F961))</f>
        <v/>
      </c>
      <c r="D961" s="22" t="n"/>
      <c r="E961" s="22">
        <f t="array" ref="E961">INDIRECT(_xlfn.CONCAT("$L", $F961))</f>
        <v/>
      </c>
      <c r="F961" s="22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9.25" customHeight="1" s="6">
      <c r="A962" s="22">
        <f t="array" ref="A962">INDIRECT(_xlfn.CONCAT("$I", $F962))</f>
        <v/>
      </c>
      <c r="B962" s="22">
        <f t="array" ref="B962">INDIRECT(_xlfn.CONCAT("$J", $F962))</f>
        <v/>
      </c>
      <c r="C962" s="22">
        <f t="array" ref="C962">INDIRECT(_xlfn.CONCAT("$K", $F962))</f>
        <v/>
      </c>
      <c r="D962" s="22" t="n"/>
      <c r="E962" s="22">
        <f t="array" ref="E962">INDIRECT(_xlfn.CONCAT("$L", $F962))</f>
        <v/>
      </c>
      <c r="F962" s="22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9.25" customHeight="1" s="6">
      <c r="A963" s="22">
        <f t="array" ref="A963">INDIRECT(_xlfn.CONCAT("$I", $F963))</f>
        <v/>
      </c>
      <c r="B963" s="22">
        <f t="array" ref="B963">INDIRECT(_xlfn.CONCAT("$J", $F963))</f>
        <v/>
      </c>
      <c r="C963" s="22">
        <f t="array" ref="C963">INDIRECT(_xlfn.CONCAT("$K", $F963))</f>
        <v/>
      </c>
      <c r="D963" s="22" t="n"/>
      <c r="E963" s="22">
        <f t="array" ref="E963">INDIRECT(_xlfn.CONCAT("$L", $F963))</f>
        <v/>
      </c>
      <c r="F963" s="22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9.25" customHeight="1" s="6">
      <c r="A964" s="22">
        <f t="array" ref="A964">INDIRECT(_xlfn.CONCAT("$I", $F964))</f>
        <v/>
      </c>
      <c r="B964" s="22">
        <f t="array" ref="B964">INDIRECT(_xlfn.CONCAT("$J", $F964))</f>
        <v/>
      </c>
      <c r="C964" s="22">
        <f t="array" ref="C964">INDIRECT(_xlfn.CONCAT("$K", $F964))</f>
        <v/>
      </c>
      <c r="D964" s="22" t="n"/>
      <c r="E964" s="22">
        <f t="array" ref="E964">INDIRECT(_xlfn.CONCAT("$L", $F964))</f>
        <v/>
      </c>
      <c r="F964" s="22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9.25" customHeight="1" s="6">
      <c r="A965" s="22">
        <f t="array" ref="A965">INDIRECT(_xlfn.CONCAT("$I", $F965))</f>
        <v/>
      </c>
      <c r="B965" s="22">
        <f t="array" ref="B965">INDIRECT(_xlfn.CONCAT("$J", $F965))</f>
        <v/>
      </c>
      <c r="C965" s="22">
        <f t="array" ref="C965">INDIRECT(_xlfn.CONCAT("$K", $F965))</f>
        <v/>
      </c>
      <c r="D965" s="22" t="n"/>
      <c r="E965" s="22">
        <f t="array" ref="E965">INDIRECT(_xlfn.CONCAT("$L", $F965))</f>
        <v/>
      </c>
      <c r="F965" s="22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9.25" customHeight="1" s="6">
      <c r="A966" s="22">
        <f t="array" ref="A966">INDIRECT(_xlfn.CONCAT("$I", $F966))</f>
        <v/>
      </c>
      <c r="B966" s="22">
        <f t="array" ref="B966">INDIRECT(_xlfn.CONCAT("$J", $F966))</f>
        <v/>
      </c>
      <c r="C966" s="22">
        <f t="array" ref="C966">INDIRECT(_xlfn.CONCAT("$K", $F966))</f>
        <v/>
      </c>
      <c r="D966" s="22" t="n"/>
      <c r="E966" s="22">
        <f t="array" ref="E966">INDIRECT(_xlfn.CONCAT("$L", $F966))</f>
        <v/>
      </c>
      <c r="F966" s="22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9.25" customHeight="1" s="6">
      <c r="A967" s="22">
        <f t="array" ref="A967">INDIRECT(_xlfn.CONCAT("$I", $F967))</f>
        <v/>
      </c>
      <c r="B967" s="22">
        <f t="array" ref="B967">INDIRECT(_xlfn.CONCAT("$J", $F967))</f>
        <v/>
      </c>
      <c r="C967" s="22">
        <f t="array" ref="C967">INDIRECT(_xlfn.CONCAT("$K", $F967))</f>
        <v/>
      </c>
      <c r="D967" s="22" t="n"/>
      <c r="E967" s="22">
        <f t="array" ref="E967">INDIRECT(_xlfn.CONCAT("$L", $F967))</f>
        <v/>
      </c>
      <c r="F967" s="22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59.25" customHeight="1" s="6">
      <c r="A968" s="22">
        <f t="array" ref="A968">INDIRECT(_xlfn.CONCAT("$I", $F968))</f>
        <v/>
      </c>
      <c r="B968" s="22">
        <f t="array" ref="B968">INDIRECT(_xlfn.CONCAT("$J", $F968))</f>
        <v/>
      </c>
      <c r="C968" s="22">
        <f t="array" ref="C968">INDIRECT(_xlfn.CONCAT("$K", $F968))</f>
        <v/>
      </c>
      <c r="D968" s="22" t="n"/>
      <c r="E968" s="22">
        <f t="array" ref="E968">INDIRECT(_xlfn.CONCAT("$L", $F968))</f>
        <v/>
      </c>
      <c r="F968" s="22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22">
        <f t="array" ref="A969">INDIRECT(_xlfn.CONCAT("$I", $F969))</f>
        <v/>
      </c>
      <c r="B969" s="22">
        <f t="array" ref="B969">INDIRECT(_xlfn.CONCAT("$J", $F969))</f>
        <v/>
      </c>
      <c r="C969" s="22">
        <f t="array" ref="C969">INDIRECT(_xlfn.CONCAT("$K", $F969))</f>
        <v/>
      </c>
      <c r="D969" s="22" t="n"/>
      <c r="E969" s="22">
        <f t="array" ref="E969">INDIRECT(_xlfn.CONCAT("$L", $F969))</f>
        <v/>
      </c>
      <c r="F969" s="22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9.25" customHeight="1" s="6">
      <c r="A970" s="22">
        <f t="array" ref="A970">INDIRECT(_xlfn.CONCAT("$I", $F970))</f>
        <v/>
      </c>
      <c r="B970" s="22">
        <f t="array" ref="B970">INDIRECT(_xlfn.CONCAT("$J", $F970))</f>
        <v/>
      </c>
      <c r="C970" s="22">
        <f t="array" ref="C970">INDIRECT(_xlfn.CONCAT("$K", $F970))</f>
        <v/>
      </c>
      <c r="D970" s="22" t="n"/>
      <c r="E970" s="22">
        <f t="array" ref="E970">INDIRECT(_xlfn.CONCAT("$L", $F970))</f>
        <v/>
      </c>
      <c r="F970" s="22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9.25" customHeight="1" s="6">
      <c r="A971" s="22">
        <f t="array" ref="A971">INDIRECT(_xlfn.CONCAT("$I", $F971))</f>
        <v/>
      </c>
      <c r="B971" s="22">
        <f t="array" ref="B971">INDIRECT(_xlfn.CONCAT("$J", $F971))</f>
        <v/>
      </c>
      <c r="C971" s="22">
        <f t="array" ref="C971">INDIRECT(_xlfn.CONCAT("$K", $F971))</f>
        <v/>
      </c>
      <c r="D971" s="22" t="n"/>
      <c r="E971" s="22">
        <f t="array" ref="E971">INDIRECT(_xlfn.CONCAT("$L", $F971))</f>
        <v/>
      </c>
      <c r="F971" s="22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9.25" customHeight="1" s="6">
      <c r="A972" s="22">
        <f t="array" ref="A972">INDIRECT(_xlfn.CONCAT("$I", $F972))</f>
        <v/>
      </c>
      <c r="B972" s="22">
        <f t="array" ref="B972">INDIRECT(_xlfn.CONCAT("$J", $F972))</f>
        <v/>
      </c>
      <c r="C972" s="22">
        <f t="array" ref="C972">INDIRECT(_xlfn.CONCAT("$K", $F972))</f>
        <v/>
      </c>
      <c r="D972" s="22" t="n"/>
      <c r="E972" s="22">
        <f t="array" ref="E972">INDIRECT(_xlfn.CONCAT("$L", $F972))</f>
        <v/>
      </c>
      <c r="F972" s="22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9.25" customHeight="1" s="6">
      <c r="A973" s="22">
        <f t="array" ref="A973">INDIRECT(_xlfn.CONCAT("$I", $F973))</f>
        <v/>
      </c>
      <c r="B973" s="22">
        <f t="array" ref="B973">INDIRECT(_xlfn.CONCAT("$J", $F973))</f>
        <v/>
      </c>
      <c r="C973" s="22">
        <f t="array" ref="C973">INDIRECT(_xlfn.CONCAT("$K", $F973))</f>
        <v/>
      </c>
      <c r="D973" s="22" t="n"/>
      <c r="E973" s="22">
        <f t="array" ref="E973">INDIRECT(_xlfn.CONCAT("$L", $F973))</f>
        <v/>
      </c>
      <c r="F973" s="22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9.25" customHeight="1" s="6">
      <c r="A974" s="22">
        <f t="array" ref="A974">INDIRECT(_xlfn.CONCAT("$I", $F974))</f>
        <v/>
      </c>
      <c r="B974" s="22">
        <f t="array" ref="B974">INDIRECT(_xlfn.CONCAT("$J", $F974))</f>
        <v/>
      </c>
      <c r="C974" s="22">
        <f t="array" ref="C974">INDIRECT(_xlfn.CONCAT("$K", $F974))</f>
        <v/>
      </c>
      <c r="D974" s="22" t="n"/>
      <c r="E974" s="22">
        <f t="array" ref="E974">INDIRECT(_xlfn.CONCAT("$L", $F974))</f>
        <v/>
      </c>
      <c r="F974" s="22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9.25" customHeight="1" s="6">
      <c r="A975" s="22">
        <f t="array" ref="A975">INDIRECT(_xlfn.CONCAT("$I", $F975))</f>
        <v/>
      </c>
      <c r="B975" s="22">
        <f t="array" ref="B975">INDIRECT(_xlfn.CONCAT("$J", $F975))</f>
        <v/>
      </c>
      <c r="C975" s="22">
        <f t="array" ref="C975">INDIRECT(_xlfn.CONCAT("$K", $F975))</f>
        <v/>
      </c>
      <c r="D975" s="22" t="n"/>
      <c r="E975" s="22">
        <f t="array" ref="E975">INDIRECT(_xlfn.CONCAT("$L", $F975))</f>
        <v/>
      </c>
      <c r="F975" s="22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9.25" customHeight="1" s="6">
      <c r="A976" s="22">
        <f t="array" ref="A976">INDIRECT(_xlfn.CONCAT("$I", $F976))</f>
        <v/>
      </c>
      <c r="B976" s="22">
        <f t="array" ref="B976">INDIRECT(_xlfn.CONCAT("$J", $F976))</f>
        <v/>
      </c>
      <c r="C976" s="22">
        <f t="array" ref="C976">INDIRECT(_xlfn.CONCAT("$K", $F976))</f>
        <v/>
      </c>
      <c r="D976" s="22" t="n"/>
      <c r="E976" s="22">
        <f t="array" ref="E976">INDIRECT(_xlfn.CONCAT("$L", $F976))</f>
        <v/>
      </c>
      <c r="F976" s="22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9.25" customHeight="1" s="6">
      <c r="A977" s="22">
        <f t="array" ref="A977">INDIRECT(_xlfn.CONCAT("$I", $F977))</f>
        <v/>
      </c>
      <c r="B977" s="22">
        <f t="array" ref="B977">INDIRECT(_xlfn.CONCAT("$J", $F977))</f>
        <v/>
      </c>
      <c r="C977" s="22">
        <f t="array" ref="C977">INDIRECT(_xlfn.CONCAT("$K", $F977))</f>
        <v/>
      </c>
      <c r="D977" s="22" t="n"/>
      <c r="E977" s="22">
        <f t="array" ref="E977">INDIRECT(_xlfn.CONCAT("$L", $F977))</f>
        <v/>
      </c>
      <c r="F977" s="22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9.25" customHeight="1" s="6">
      <c r="A978" s="22">
        <f t="array" ref="A978">INDIRECT(_xlfn.CONCAT("$I", $F978))</f>
        <v/>
      </c>
      <c r="B978" s="22">
        <f t="array" ref="B978">INDIRECT(_xlfn.CONCAT("$J", $F978))</f>
        <v/>
      </c>
      <c r="C978" s="22">
        <f t="array" ref="C978">INDIRECT(_xlfn.CONCAT("$K", $F978))</f>
        <v/>
      </c>
      <c r="D978" s="22" t="n"/>
      <c r="E978" s="22">
        <f t="array" ref="E978">INDIRECT(_xlfn.CONCAT("$L", $F978))</f>
        <v/>
      </c>
      <c r="F978" s="22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9.25" customHeight="1" s="6">
      <c r="A979" s="22">
        <f t="array" ref="A979">INDIRECT(_xlfn.CONCAT("$I", $F979))</f>
        <v/>
      </c>
      <c r="B979" s="22">
        <f t="array" ref="B979">INDIRECT(_xlfn.CONCAT("$J", $F979))</f>
        <v/>
      </c>
      <c r="C979" s="22">
        <f t="array" ref="C979">INDIRECT(_xlfn.CONCAT("$K", $F979))</f>
        <v/>
      </c>
      <c r="D979" s="22" t="n"/>
      <c r="E979" s="22">
        <f t="array" ref="E979">INDIRECT(_xlfn.CONCAT("$L", $F979))</f>
        <v/>
      </c>
      <c r="F979" s="22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22">
        <f t="array" ref="A980">INDIRECT(_xlfn.CONCAT("$I", $F980))</f>
        <v/>
      </c>
      <c r="B980" s="22">
        <f t="array" ref="B980">INDIRECT(_xlfn.CONCAT("$J", $F980))</f>
        <v/>
      </c>
      <c r="C980" s="22">
        <f t="array" ref="C980">INDIRECT(_xlfn.CONCAT("$K", $F980))</f>
        <v/>
      </c>
      <c r="D980" s="22" t="n"/>
      <c r="E980" s="22">
        <f t="array" ref="E980">INDIRECT(_xlfn.CONCAT("$L", $F980))</f>
        <v/>
      </c>
      <c r="F980" s="22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9.25" customHeight="1" s="6">
      <c r="A981" s="22">
        <f t="array" ref="A981">INDIRECT(_xlfn.CONCAT("$I", $F981))</f>
        <v/>
      </c>
      <c r="B981" s="22">
        <f t="array" ref="B981">INDIRECT(_xlfn.CONCAT("$J", $F981))</f>
        <v/>
      </c>
      <c r="C981" s="22">
        <f t="array" ref="C981">INDIRECT(_xlfn.CONCAT("$K", $F981))</f>
        <v/>
      </c>
      <c r="D981" s="22" t="n"/>
      <c r="E981" s="22">
        <f t="array" ref="E981">INDIRECT(_xlfn.CONCAT("$L", $F981))</f>
        <v/>
      </c>
      <c r="F981" s="22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9.25" customHeight="1" s="6">
      <c r="A982" s="22">
        <f t="array" ref="A982">INDIRECT(_xlfn.CONCAT("$I", $F982))</f>
        <v/>
      </c>
      <c r="B982" s="22">
        <f t="array" ref="B982">INDIRECT(_xlfn.CONCAT("$J", $F982))</f>
        <v/>
      </c>
      <c r="C982" s="22">
        <f t="array" ref="C982">INDIRECT(_xlfn.CONCAT("$K", $F982))</f>
        <v/>
      </c>
      <c r="D982" s="22" t="n"/>
      <c r="E982" s="22">
        <f t="array" ref="E982">INDIRECT(_xlfn.CONCAT("$L", $F982))</f>
        <v/>
      </c>
      <c r="F982" s="22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9.25" customHeight="1" s="6">
      <c r="A983" s="22">
        <f t="array" ref="A983">INDIRECT(_xlfn.CONCAT("$I", $F983))</f>
        <v/>
      </c>
      <c r="B983" s="22">
        <f t="array" ref="B983">INDIRECT(_xlfn.CONCAT("$J", $F983))</f>
        <v/>
      </c>
      <c r="C983" s="22">
        <f t="array" ref="C983">INDIRECT(_xlfn.CONCAT("$K", $F983))</f>
        <v/>
      </c>
      <c r="D983" s="22" t="n"/>
      <c r="E983" s="22">
        <f t="array" ref="E983">INDIRECT(_xlfn.CONCAT("$L", $F983))</f>
        <v/>
      </c>
      <c r="F983" s="22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9.25" customHeight="1" s="6">
      <c r="A984" s="22">
        <f t="array" ref="A984">INDIRECT(_xlfn.CONCAT("$I", $F984))</f>
        <v/>
      </c>
      <c r="B984" s="22">
        <f t="array" ref="B984">INDIRECT(_xlfn.CONCAT("$J", $F984))</f>
        <v/>
      </c>
      <c r="C984" s="22">
        <f t="array" ref="C984">INDIRECT(_xlfn.CONCAT("$K", $F984))</f>
        <v/>
      </c>
      <c r="D984" s="22" t="n"/>
      <c r="E984" s="22">
        <f t="array" ref="E984">INDIRECT(_xlfn.CONCAT("$L", $F984))</f>
        <v/>
      </c>
      <c r="F984" s="22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9.25" customHeight="1" s="6">
      <c r="A985" s="22">
        <f t="array" ref="A985">INDIRECT(_xlfn.CONCAT("$I", $F985))</f>
        <v/>
      </c>
      <c r="B985" s="22">
        <f t="array" ref="B985">INDIRECT(_xlfn.CONCAT("$J", $F985))</f>
        <v/>
      </c>
      <c r="C985" s="22">
        <f t="array" ref="C985">INDIRECT(_xlfn.CONCAT("$K", $F985))</f>
        <v/>
      </c>
      <c r="D985" s="22" t="n"/>
      <c r="E985" s="22">
        <f t="array" ref="E985">INDIRECT(_xlfn.CONCAT("$L", $F985))</f>
        <v/>
      </c>
      <c r="F985" s="22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9.25" customHeight="1" s="6">
      <c r="A986" s="22">
        <f t="array" ref="A986">INDIRECT(_xlfn.CONCAT("$I", $F986))</f>
        <v/>
      </c>
      <c r="B986" s="22">
        <f t="array" ref="B986">INDIRECT(_xlfn.CONCAT("$J", $F986))</f>
        <v/>
      </c>
      <c r="C986" s="22">
        <f t="array" ref="C986">INDIRECT(_xlfn.CONCAT("$K", $F986))</f>
        <v/>
      </c>
      <c r="D986" s="22" t="n"/>
      <c r="E986" s="22">
        <f t="array" ref="E986">INDIRECT(_xlfn.CONCAT("$L", $F986))</f>
        <v/>
      </c>
      <c r="F986" s="22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9.25" customHeight="1" s="6">
      <c r="A987" s="22">
        <f t="array" ref="A987">INDIRECT(_xlfn.CONCAT("$I", $F987))</f>
        <v/>
      </c>
      <c r="B987" s="22">
        <f t="array" ref="B987">INDIRECT(_xlfn.CONCAT("$J", $F987))</f>
        <v/>
      </c>
      <c r="C987" s="22">
        <f t="array" ref="C987">INDIRECT(_xlfn.CONCAT("$K", $F987))</f>
        <v/>
      </c>
      <c r="D987" s="22" t="n"/>
      <c r="E987" s="22">
        <f t="array" ref="E987">INDIRECT(_xlfn.CONCAT("$L", $F987))</f>
        <v/>
      </c>
      <c r="F987" s="22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9.25" customHeight="1" s="6">
      <c r="A988" s="22">
        <f t="array" ref="A988">INDIRECT(_xlfn.CONCAT("$I", $F988))</f>
        <v/>
      </c>
      <c r="B988" s="22">
        <f t="array" ref="B988">INDIRECT(_xlfn.CONCAT("$J", $F988))</f>
        <v/>
      </c>
      <c r="C988" s="22">
        <f t="array" ref="C988">INDIRECT(_xlfn.CONCAT("$K", $F988))</f>
        <v/>
      </c>
      <c r="D988" s="22" t="n"/>
      <c r="E988" s="22">
        <f t="array" ref="E988">INDIRECT(_xlfn.CONCAT("$L", $F988))</f>
        <v/>
      </c>
      <c r="F988" s="22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9.25" customHeight="1" s="6">
      <c r="A989" s="22">
        <f t="array" ref="A989">INDIRECT(_xlfn.CONCAT("$I", $F989))</f>
        <v/>
      </c>
      <c r="B989" s="22">
        <f t="array" ref="B989">INDIRECT(_xlfn.CONCAT("$J", $F989))</f>
        <v/>
      </c>
      <c r="C989" s="22">
        <f t="array" ref="C989">INDIRECT(_xlfn.CONCAT("$K", $F989))</f>
        <v/>
      </c>
      <c r="D989" s="22" t="n"/>
      <c r="E989" s="22">
        <f t="array" ref="E989">INDIRECT(_xlfn.CONCAT("$L", $F989))</f>
        <v/>
      </c>
      <c r="F989" s="22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9.25" customHeight="1" s="6">
      <c r="A990" s="22">
        <f t="array" ref="A990">INDIRECT(_xlfn.CONCAT("$I", $F990))</f>
        <v/>
      </c>
      <c r="B990" s="22">
        <f t="array" ref="B990">INDIRECT(_xlfn.CONCAT("$J", $F990))</f>
        <v/>
      </c>
      <c r="C990" s="22">
        <f t="array" ref="C990">INDIRECT(_xlfn.CONCAT("$K", $F990))</f>
        <v/>
      </c>
      <c r="D990" s="22" t="n"/>
      <c r="E990" s="22">
        <f t="array" ref="E990">INDIRECT(_xlfn.CONCAT("$L", $F990))</f>
        <v/>
      </c>
      <c r="F990" s="22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9.25" customHeight="1" s="6">
      <c r="A991" s="22">
        <f t="array" ref="A991">INDIRECT(_xlfn.CONCAT("$I", $F991))</f>
        <v/>
      </c>
      <c r="B991" s="22">
        <f t="array" ref="B991">INDIRECT(_xlfn.CONCAT("$J", $F991))</f>
        <v/>
      </c>
      <c r="C991" s="22">
        <f t="array" ref="C991">INDIRECT(_xlfn.CONCAT("$K", $F991))</f>
        <v/>
      </c>
      <c r="D991" s="22" t="n"/>
      <c r="E991" s="22">
        <f t="array" ref="E991">INDIRECT(_xlfn.CONCAT("$L", $F991))</f>
        <v/>
      </c>
      <c r="F991" s="22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9.25" customHeight="1" s="6">
      <c r="A992" s="22">
        <f t="array" ref="A992">INDIRECT(_xlfn.CONCAT("$I", $F992))</f>
        <v/>
      </c>
      <c r="B992" s="22">
        <f t="array" ref="B992">INDIRECT(_xlfn.CONCAT("$J", $F992))</f>
        <v/>
      </c>
      <c r="C992" s="22">
        <f t="array" ref="C992">INDIRECT(_xlfn.CONCAT("$K", $F992))</f>
        <v/>
      </c>
      <c r="D992" s="22" t="n"/>
      <c r="E992" s="22">
        <f t="array" ref="E992">INDIRECT(_xlfn.CONCAT("$L", $F992))</f>
        <v/>
      </c>
      <c r="F992" s="22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9.25" customHeight="1" s="6">
      <c r="A993" s="22">
        <f t="array" ref="A993">INDIRECT(_xlfn.CONCAT("$I", $F993))</f>
        <v/>
      </c>
      <c r="B993" s="22">
        <f t="array" ref="B993">INDIRECT(_xlfn.CONCAT("$J", $F993))</f>
        <v/>
      </c>
      <c r="C993" s="22">
        <f t="array" ref="C993">INDIRECT(_xlfn.CONCAT("$K", $F993))</f>
        <v/>
      </c>
      <c r="D993" s="22" t="n"/>
      <c r="E993" s="22">
        <f t="array" ref="E993">INDIRECT(_xlfn.CONCAT("$L", $F993))</f>
        <v/>
      </c>
      <c r="F993" s="22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9.25" customHeight="1" s="6">
      <c r="A994" s="22">
        <f t="array" ref="A994">INDIRECT(_xlfn.CONCAT("$I", $F994))</f>
        <v/>
      </c>
      <c r="B994" s="22">
        <f t="array" ref="B994">INDIRECT(_xlfn.CONCAT("$J", $F994))</f>
        <v/>
      </c>
      <c r="C994" s="22">
        <f t="array" ref="C994">INDIRECT(_xlfn.CONCAT("$K", $F994))</f>
        <v/>
      </c>
      <c r="D994" s="22" t="n"/>
      <c r="E994" s="22">
        <f t="array" ref="E994">INDIRECT(_xlfn.CONCAT("$L", $F994))</f>
        <v/>
      </c>
      <c r="F994" s="22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9.25" customHeight="1" s="6">
      <c r="A995" s="22">
        <f t="array" ref="A995">INDIRECT(_xlfn.CONCAT("$I", $F995))</f>
        <v/>
      </c>
      <c r="B995" s="22">
        <f t="array" ref="B995">INDIRECT(_xlfn.CONCAT("$J", $F995))</f>
        <v/>
      </c>
      <c r="C995" s="22">
        <f t="array" ref="C995">INDIRECT(_xlfn.CONCAT("$K", $F995))</f>
        <v/>
      </c>
      <c r="D995" s="22" t="n"/>
      <c r="E995" s="22">
        <f t="array" ref="E995">INDIRECT(_xlfn.CONCAT("$L", $F995))</f>
        <v/>
      </c>
      <c r="F995" s="22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9.25" customHeight="1" s="6">
      <c r="A996" s="22">
        <f t="array" ref="A996">INDIRECT(_xlfn.CONCAT("$I", $F996))</f>
        <v/>
      </c>
      <c r="B996" s="22">
        <f t="array" ref="B996">INDIRECT(_xlfn.CONCAT("$J", $F996))</f>
        <v/>
      </c>
      <c r="C996" s="22">
        <f t="array" ref="C996">INDIRECT(_xlfn.CONCAT("$K", $F996))</f>
        <v/>
      </c>
      <c r="D996" s="22" t="n"/>
      <c r="E996" s="22">
        <f t="array" ref="E996">INDIRECT(_xlfn.CONCAT("$L", $F996))</f>
        <v/>
      </c>
      <c r="F996" s="22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9.25" customHeight="1" s="6">
      <c r="A997" s="22">
        <f t="array" ref="A997">INDIRECT(_xlfn.CONCAT("$I", $F997))</f>
        <v/>
      </c>
      <c r="B997" s="22">
        <f t="array" ref="B997">INDIRECT(_xlfn.CONCAT("$J", $F997))</f>
        <v/>
      </c>
      <c r="C997" s="22">
        <f t="array" ref="C997">INDIRECT(_xlfn.CONCAT("$K", $F997))</f>
        <v/>
      </c>
      <c r="D997" s="22" t="n"/>
      <c r="E997" s="22">
        <f t="array" ref="E997">INDIRECT(_xlfn.CONCAT("$L", $F997))</f>
        <v/>
      </c>
      <c r="F997" s="22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9.25" customHeight="1" s="6">
      <c r="A998" s="22">
        <f t="array" ref="A998">INDIRECT(_xlfn.CONCAT("$I", $F998))</f>
        <v/>
      </c>
      <c r="B998" s="22">
        <f t="array" ref="B998">INDIRECT(_xlfn.CONCAT("$J", $F998))</f>
        <v/>
      </c>
      <c r="C998" s="22">
        <f t="array" ref="C998">INDIRECT(_xlfn.CONCAT("$K", $F998))</f>
        <v/>
      </c>
      <c r="D998" s="22" t="n"/>
      <c r="E998" s="22">
        <f t="array" ref="E998">INDIRECT(_xlfn.CONCAT("$L", $F998))</f>
        <v/>
      </c>
      <c r="F998" s="22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9.25" customHeight="1" s="6">
      <c r="A999" s="22">
        <f t="array" ref="A999">INDIRECT(_xlfn.CONCAT("$I", $F999))</f>
        <v/>
      </c>
      <c r="B999" s="22">
        <f t="array" ref="B999">INDIRECT(_xlfn.CONCAT("$J", $F999))</f>
        <v/>
      </c>
      <c r="C999" s="22">
        <f t="array" ref="C999">INDIRECT(_xlfn.CONCAT("$K", $F999))</f>
        <v/>
      </c>
      <c r="D999" s="22" t="n"/>
      <c r="E999" s="22">
        <f t="array" ref="E999">INDIRECT(_xlfn.CONCAT("$L", $F999))</f>
        <v/>
      </c>
      <c r="F999" s="22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9.25" customHeight="1" s="6">
      <c r="A1000" s="22">
        <f t="array" ref="A1000">INDIRECT(_xlfn.CONCAT("$I", $F1000))</f>
        <v/>
      </c>
      <c r="B1000" s="22">
        <f t="array" ref="B1000">INDIRECT(_xlfn.CONCAT("$J", $F1000))</f>
        <v/>
      </c>
      <c r="C1000" s="22">
        <f t="array" ref="C1000">INDIRECT(_xlfn.CONCAT("$K", $F1000))</f>
        <v/>
      </c>
      <c r="D1000" s="22" t="n"/>
      <c r="E1000" s="22">
        <f t="array" ref="E1000">INDIRECT(_xlfn.CONCAT("$L", $F1000))</f>
        <v/>
      </c>
      <c r="F1000" s="22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9.25" customHeight="1" s="6">
      <c r="A1001" s="22">
        <f t="array" ref="A1001">INDIRECT(_xlfn.CONCAT("$I", $F1001))</f>
        <v/>
      </c>
      <c r="B1001" s="22">
        <f t="array" ref="B1001">INDIRECT(_xlfn.CONCAT("$J", $F1001))</f>
        <v/>
      </c>
      <c r="C1001" s="22">
        <f t="array" ref="C1001">INDIRECT(_xlfn.CONCAT("$K", $F1001))</f>
        <v/>
      </c>
      <c r="D1001" s="22" t="n"/>
      <c r="E1001" s="22">
        <f t="array" ref="E1001">INDIRECT(_xlfn.CONCAT("$L", $F1001))</f>
        <v/>
      </c>
      <c r="F1001" s="22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9.25" customHeight="1" s="6">
      <c r="A1002" s="22">
        <f t="array" ref="A1002">INDIRECT(_xlfn.CONCAT("$I", $F1002))</f>
        <v/>
      </c>
      <c r="B1002" s="22">
        <f t="array" ref="B1002">INDIRECT(_xlfn.CONCAT("$J", $F1002))</f>
        <v/>
      </c>
      <c r="C1002" s="22">
        <f t="array" ref="C1002">INDIRECT(_xlfn.CONCAT("$K", $F1002))</f>
        <v/>
      </c>
      <c r="D1002" s="22" t="n"/>
      <c r="E1002" s="22">
        <f t="array" ref="E1002">INDIRECT(_xlfn.CONCAT("$L", $F1002))</f>
        <v/>
      </c>
      <c r="F1002" s="22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9.25" customHeight="1" s="6">
      <c r="A1003" s="22">
        <f t="array" ref="A1003">INDIRECT(_xlfn.CONCAT("$I", $F1003))</f>
        <v/>
      </c>
      <c r="B1003" s="22">
        <f t="array" ref="B1003">INDIRECT(_xlfn.CONCAT("$J", $F1003))</f>
        <v/>
      </c>
      <c r="C1003" s="22">
        <f t="array" ref="C1003">INDIRECT(_xlfn.CONCAT("$K", $F1003))</f>
        <v/>
      </c>
      <c r="D1003" s="22" t="n"/>
      <c r="E1003" s="22">
        <f t="array" ref="E1003">INDIRECT(_xlfn.CONCAT("$L", $F1003))</f>
        <v/>
      </c>
      <c r="F1003" s="22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22">
        <f t="array" ref="A1004">INDIRECT(_xlfn.CONCAT("$I", $F1004))</f>
        <v/>
      </c>
      <c r="B1004" s="22">
        <f t="array" ref="B1004">INDIRECT(_xlfn.CONCAT("$J", $F1004))</f>
        <v/>
      </c>
      <c r="C1004" s="22">
        <f t="array" ref="C1004">INDIRECT(_xlfn.CONCAT("$K", $F1004))</f>
        <v/>
      </c>
      <c r="D1004" s="22" t="n"/>
      <c r="E1004" s="22">
        <f t="array" ref="E1004">INDIRECT(_xlfn.CONCAT("$L", $F1004))</f>
        <v/>
      </c>
      <c r="F1004" s="22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9.25" customHeight="1" s="6">
      <c r="A1005" s="22">
        <f t="array" ref="A1005">INDIRECT(_xlfn.CONCAT("$I", $F1005))</f>
        <v/>
      </c>
      <c r="B1005" s="22">
        <f t="array" ref="B1005">INDIRECT(_xlfn.CONCAT("$J", $F1005))</f>
        <v/>
      </c>
      <c r="C1005" s="22">
        <f t="array" ref="C1005">INDIRECT(_xlfn.CONCAT("$K", $F1005))</f>
        <v/>
      </c>
      <c r="D1005" s="22" t="n"/>
      <c r="E1005" s="22">
        <f t="array" ref="E1005">INDIRECT(_xlfn.CONCAT("$L", $F1005))</f>
        <v/>
      </c>
      <c r="F1005" s="22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9.25" customHeight="1" s="6">
      <c r="A1006" s="22">
        <f t="array" ref="A1006">INDIRECT(_xlfn.CONCAT("$I", $F1006))</f>
        <v/>
      </c>
      <c r="B1006" s="22">
        <f t="array" ref="B1006">INDIRECT(_xlfn.CONCAT("$J", $F1006))</f>
        <v/>
      </c>
      <c r="C1006" s="22">
        <f t="array" ref="C1006">INDIRECT(_xlfn.CONCAT("$K", $F1006))</f>
        <v/>
      </c>
      <c r="D1006" s="22" t="n"/>
      <c r="E1006" s="22">
        <f t="array" ref="E1006">INDIRECT(_xlfn.CONCAT("$L", $F1006))</f>
        <v/>
      </c>
      <c r="F1006" s="22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22">
        <f t="array" ref="A1007">INDIRECT(_xlfn.CONCAT("$I", $F1007))</f>
        <v/>
      </c>
      <c r="B1007" s="22">
        <f t="array" ref="B1007">INDIRECT(_xlfn.CONCAT("$J", $F1007))</f>
        <v/>
      </c>
      <c r="C1007" s="22">
        <f t="array" ref="C1007">INDIRECT(_xlfn.CONCAT("$K", $F1007))</f>
        <v/>
      </c>
      <c r="D1007" s="22" t="n"/>
      <c r="E1007" s="22">
        <f t="array" ref="E1007">INDIRECT(_xlfn.CONCAT("$L", $F1007))</f>
        <v/>
      </c>
      <c r="F1007" s="22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9.25" customHeight="1" s="6">
      <c r="A1008" s="22">
        <f t="array" ref="A1008">INDIRECT(_xlfn.CONCAT("$I", $F1008))</f>
        <v/>
      </c>
      <c r="B1008" s="22">
        <f t="array" ref="B1008">INDIRECT(_xlfn.CONCAT("$J", $F1008))</f>
        <v/>
      </c>
      <c r="C1008" s="22">
        <f t="array" ref="C1008">INDIRECT(_xlfn.CONCAT("$K", $F1008))</f>
        <v/>
      </c>
      <c r="D1008" s="22" t="n"/>
      <c r="E1008" s="22">
        <f t="array" ref="E1008">INDIRECT(_xlfn.CONCAT("$L", $F1008))</f>
        <v/>
      </c>
      <c r="F1008" s="22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9.25" customHeight="1" s="6">
      <c r="A1009" s="22">
        <f t="array" ref="A1009">INDIRECT(_xlfn.CONCAT("$I", $F1009))</f>
        <v/>
      </c>
      <c r="B1009" s="22">
        <f t="array" ref="B1009">INDIRECT(_xlfn.CONCAT("$J", $F1009))</f>
        <v/>
      </c>
      <c r="C1009" s="22">
        <f t="array" ref="C1009">INDIRECT(_xlfn.CONCAT("$K", $F1009))</f>
        <v/>
      </c>
      <c r="D1009" s="22" t="n"/>
      <c r="E1009" s="22">
        <f t="array" ref="E1009">INDIRECT(_xlfn.CONCAT("$L", $F1009))</f>
        <v/>
      </c>
      <c r="F1009" s="22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9.25" customHeight="1" s="6">
      <c r="A1010" s="22">
        <f t="array" ref="A1010">INDIRECT(_xlfn.CONCAT("$I", $F1010))</f>
        <v/>
      </c>
      <c r="B1010" s="22">
        <f t="array" ref="B1010">INDIRECT(_xlfn.CONCAT("$J", $F1010))</f>
        <v/>
      </c>
      <c r="C1010" s="22">
        <f t="array" ref="C1010">INDIRECT(_xlfn.CONCAT("$K", $F1010))</f>
        <v/>
      </c>
      <c r="D1010" s="22" t="n"/>
      <c r="E1010" s="22">
        <f t="array" ref="E1010">INDIRECT(_xlfn.CONCAT("$L", $F1010))</f>
        <v/>
      </c>
      <c r="F1010" s="22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9.25" customHeight="1" s="6">
      <c r="A1011" s="22">
        <f t="array" ref="A1011">INDIRECT(_xlfn.CONCAT("$I", $F1011))</f>
        <v/>
      </c>
      <c r="B1011" s="22">
        <f t="array" ref="B1011">INDIRECT(_xlfn.CONCAT("$J", $F1011))</f>
        <v/>
      </c>
      <c r="C1011" s="22">
        <f t="array" ref="C1011">INDIRECT(_xlfn.CONCAT("$K", $F1011))</f>
        <v/>
      </c>
      <c r="D1011" s="22" t="n"/>
      <c r="E1011" s="22">
        <f t="array" ref="E1011">INDIRECT(_xlfn.CONCAT("$L", $F1011))</f>
        <v/>
      </c>
      <c r="F1011" s="22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9.25" customHeight="1" s="6">
      <c r="A1012" s="22">
        <f t="array" ref="A1012">INDIRECT(_xlfn.CONCAT("$I", $F1012))</f>
        <v/>
      </c>
      <c r="B1012" s="22">
        <f t="array" ref="B1012">INDIRECT(_xlfn.CONCAT("$J", $F1012))</f>
        <v/>
      </c>
      <c r="C1012" s="22">
        <f t="array" ref="C1012">INDIRECT(_xlfn.CONCAT("$K", $F1012))</f>
        <v/>
      </c>
      <c r="D1012" s="22" t="n"/>
      <c r="E1012" s="22">
        <f t="array" ref="E1012">INDIRECT(_xlfn.CONCAT("$L", $F1012))</f>
        <v/>
      </c>
      <c r="F1012" s="22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9.25" customHeight="1" s="6">
      <c r="A1013" s="22">
        <f t="array" ref="A1013">INDIRECT(_xlfn.CONCAT("$I", $F1013))</f>
        <v/>
      </c>
      <c r="B1013" s="22">
        <f t="array" ref="B1013">INDIRECT(_xlfn.CONCAT("$J", $F1013))</f>
        <v/>
      </c>
      <c r="C1013" s="22">
        <f t="array" ref="C1013">INDIRECT(_xlfn.CONCAT("$K", $F1013))</f>
        <v/>
      </c>
      <c r="D1013" s="22" t="n"/>
      <c r="E1013" s="22">
        <f t="array" ref="E1013">INDIRECT(_xlfn.CONCAT("$L", $F1013))</f>
        <v/>
      </c>
      <c r="F1013" s="22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9.25" customHeight="1" s="6">
      <c r="A1014" s="22">
        <f t="array" ref="A1014">INDIRECT(_xlfn.CONCAT("$I", $F1014))</f>
        <v/>
      </c>
      <c r="B1014" s="22">
        <f t="array" ref="B1014">INDIRECT(_xlfn.CONCAT("$J", $F1014))</f>
        <v/>
      </c>
      <c r="C1014" s="22">
        <f t="array" ref="C1014">INDIRECT(_xlfn.CONCAT("$K", $F1014))</f>
        <v/>
      </c>
      <c r="D1014" s="22" t="n"/>
      <c r="E1014" s="22">
        <f t="array" ref="E1014">INDIRECT(_xlfn.CONCAT("$L", $F1014))</f>
        <v/>
      </c>
      <c r="F1014" s="22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9.25" customHeight="1" s="6">
      <c r="A1015" s="22">
        <f t="array" ref="A1015">INDIRECT(_xlfn.CONCAT("$I", $F1015))</f>
        <v/>
      </c>
      <c r="B1015" s="22">
        <f t="array" ref="B1015">INDIRECT(_xlfn.CONCAT("$J", $F1015))</f>
        <v/>
      </c>
      <c r="C1015" s="22">
        <f t="array" ref="C1015">INDIRECT(_xlfn.CONCAT("$K", $F1015))</f>
        <v/>
      </c>
      <c r="D1015" s="22" t="n"/>
      <c r="E1015" s="22">
        <f t="array" ref="E1015">INDIRECT(_xlfn.CONCAT("$L", $F1015))</f>
        <v/>
      </c>
      <c r="F1015" s="22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9.25" customHeight="1" s="6">
      <c r="A1016" s="22">
        <f t="array" ref="A1016">INDIRECT(_xlfn.CONCAT("$I", $F1016))</f>
        <v/>
      </c>
      <c r="B1016" s="22">
        <f t="array" ref="B1016">INDIRECT(_xlfn.CONCAT("$J", $F1016))</f>
        <v/>
      </c>
      <c r="C1016" s="22">
        <f t="array" ref="C1016">INDIRECT(_xlfn.CONCAT("$K", $F1016))</f>
        <v/>
      </c>
      <c r="D1016" s="22" t="n"/>
      <c r="E1016" s="22">
        <f t="array" ref="E1016">INDIRECT(_xlfn.CONCAT("$L", $F1016))</f>
        <v/>
      </c>
      <c r="F1016" s="22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9.25" customHeight="1" s="6">
      <c r="A1017" s="22">
        <f t="array" ref="A1017">INDIRECT(_xlfn.CONCAT("$I", $F1017))</f>
        <v/>
      </c>
      <c r="B1017" s="22">
        <f t="array" ref="B1017">INDIRECT(_xlfn.CONCAT("$J", $F1017))</f>
        <v/>
      </c>
      <c r="C1017" s="22">
        <f t="array" ref="C1017">INDIRECT(_xlfn.CONCAT("$K", $F1017))</f>
        <v/>
      </c>
      <c r="D1017" s="22" t="n"/>
      <c r="E1017" s="22">
        <f t="array" ref="E1017">INDIRECT(_xlfn.CONCAT("$L", $F1017))</f>
        <v/>
      </c>
      <c r="F1017" s="22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9.25" customHeight="1" s="6">
      <c r="A1018" s="22">
        <f t="array" ref="A1018">INDIRECT(_xlfn.CONCAT("$I", $F1018))</f>
        <v/>
      </c>
      <c r="B1018" s="22">
        <f t="array" ref="B1018">INDIRECT(_xlfn.CONCAT("$J", $F1018))</f>
        <v/>
      </c>
      <c r="C1018" s="22">
        <f t="array" ref="C1018">INDIRECT(_xlfn.CONCAT("$K", $F1018))</f>
        <v/>
      </c>
      <c r="D1018" s="22" t="n"/>
      <c r="E1018" s="22">
        <f t="array" ref="E1018">INDIRECT(_xlfn.CONCAT("$L", $F1018))</f>
        <v/>
      </c>
      <c r="F1018" s="22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9.25" customHeight="1" s="6">
      <c r="A1019" s="22">
        <f t="array" ref="A1019">INDIRECT(_xlfn.CONCAT("$I", $F1019))</f>
        <v/>
      </c>
      <c r="B1019" s="22">
        <f t="array" ref="B1019">INDIRECT(_xlfn.CONCAT("$J", $F1019))</f>
        <v/>
      </c>
      <c r="C1019" s="22">
        <f t="array" ref="C1019">INDIRECT(_xlfn.CONCAT("$K", $F1019))</f>
        <v/>
      </c>
      <c r="D1019" s="22" t="n"/>
      <c r="E1019" s="22">
        <f t="array" ref="E1019">INDIRECT(_xlfn.CONCAT("$L", $F1019))</f>
        <v/>
      </c>
      <c r="F1019" s="22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9.25" customHeight="1" s="6">
      <c r="A1020" s="22">
        <f t="array" ref="A1020">INDIRECT(_xlfn.CONCAT("$I", $F1020))</f>
        <v/>
      </c>
      <c r="B1020" s="22">
        <f t="array" ref="B1020">INDIRECT(_xlfn.CONCAT("$J", $F1020))</f>
        <v/>
      </c>
      <c r="C1020" s="22">
        <f t="array" ref="C1020">INDIRECT(_xlfn.CONCAT("$K", $F1020))</f>
        <v/>
      </c>
      <c r="D1020" s="22" t="n"/>
      <c r="E1020" s="22">
        <f t="array" ref="E1020">INDIRECT(_xlfn.CONCAT("$L", $F1020))</f>
        <v/>
      </c>
      <c r="F1020" s="22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9.25" customHeight="1" s="6">
      <c r="A1021" s="22">
        <f t="array" ref="A1021">INDIRECT(_xlfn.CONCAT("$I", $F1021))</f>
        <v/>
      </c>
      <c r="B1021" s="22">
        <f t="array" ref="B1021">INDIRECT(_xlfn.CONCAT("$J", $F1021))</f>
        <v/>
      </c>
      <c r="C1021" s="22">
        <f t="array" ref="C1021">INDIRECT(_xlfn.CONCAT("$K", $F1021))</f>
        <v/>
      </c>
      <c r="D1021" s="22" t="n"/>
      <c r="E1021" s="22">
        <f t="array" ref="E1021">INDIRECT(_xlfn.CONCAT("$L", $F1021))</f>
        <v/>
      </c>
      <c r="F1021" s="22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9.25" customHeight="1" s="6">
      <c r="A1022" s="22">
        <f t="array" ref="A1022">INDIRECT(_xlfn.CONCAT("$I", $F1022))</f>
        <v/>
      </c>
      <c r="B1022" s="22">
        <f t="array" ref="B1022">INDIRECT(_xlfn.CONCAT("$J", $F1022))</f>
        <v/>
      </c>
      <c r="C1022" s="22">
        <f t="array" ref="C1022">INDIRECT(_xlfn.CONCAT("$K", $F1022))</f>
        <v/>
      </c>
      <c r="D1022" s="22" t="n"/>
      <c r="E1022" s="22">
        <f t="array" ref="E1022">INDIRECT(_xlfn.CONCAT("$L", $F1022))</f>
        <v/>
      </c>
      <c r="F1022" s="22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22">
        <f t="array" ref="A1023">INDIRECT(_xlfn.CONCAT("$I", $F1023))</f>
        <v/>
      </c>
      <c r="B1023" s="22">
        <f t="array" ref="B1023">INDIRECT(_xlfn.CONCAT("$J", $F1023))</f>
        <v/>
      </c>
      <c r="C1023" s="22">
        <f t="array" ref="C1023">INDIRECT(_xlfn.CONCAT("$K", $F1023))</f>
        <v/>
      </c>
      <c r="D1023" s="22" t="n"/>
      <c r="E1023" s="22">
        <f t="array" ref="E1023">INDIRECT(_xlfn.CONCAT("$L", $F1023))</f>
        <v/>
      </c>
      <c r="F1023" s="22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22">
        <f t="array" ref="A1024">INDIRECT(_xlfn.CONCAT("$I", $F1024))</f>
        <v/>
      </c>
      <c r="B1024" s="22">
        <f t="array" ref="B1024">INDIRECT(_xlfn.CONCAT("$J", $F1024))</f>
        <v/>
      </c>
      <c r="C1024" s="22">
        <f t="array" ref="C1024">INDIRECT(_xlfn.CONCAT("$K", $F1024))</f>
        <v/>
      </c>
      <c r="D1024" s="22" t="n"/>
      <c r="E1024" s="22">
        <f t="array" ref="E1024">INDIRECT(_xlfn.CONCAT("$L", $F1024))</f>
        <v/>
      </c>
      <c r="F1024" s="22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22">
        <f t="array" ref="A1025">INDIRECT(_xlfn.CONCAT("$I", $F1025))</f>
        <v/>
      </c>
      <c r="B1025" s="22">
        <f t="array" ref="B1025">INDIRECT(_xlfn.CONCAT("$J", $F1025))</f>
        <v/>
      </c>
      <c r="C1025" s="22">
        <f t="array" ref="C1025">INDIRECT(_xlfn.CONCAT("$K", $F1025))</f>
        <v/>
      </c>
      <c r="D1025" s="22" t="n"/>
      <c r="E1025" s="22">
        <f t="array" ref="E1025">INDIRECT(_xlfn.CONCAT("$L", $F1025))</f>
        <v/>
      </c>
      <c r="F1025" s="22" t="n"/>
    </row>
    <row r="1026">
      <c r="A1026" s="22">
        <f t="array" ref="A1026">INDIRECT(_xlfn.CONCAT("$I", $F1026))</f>
        <v/>
      </c>
      <c r="B1026" s="22">
        <f t="array" ref="B1026">INDIRECT(_xlfn.CONCAT("$J", $F1026))</f>
        <v/>
      </c>
      <c r="C1026" s="22">
        <f t="array" ref="C1026">INDIRECT(_xlfn.CONCAT("$K", $F1026))</f>
        <v/>
      </c>
      <c r="D1026" s="22" t="n"/>
      <c r="E1026" s="22">
        <f t="array" ref="E1026">INDIRECT(_xlfn.CONCAT("$L", $F1026))</f>
        <v/>
      </c>
      <c r="F1026" s="22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22">
        <f t="array" ref="A1027">INDIRECT(_xlfn.CONCAT("$I", $F1027))</f>
        <v/>
      </c>
      <c r="B1027" s="22">
        <f t="array" ref="B1027">INDIRECT(_xlfn.CONCAT("$J", $F1027))</f>
        <v/>
      </c>
      <c r="C1027" s="22">
        <f t="array" ref="C1027">INDIRECT(_xlfn.CONCAT("$K", $F1027))</f>
        <v/>
      </c>
      <c r="D1027" s="22" t="n"/>
      <c r="E1027" s="22">
        <f t="array" ref="E1027">INDIRECT(_xlfn.CONCAT("$L", $F1027))</f>
        <v/>
      </c>
      <c r="F1027" s="22" t="n"/>
    </row>
    <row r="1028">
      <c r="A1028" s="22">
        <f t="array" ref="A1028">INDIRECT(_xlfn.CONCAT("$I", $F1028))</f>
        <v/>
      </c>
      <c r="B1028" s="22">
        <f t="array" ref="B1028">INDIRECT(_xlfn.CONCAT("$J", $F1028))</f>
        <v/>
      </c>
      <c r="C1028" s="22">
        <f t="array" ref="C1028">INDIRECT(_xlfn.CONCAT("$K", $F1028))</f>
        <v/>
      </c>
      <c r="D1028" s="22" t="n"/>
      <c r="E1028" s="22">
        <f t="array" ref="E1028">INDIRECT(_xlfn.CONCAT("$L", $F1028))</f>
        <v/>
      </c>
      <c r="F1028" s="22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22">
        <f t="array" ref="A1029">INDIRECT(_xlfn.CONCAT("$I", $F1029))</f>
        <v/>
      </c>
      <c r="B1029" s="22">
        <f t="array" ref="B1029">INDIRECT(_xlfn.CONCAT("$J", $F1029))</f>
        <v/>
      </c>
      <c r="C1029" s="22">
        <f t="array" ref="C1029">INDIRECT(_xlfn.CONCAT("$K", $F1029))</f>
        <v/>
      </c>
      <c r="D1029" s="22" t="n"/>
      <c r="E1029" s="22">
        <f t="array" ref="E1029">INDIRECT(_xlfn.CONCAT("$L", $F1029))</f>
        <v/>
      </c>
      <c r="F1029" s="22" t="n"/>
    </row>
    <row r="1030">
      <c r="A1030" s="22">
        <f t="array" ref="A1030">INDIRECT(_xlfn.CONCAT("$I", $F1030))</f>
        <v/>
      </c>
      <c r="B1030" s="22">
        <f t="array" ref="B1030">INDIRECT(_xlfn.CONCAT("$J", $F1030))</f>
        <v/>
      </c>
      <c r="C1030" s="22">
        <f t="array" ref="C1030">INDIRECT(_xlfn.CONCAT("$K", $F1030))</f>
        <v/>
      </c>
      <c r="D1030" s="22" t="n"/>
      <c r="E1030" s="22">
        <f t="array" ref="E1030">INDIRECT(_xlfn.CONCAT("$L", $F1030))</f>
        <v/>
      </c>
      <c r="F1030" s="22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22">
        <f t="array" ref="A1031">INDIRECT(_xlfn.CONCAT("$I", $F1031))</f>
        <v/>
      </c>
      <c r="B1031" s="22">
        <f t="array" ref="B1031">INDIRECT(_xlfn.CONCAT("$J", $F1031))</f>
        <v/>
      </c>
      <c r="C1031" s="22">
        <f t="array" ref="C1031">INDIRECT(_xlfn.CONCAT("$K", $F1031))</f>
        <v/>
      </c>
      <c r="D1031" s="22" t="n"/>
      <c r="E1031" s="22">
        <f t="array" ref="E1031">INDIRECT(_xlfn.CONCAT("$L", $F1031))</f>
        <v/>
      </c>
      <c r="F1031" s="22" t="n"/>
    </row>
    <row r="1032">
      <c r="A1032" s="22">
        <f t="array" ref="A1032">INDIRECT(_xlfn.CONCAT("$I", $F1032))</f>
        <v/>
      </c>
      <c r="B1032" s="22">
        <f t="array" ref="B1032">INDIRECT(_xlfn.CONCAT("$J", $F1032))</f>
        <v/>
      </c>
      <c r="C1032" s="22">
        <f t="array" ref="C1032">INDIRECT(_xlfn.CONCAT("$K", $F1032))</f>
        <v/>
      </c>
      <c r="D1032" s="22" t="n"/>
      <c r="E1032" s="22">
        <f t="array" ref="E1032">INDIRECT(_xlfn.CONCAT("$L", $F1032))</f>
        <v/>
      </c>
      <c r="F1032" s="22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22">
        <f t="array" ref="A1033">INDIRECT(_xlfn.CONCAT("$I", $F1033))</f>
        <v/>
      </c>
      <c r="B1033" s="22">
        <f t="array" ref="B1033">INDIRECT(_xlfn.CONCAT("$J", $F1033))</f>
        <v/>
      </c>
      <c r="C1033" s="22">
        <f t="array" ref="C1033">INDIRECT(_xlfn.CONCAT("$K", $F1033))</f>
        <v/>
      </c>
      <c r="D1033" s="22" t="n"/>
      <c r="E1033" s="22">
        <f t="array" ref="E1033">INDIRECT(_xlfn.CONCAT("$L", $F1033))</f>
        <v/>
      </c>
      <c r="F1033" s="22" t="n"/>
    </row>
    <row r="1034">
      <c r="A1034" s="22">
        <f t="array" ref="A1034">INDIRECT(_xlfn.CONCAT("$I", $F1034))</f>
        <v/>
      </c>
      <c r="B1034" s="22">
        <f t="array" ref="B1034">INDIRECT(_xlfn.CONCAT("$J", $F1034))</f>
        <v/>
      </c>
      <c r="C1034" s="22">
        <f t="array" ref="C1034">INDIRECT(_xlfn.CONCAT("$K", $F1034))</f>
        <v/>
      </c>
      <c r="D1034" s="22" t="n"/>
      <c r="E1034" s="22">
        <f t="array" ref="E1034">INDIRECT(_xlfn.CONCAT("$L", $F1034))</f>
        <v/>
      </c>
      <c r="F1034" s="22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22">
        <f t="array" ref="A1035">INDIRECT(_xlfn.CONCAT("$I", $F1035))</f>
        <v/>
      </c>
      <c r="B1035" s="22">
        <f t="array" ref="B1035">INDIRECT(_xlfn.CONCAT("$J", $F1035))</f>
        <v/>
      </c>
      <c r="C1035" s="22">
        <f t="array" ref="C1035">INDIRECT(_xlfn.CONCAT("$K", $F1035))</f>
        <v/>
      </c>
      <c r="D1035" s="22" t="n"/>
      <c r="E1035" s="22">
        <f t="array" ref="E1035">INDIRECT(_xlfn.CONCAT("$L", $F1035))</f>
        <v/>
      </c>
      <c r="F1035" s="22" t="n"/>
    </row>
    <row r="1036">
      <c r="A1036" s="22">
        <f t="array" ref="A1036">INDIRECT(_xlfn.CONCAT("$I", $F1036))</f>
        <v/>
      </c>
      <c r="B1036" s="22">
        <f t="array" ref="B1036">INDIRECT(_xlfn.CONCAT("$J", $F1036))</f>
        <v/>
      </c>
      <c r="C1036" s="22">
        <f t="array" ref="C1036">INDIRECT(_xlfn.CONCAT("$K", $F1036))</f>
        <v/>
      </c>
      <c r="D1036" s="22" t="n"/>
      <c r="E1036" s="22">
        <f t="array" ref="E1036">INDIRECT(_xlfn.CONCAT("$L", $F1036))</f>
        <v/>
      </c>
      <c r="F1036" s="22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22">
        <f t="array" ref="A1037">INDIRECT(_xlfn.CONCAT("$I", $F1037))</f>
        <v/>
      </c>
      <c r="B1037" s="22">
        <f t="array" ref="B1037">INDIRECT(_xlfn.CONCAT("$J", $F1037))</f>
        <v/>
      </c>
      <c r="C1037" s="22">
        <f t="array" ref="C1037">INDIRECT(_xlfn.CONCAT("$K", $F1037))</f>
        <v/>
      </c>
      <c r="D1037" s="22" t="n"/>
      <c r="E1037" s="22">
        <f t="array" ref="E1037">INDIRECT(_xlfn.CONCAT("$L", $F1037))</f>
        <v/>
      </c>
      <c r="F1037" s="22" t="n"/>
    </row>
    <row r="1038">
      <c r="A1038" s="22">
        <f t="array" ref="A1038">INDIRECT(_xlfn.CONCAT("$I", $F1038))</f>
        <v/>
      </c>
      <c r="B1038" s="22">
        <f t="array" ref="B1038">INDIRECT(_xlfn.CONCAT("$J", $F1038))</f>
        <v/>
      </c>
      <c r="C1038" s="22">
        <f t="array" ref="C1038">INDIRECT(_xlfn.CONCAT("$K", $F1038))</f>
        <v/>
      </c>
      <c r="D1038" s="22" t="n"/>
      <c r="E1038" s="22">
        <f t="array" ref="E1038">INDIRECT(_xlfn.CONCAT("$L", $F1038))</f>
        <v/>
      </c>
      <c r="F1038" s="22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22">
        <f t="array" ref="A1039">INDIRECT(_xlfn.CONCAT("$I", $F1039))</f>
        <v/>
      </c>
      <c r="B1039" s="22">
        <f t="array" ref="B1039">INDIRECT(_xlfn.CONCAT("$J", $F1039))</f>
        <v/>
      </c>
      <c r="C1039" s="22">
        <f t="array" ref="C1039">INDIRECT(_xlfn.CONCAT("$K", $F1039))</f>
        <v/>
      </c>
      <c r="D1039" s="22" t="n"/>
      <c r="E1039" s="22">
        <f t="array" ref="E1039">INDIRECT(_xlfn.CONCAT("$L", $F1039))</f>
        <v/>
      </c>
      <c r="F1039" s="22" t="n"/>
    </row>
    <row r="1040">
      <c r="A1040" s="22">
        <f t="array" ref="A1040">INDIRECT(_xlfn.CONCAT("$I", $F1040))</f>
        <v/>
      </c>
      <c r="B1040" s="22">
        <f t="array" ref="B1040">INDIRECT(_xlfn.CONCAT("$J", $F1040))</f>
        <v/>
      </c>
      <c r="C1040" s="22">
        <f t="array" ref="C1040">INDIRECT(_xlfn.CONCAT("$K", $F1040))</f>
        <v/>
      </c>
      <c r="D1040" s="22" t="n"/>
      <c r="E1040" s="22">
        <f t="array" ref="E1040">INDIRECT(_xlfn.CONCAT("$L", $F1040))</f>
        <v/>
      </c>
      <c r="F1040" s="22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22">
        <f t="array" ref="A1041">INDIRECT(_xlfn.CONCAT("$I", $F1041))</f>
        <v/>
      </c>
      <c r="B1041" s="22">
        <f t="array" ref="B1041">INDIRECT(_xlfn.CONCAT("$J", $F1041))</f>
        <v/>
      </c>
      <c r="C1041" s="22">
        <f t="array" ref="C1041">INDIRECT(_xlfn.CONCAT("$K", $F1041))</f>
        <v/>
      </c>
      <c r="D1041" s="22" t="n"/>
      <c r="E1041" s="22">
        <f t="array" ref="E1041">INDIRECT(_xlfn.CONCAT("$L", $F1041))</f>
        <v/>
      </c>
      <c r="F1041" s="22" t="n"/>
    </row>
    <row r="1042">
      <c r="A1042" s="22">
        <f t="array" ref="A1042">INDIRECT(_xlfn.CONCAT("$I", $F1042))</f>
        <v/>
      </c>
      <c r="B1042" s="22">
        <f t="array" ref="B1042">INDIRECT(_xlfn.CONCAT("$J", $F1042))</f>
        <v/>
      </c>
      <c r="C1042" s="22">
        <f t="array" ref="C1042">INDIRECT(_xlfn.CONCAT("$K", $F1042))</f>
        <v/>
      </c>
      <c r="D1042" s="22" t="n"/>
      <c r="E1042" s="22">
        <f t="array" ref="E1042">INDIRECT(_xlfn.CONCAT("$L", $F1042))</f>
        <v/>
      </c>
      <c r="F1042" s="22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22">
        <f t="array" ref="A1043">INDIRECT(_xlfn.CONCAT("$I", $F1043))</f>
        <v/>
      </c>
      <c r="B1043" s="22">
        <f t="array" ref="B1043">INDIRECT(_xlfn.CONCAT("$J", $F1043))</f>
        <v/>
      </c>
      <c r="C1043" s="22">
        <f t="array" ref="C1043">INDIRECT(_xlfn.CONCAT("$K", $F1043))</f>
        <v/>
      </c>
      <c r="D1043" s="22" t="n"/>
      <c r="E1043" s="22">
        <f t="array" ref="E1043">INDIRECT(_xlfn.CONCAT("$L", $F1043))</f>
        <v/>
      </c>
      <c r="F1043" s="22" t="n"/>
    </row>
    <row r="1044">
      <c r="A1044" s="22">
        <f t="array" ref="A1044">INDIRECT(_xlfn.CONCAT("$I", $F1044))</f>
        <v/>
      </c>
      <c r="B1044" s="22">
        <f t="array" ref="B1044">INDIRECT(_xlfn.CONCAT("$J", $F1044))</f>
        <v/>
      </c>
      <c r="C1044" s="22">
        <f t="array" ref="C1044">INDIRECT(_xlfn.CONCAT("$K", $F1044))</f>
        <v/>
      </c>
      <c r="D1044" s="22" t="n"/>
      <c r="E1044" s="22">
        <f t="array" ref="E1044">INDIRECT(_xlfn.CONCAT("$L", $F1044))</f>
        <v/>
      </c>
      <c r="F1044" s="22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22">
        <f t="array" ref="A1045">INDIRECT(_xlfn.CONCAT("$I", $F1045))</f>
        <v/>
      </c>
      <c r="B1045" s="22">
        <f t="array" ref="B1045">INDIRECT(_xlfn.CONCAT("$J", $F1045))</f>
        <v/>
      </c>
      <c r="C1045" s="22">
        <f t="array" ref="C1045">INDIRECT(_xlfn.CONCAT("$K", $F1045))</f>
        <v/>
      </c>
      <c r="D1045" s="22" t="n"/>
      <c r="E1045" s="22">
        <f t="array" ref="E1045">INDIRECT(_xlfn.CONCAT("$L", $F1045))</f>
        <v/>
      </c>
      <c r="F1045" s="22" t="n"/>
    </row>
    <row r="1046">
      <c r="A1046" s="22">
        <f t="array" ref="A1046">INDIRECT(_xlfn.CONCAT("$I", $F1046))</f>
        <v/>
      </c>
      <c r="B1046" s="22">
        <f t="array" ref="B1046">INDIRECT(_xlfn.CONCAT("$J", $F1046))</f>
        <v/>
      </c>
      <c r="C1046" s="22">
        <f t="array" ref="C1046">INDIRECT(_xlfn.CONCAT("$K", $F1046))</f>
        <v/>
      </c>
      <c r="D1046" s="22" t="n"/>
      <c r="E1046" s="22">
        <f t="array" ref="E1046">INDIRECT(_xlfn.CONCAT("$L", $F1046))</f>
        <v/>
      </c>
      <c r="F1046" s="22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22">
        <f t="array" ref="A1047">INDIRECT(_xlfn.CONCAT("$I", $F1047))</f>
        <v/>
      </c>
      <c r="B1047" s="22">
        <f t="array" ref="B1047">INDIRECT(_xlfn.CONCAT("$J", $F1047))</f>
        <v/>
      </c>
      <c r="C1047" s="22">
        <f t="array" ref="C1047">INDIRECT(_xlfn.CONCAT("$K", $F1047))</f>
        <v/>
      </c>
      <c r="D1047" s="22" t="n"/>
      <c r="E1047" s="22">
        <f t="array" ref="E1047">INDIRECT(_xlfn.CONCAT("$L", $F1047))</f>
        <v/>
      </c>
      <c r="F1047" s="22" t="n"/>
    </row>
    <row r="1048">
      <c r="A1048" s="22">
        <f t="array" ref="A1048">INDIRECT(_xlfn.CONCAT("$I", $F1048))</f>
        <v/>
      </c>
      <c r="B1048" s="22">
        <f t="array" ref="B1048">INDIRECT(_xlfn.CONCAT("$J", $F1048))</f>
        <v/>
      </c>
      <c r="C1048" s="22">
        <f t="array" ref="C1048">INDIRECT(_xlfn.CONCAT("$K", $F1048))</f>
        <v/>
      </c>
      <c r="D1048" s="22" t="n"/>
      <c r="E1048" s="22">
        <f t="array" ref="E1048">INDIRECT(_xlfn.CONCAT("$L", $F1048))</f>
        <v/>
      </c>
      <c r="F1048" s="22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22">
        <f t="array" ref="A1049">INDIRECT(_xlfn.CONCAT("$I", $F1049))</f>
        <v/>
      </c>
      <c r="B1049" s="22">
        <f t="array" ref="B1049">INDIRECT(_xlfn.CONCAT("$J", $F1049))</f>
        <v/>
      </c>
      <c r="C1049" s="22">
        <f t="array" ref="C1049">INDIRECT(_xlfn.CONCAT("$K", $F1049))</f>
        <v/>
      </c>
      <c r="D1049" s="22" t="n"/>
      <c r="E1049" s="22">
        <f t="array" ref="E1049">INDIRECT(_xlfn.CONCAT("$L", $F1049))</f>
        <v/>
      </c>
      <c r="F1049" s="22" t="n"/>
    </row>
    <row r="1050">
      <c r="A1050" s="22">
        <f t="array" ref="A1050">INDIRECT(_xlfn.CONCAT("$I", $F1050))</f>
        <v/>
      </c>
      <c r="B1050" s="22">
        <f t="array" ref="B1050">INDIRECT(_xlfn.CONCAT("$J", $F1050))</f>
        <v/>
      </c>
      <c r="C1050" s="22">
        <f t="array" ref="C1050">INDIRECT(_xlfn.CONCAT("$K", $F1050))</f>
        <v/>
      </c>
      <c r="D1050" s="22" t="n"/>
      <c r="E1050" s="22">
        <f t="array" ref="E1050">INDIRECT(_xlfn.CONCAT("$L", $F1050))</f>
        <v/>
      </c>
      <c r="F1050" s="22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22">
        <f t="array" ref="A1051">INDIRECT(_xlfn.CONCAT("$I", $F1051))</f>
        <v/>
      </c>
      <c r="B1051" s="22">
        <f t="array" ref="B1051">INDIRECT(_xlfn.CONCAT("$J", $F1051))</f>
        <v/>
      </c>
      <c r="C1051" s="22">
        <f t="array" ref="C1051">INDIRECT(_xlfn.CONCAT("$K", $F1051))</f>
        <v/>
      </c>
      <c r="D1051" s="22" t="n"/>
      <c r="E1051" s="22">
        <f t="array" ref="E1051">INDIRECT(_xlfn.CONCAT("$L", $F1051))</f>
        <v/>
      </c>
      <c r="F1051" s="22" t="n"/>
    </row>
    <row r="1052">
      <c r="A1052" s="22">
        <f t="array" ref="A1052">INDIRECT(_xlfn.CONCAT("$I", $F1052))</f>
        <v/>
      </c>
      <c r="B1052" s="22">
        <f t="array" ref="B1052">INDIRECT(_xlfn.CONCAT("$J", $F1052))</f>
        <v/>
      </c>
      <c r="C1052" s="22">
        <f t="array" ref="C1052">INDIRECT(_xlfn.CONCAT("$K", $F1052))</f>
        <v/>
      </c>
      <c r="D1052" s="22" t="n"/>
      <c r="E1052" s="22">
        <f t="array" ref="E1052">INDIRECT(_xlfn.CONCAT("$L", $F1052))</f>
        <v/>
      </c>
      <c r="F1052" s="22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22">
        <f t="array" ref="A1053">INDIRECT(_xlfn.CONCAT("$I", $F1053))</f>
        <v/>
      </c>
      <c r="B1053" s="22">
        <f t="array" ref="B1053">INDIRECT(_xlfn.CONCAT("$J", $F1053))</f>
        <v/>
      </c>
      <c r="C1053" s="22">
        <f t="array" ref="C1053">INDIRECT(_xlfn.CONCAT("$K", $F1053))</f>
        <v/>
      </c>
      <c r="D1053" s="22" t="n"/>
      <c r="E1053" s="22">
        <f t="array" ref="E1053">INDIRECT(_xlfn.CONCAT("$L", $F1053))</f>
        <v/>
      </c>
      <c r="F1053" s="22" t="n"/>
    </row>
    <row r="1054">
      <c r="A1054" s="22">
        <f t="array" ref="A1054">INDIRECT(_xlfn.CONCAT("$I", $F1054))</f>
        <v/>
      </c>
      <c r="B1054" s="22">
        <f t="array" ref="B1054">INDIRECT(_xlfn.CONCAT("$J", $F1054))</f>
        <v/>
      </c>
      <c r="C1054" s="22">
        <f t="array" ref="C1054">INDIRECT(_xlfn.CONCAT("$K", $F1054))</f>
        <v/>
      </c>
      <c r="D1054" s="22" t="n"/>
      <c r="E1054" s="22">
        <f t="array" ref="E1054">INDIRECT(_xlfn.CONCAT("$L", $F1054))</f>
        <v/>
      </c>
      <c r="F1054" s="22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22">
        <f t="array" ref="A1055">INDIRECT(_xlfn.CONCAT("$I", $F1055))</f>
        <v/>
      </c>
      <c r="B1055" s="22">
        <f t="array" ref="B1055">INDIRECT(_xlfn.CONCAT("$J", $F1055))</f>
        <v/>
      </c>
      <c r="C1055" s="22">
        <f t="array" ref="C1055">INDIRECT(_xlfn.CONCAT("$K", $F1055))</f>
        <v/>
      </c>
      <c r="D1055" s="22" t="n"/>
      <c r="E1055" s="22">
        <f t="array" ref="E1055">INDIRECT(_xlfn.CONCAT("$L", $F1055))</f>
        <v/>
      </c>
      <c r="F1055" s="22" t="n"/>
    </row>
    <row r="1056">
      <c r="A1056" s="22">
        <f t="array" ref="A1056">INDIRECT(_xlfn.CONCAT("$I", $F1056))</f>
        <v/>
      </c>
      <c r="B1056" s="22">
        <f t="array" ref="B1056">INDIRECT(_xlfn.CONCAT("$J", $F1056))</f>
        <v/>
      </c>
      <c r="C1056" s="22">
        <f t="array" ref="C1056">INDIRECT(_xlfn.CONCAT("$K", $F1056))</f>
        <v/>
      </c>
      <c r="D1056" s="22" t="n"/>
      <c r="E1056" s="22">
        <f t="array" ref="E1056">INDIRECT(_xlfn.CONCAT("$L", $F1056))</f>
        <v/>
      </c>
      <c r="F1056" s="22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22">
        <f t="array" ref="A1057">INDIRECT(_xlfn.CONCAT("$I", $F1057))</f>
        <v/>
      </c>
      <c r="B1057" s="22">
        <f t="array" ref="B1057">INDIRECT(_xlfn.CONCAT("$J", $F1057))</f>
        <v/>
      </c>
      <c r="C1057" s="22">
        <f t="array" ref="C1057">INDIRECT(_xlfn.CONCAT("$K", $F1057))</f>
        <v/>
      </c>
      <c r="D1057" s="22" t="n"/>
      <c r="E1057" s="22">
        <f t="array" ref="E1057">INDIRECT(_xlfn.CONCAT("$L", $F1057))</f>
        <v/>
      </c>
      <c r="F1057" s="22" t="n"/>
    </row>
    <row r="1058">
      <c r="A1058" s="22">
        <f t="array" ref="A1058">INDIRECT(_xlfn.CONCAT("$I", $F1058))</f>
        <v/>
      </c>
      <c r="B1058" s="22">
        <f t="array" ref="B1058">INDIRECT(_xlfn.CONCAT("$J", $F1058))</f>
        <v/>
      </c>
      <c r="C1058" s="22">
        <f t="array" ref="C1058">INDIRECT(_xlfn.CONCAT("$K", $F1058))</f>
        <v/>
      </c>
      <c r="D1058" s="22" t="n"/>
      <c r="E1058" s="22">
        <f t="array" ref="E1058">INDIRECT(_xlfn.CONCAT("$L", $F1058))</f>
        <v/>
      </c>
      <c r="F1058" s="22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22">
        <f t="array" ref="A1059">INDIRECT(_xlfn.CONCAT("$I", $F1059))</f>
        <v/>
      </c>
      <c r="B1059" s="22">
        <f t="array" ref="B1059">INDIRECT(_xlfn.CONCAT("$J", $F1059))</f>
        <v/>
      </c>
      <c r="C1059" s="22">
        <f t="array" ref="C1059">INDIRECT(_xlfn.CONCAT("$K", $F1059))</f>
        <v/>
      </c>
      <c r="D1059" s="22" t="n"/>
      <c r="E1059" s="22">
        <f t="array" ref="E1059">INDIRECT(_xlfn.CONCAT("$L", $F1059))</f>
        <v/>
      </c>
      <c r="F1059" s="22" t="n"/>
    </row>
    <row r="1060">
      <c r="A1060" s="22">
        <f t="array" ref="A1060">INDIRECT(_xlfn.CONCAT("$I", $F1060))</f>
        <v/>
      </c>
      <c r="B1060" s="22">
        <f t="array" ref="B1060">INDIRECT(_xlfn.CONCAT("$J", $F1060))</f>
        <v/>
      </c>
      <c r="C1060" s="22">
        <f t="array" ref="C1060">INDIRECT(_xlfn.CONCAT("$K", $F1060))</f>
        <v/>
      </c>
      <c r="D1060" s="22" t="n"/>
      <c r="E1060" s="22">
        <f t="array" ref="E1060">INDIRECT(_xlfn.CONCAT("$L", $F1060))</f>
        <v/>
      </c>
      <c r="F1060" s="22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22">
        <f t="array" ref="A1061">INDIRECT(_xlfn.CONCAT("$I", $F1061))</f>
        <v/>
      </c>
      <c r="B1061" s="22">
        <f t="array" ref="B1061">INDIRECT(_xlfn.CONCAT("$J", $F1061))</f>
        <v/>
      </c>
      <c r="C1061" s="22">
        <f t="array" ref="C1061">INDIRECT(_xlfn.CONCAT("$K", $F1061))</f>
        <v/>
      </c>
      <c r="D1061" s="22" t="n"/>
      <c r="E1061" s="22">
        <f t="array" ref="E1061">INDIRECT(_xlfn.CONCAT("$L", $F1061))</f>
        <v/>
      </c>
      <c r="F1061" s="22" t="n"/>
    </row>
    <row r="1062">
      <c r="A1062" s="22">
        <f t="array" ref="A1062">INDIRECT(_xlfn.CONCAT("$I", $F1062))</f>
        <v/>
      </c>
      <c r="B1062" s="22">
        <f t="array" ref="B1062">INDIRECT(_xlfn.CONCAT("$J", $F1062))</f>
        <v/>
      </c>
      <c r="C1062" s="22">
        <f t="array" ref="C1062">INDIRECT(_xlfn.CONCAT("$K", $F1062))</f>
        <v/>
      </c>
      <c r="D1062" s="22" t="n"/>
      <c r="E1062" s="22">
        <f t="array" ref="E1062">INDIRECT(_xlfn.CONCAT("$L", $F1062))</f>
        <v/>
      </c>
      <c r="F1062" s="22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22">
        <f t="array" ref="A1063">INDIRECT(_xlfn.CONCAT("$I", $F1063))</f>
        <v/>
      </c>
      <c r="B1063" s="22">
        <f t="array" ref="B1063">INDIRECT(_xlfn.CONCAT("$J", $F1063))</f>
        <v/>
      </c>
      <c r="C1063" s="22">
        <f t="array" ref="C1063">INDIRECT(_xlfn.CONCAT("$K", $F1063))</f>
        <v/>
      </c>
      <c r="D1063" s="22" t="n"/>
      <c r="E1063" s="22">
        <f t="array" ref="E1063">INDIRECT(_xlfn.CONCAT("$L", $F1063))</f>
        <v/>
      </c>
      <c r="F1063" s="22" t="n"/>
    </row>
    <row r="1064">
      <c r="A1064" s="22">
        <f t="array" ref="A1064">INDIRECT(_xlfn.CONCAT("$I", $F1064))</f>
        <v/>
      </c>
      <c r="B1064" s="22">
        <f t="array" ref="B1064">INDIRECT(_xlfn.CONCAT("$J", $F1064))</f>
        <v/>
      </c>
      <c r="C1064" s="22">
        <f t="array" ref="C1064">INDIRECT(_xlfn.CONCAT("$K", $F1064))</f>
        <v/>
      </c>
      <c r="D1064" s="22" t="n"/>
      <c r="E1064" s="22">
        <f t="array" ref="E1064">INDIRECT(_xlfn.CONCAT("$L", $F1064))</f>
        <v/>
      </c>
      <c r="F1064" s="22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22">
        <f t="array" ref="A1065">INDIRECT(_xlfn.CONCAT("$I", $F1065))</f>
        <v/>
      </c>
      <c r="B1065" s="22">
        <f t="array" ref="B1065">INDIRECT(_xlfn.CONCAT("$J", $F1065))</f>
        <v/>
      </c>
      <c r="C1065" s="22">
        <f t="array" ref="C1065">INDIRECT(_xlfn.CONCAT("$K", $F1065))</f>
        <v/>
      </c>
      <c r="D1065" s="22" t="n"/>
      <c r="E1065" s="22">
        <f t="array" ref="E1065">INDIRECT(_xlfn.CONCAT("$L", $F1065))</f>
        <v/>
      </c>
      <c r="F1065" s="22" t="n"/>
    </row>
    <row r="1066">
      <c r="A1066" s="22">
        <f t="array" ref="A1066">INDIRECT(_xlfn.CONCAT("$I", $F1066))</f>
        <v/>
      </c>
      <c r="B1066" s="22">
        <f t="array" ref="B1066">INDIRECT(_xlfn.CONCAT("$J", $F1066))</f>
        <v/>
      </c>
      <c r="C1066" s="22">
        <f t="array" ref="C1066">INDIRECT(_xlfn.CONCAT("$K", $F1066))</f>
        <v/>
      </c>
      <c r="D1066" s="22" t="n"/>
      <c r="E1066" s="22">
        <f t="array" ref="E1066">INDIRECT(_xlfn.CONCAT("$L", $F1066))</f>
        <v/>
      </c>
      <c r="F1066" s="22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22">
        <f t="array" ref="A1067">INDIRECT(_xlfn.CONCAT("$I", $F1067))</f>
        <v/>
      </c>
      <c r="B1067" s="22">
        <f t="array" ref="B1067">INDIRECT(_xlfn.CONCAT("$J", $F1067))</f>
        <v/>
      </c>
      <c r="C1067" s="22">
        <f t="array" ref="C1067">INDIRECT(_xlfn.CONCAT("$K", $F1067))</f>
        <v/>
      </c>
      <c r="D1067" s="22" t="n"/>
      <c r="E1067" s="22">
        <f t="array" ref="E1067">INDIRECT(_xlfn.CONCAT("$L", $F1067))</f>
        <v/>
      </c>
      <c r="F1067" s="22" t="n"/>
    </row>
    <row r="1068">
      <c r="A1068" s="22">
        <f t="array" ref="A1068">INDIRECT(_xlfn.CONCAT("$I", $F1068))</f>
        <v/>
      </c>
      <c r="B1068" s="22">
        <f t="array" ref="B1068">INDIRECT(_xlfn.CONCAT("$J", $F1068))</f>
        <v/>
      </c>
      <c r="C1068" s="22">
        <f t="array" ref="C1068">INDIRECT(_xlfn.CONCAT("$K", $F1068))</f>
        <v/>
      </c>
      <c r="D1068" s="22" t="n"/>
      <c r="E1068" s="22">
        <f t="array" ref="E1068">INDIRECT(_xlfn.CONCAT("$L", $F1068))</f>
        <v/>
      </c>
      <c r="F1068" s="22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22">
        <f t="array" ref="A1069">INDIRECT(_xlfn.CONCAT("$I", $F1069))</f>
        <v/>
      </c>
      <c r="B1069" s="22">
        <f t="array" ref="B1069">INDIRECT(_xlfn.CONCAT("$J", $F1069))</f>
        <v/>
      </c>
      <c r="C1069" s="22">
        <f t="array" ref="C1069">INDIRECT(_xlfn.CONCAT("$K", $F1069))</f>
        <v/>
      </c>
      <c r="D1069" s="22" t="n"/>
      <c r="E1069" s="22">
        <f t="array" ref="E1069">INDIRECT(_xlfn.CONCAT("$L", $F1069))</f>
        <v/>
      </c>
      <c r="F1069" s="22" t="n"/>
    </row>
    <row r="1070">
      <c r="A1070" s="22">
        <f t="array" ref="A1070">INDIRECT(_xlfn.CONCAT("$I", $F1070))</f>
        <v/>
      </c>
      <c r="B1070" s="22">
        <f t="array" ref="B1070">INDIRECT(_xlfn.CONCAT("$J", $F1070))</f>
        <v/>
      </c>
      <c r="C1070" s="22">
        <f t="array" ref="C1070">INDIRECT(_xlfn.CONCAT("$K", $F1070))</f>
        <v/>
      </c>
      <c r="D1070" s="22" t="n"/>
      <c r="E1070" s="22">
        <f t="array" ref="E1070">INDIRECT(_xlfn.CONCAT("$L", $F1070))</f>
        <v/>
      </c>
      <c r="F1070" s="22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22">
        <f t="array" ref="A1071">INDIRECT(_xlfn.CONCAT("$I", $F1071))</f>
        <v/>
      </c>
      <c r="B1071" s="22">
        <f t="array" ref="B1071">INDIRECT(_xlfn.CONCAT("$J", $F1071))</f>
        <v/>
      </c>
      <c r="C1071" s="22">
        <f t="array" ref="C1071">INDIRECT(_xlfn.CONCAT("$K", $F1071))</f>
        <v/>
      </c>
      <c r="D1071" s="22" t="n"/>
      <c r="E1071" s="22">
        <f t="array" ref="E1071">INDIRECT(_xlfn.CONCAT("$L", $F1071))</f>
        <v/>
      </c>
      <c r="F1071" s="22" t="n"/>
    </row>
    <row r="1072">
      <c r="A1072" s="22">
        <f t="array" ref="A1072">INDIRECT(_xlfn.CONCAT("$I", $F1072))</f>
        <v/>
      </c>
      <c r="B1072" s="22">
        <f t="array" ref="B1072">INDIRECT(_xlfn.CONCAT("$J", $F1072))</f>
        <v/>
      </c>
      <c r="C1072" s="22">
        <f t="array" ref="C1072">INDIRECT(_xlfn.CONCAT("$K", $F1072))</f>
        <v/>
      </c>
      <c r="D1072" s="22" t="n"/>
      <c r="E1072" s="22">
        <f t="array" ref="E1072">INDIRECT(_xlfn.CONCAT("$L", $F1072))</f>
        <v/>
      </c>
      <c r="F1072" s="22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22">
        <f t="array" ref="A1073">INDIRECT(_xlfn.CONCAT("$I", $F1073))</f>
        <v/>
      </c>
      <c r="B1073" s="22">
        <f t="array" ref="B1073">INDIRECT(_xlfn.CONCAT("$J", $F1073))</f>
        <v/>
      </c>
      <c r="C1073" s="22">
        <f t="array" ref="C1073">INDIRECT(_xlfn.CONCAT("$K", $F1073))</f>
        <v/>
      </c>
      <c r="D1073" s="22" t="n"/>
      <c r="E1073" s="22">
        <f t="array" ref="E1073">INDIRECT(_xlfn.CONCAT("$L", $F1073))</f>
        <v/>
      </c>
      <c r="F1073" s="22" t="n"/>
    </row>
    <row r="1074">
      <c r="A1074" s="22">
        <f t="array" ref="A1074">INDIRECT(_xlfn.CONCAT("$I", $F1074))</f>
        <v/>
      </c>
      <c r="B1074" s="22">
        <f t="array" ref="B1074">INDIRECT(_xlfn.CONCAT("$J", $F1074))</f>
        <v/>
      </c>
      <c r="C1074" s="22">
        <f t="array" ref="C1074">INDIRECT(_xlfn.CONCAT("$K", $F1074))</f>
        <v/>
      </c>
      <c r="D1074" s="22" t="n"/>
      <c r="E1074" s="22">
        <f t="array" ref="E1074">INDIRECT(_xlfn.CONCAT("$L", $F1074))</f>
        <v/>
      </c>
      <c r="F1074" s="22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22">
        <f t="array" ref="A1075">INDIRECT(_xlfn.CONCAT("$I", $F1075))</f>
        <v/>
      </c>
      <c r="B1075" s="22">
        <f t="array" ref="B1075">INDIRECT(_xlfn.CONCAT("$J", $F1075))</f>
        <v/>
      </c>
      <c r="C1075" s="22">
        <f t="array" ref="C1075">INDIRECT(_xlfn.CONCAT("$K", $F1075))</f>
        <v/>
      </c>
      <c r="D1075" s="22" t="n"/>
      <c r="E1075" s="22">
        <f t="array" ref="E1075">INDIRECT(_xlfn.CONCAT("$L", $F1075))</f>
        <v/>
      </c>
      <c r="F1075" s="22" t="n"/>
    </row>
    <row r="1076">
      <c r="A1076" s="22">
        <f t="array" ref="A1076">INDIRECT(_xlfn.CONCAT("$I", $F1076))</f>
        <v/>
      </c>
      <c r="B1076" s="22">
        <f t="array" ref="B1076">INDIRECT(_xlfn.CONCAT("$J", $F1076))</f>
        <v/>
      </c>
      <c r="C1076" s="22">
        <f t="array" ref="C1076">INDIRECT(_xlfn.CONCAT("$K", $F1076))</f>
        <v/>
      </c>
      <c r="D1076" s="22" t="n"/>
      <c r="E1076" s="22">
        <f t="array" ref="E1076">INDIRECT(_xlfn.CONCAT("$L", $F1076))</f>
        <v/>
      </c>
      <c r="F1076" s="22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22">
        <f t="array" ref="A1077">INDIRECT(_xlfn.CONCAT("$I", $F1077))</f>
        <v/>
      </c>
      <c r="B1077" s="22">
        <f t="array" ref="B1077">INDIRECT(_xlfn.CONCAT("$J", $F1077))</f>
        <v/>
      </c>
      <c r="C1077" s="22">
        <f t="array" ref="C1077">INDIRECT(_xlfn.CONCAT("$K", $F1077))</f>
        <v/>
      </c>
      <c r="D1077" s="22" t="n"/>
      <c r="E1077" s="22">
        <f t="array" ref="E1077">INDIRECT(_xlfn.CONCAT("$L", $F1077))</f>
        <v/>
      </c>
      <c r="F1077" s="22" t="n"/>
    </row>
    <row r="1078">
      <c r="A1078" s="22">
        <f t="array" ref="A1078">INDIRECT(_xlfn.CONCAT("$I", $F1078))</f>
        <v/>
      </c>
      <c r="B1078" s="22">
        <f t="array" ref="B1078">INDIRECT(_xlfn.CONCAT("$J", $F1078))</f>
        <v/>
      </c>
      <c r="C1078" s="22">
        <f t="array" ref="C1078">INDIRECT(_xlfn.CONCAT("$K", $F1078))</f>
        <v/>
      </c>
      <c r="D1078" s="22" t="n"/>
      <c r="E1078" s="22">
        <f t="array" ref="E1078">INDIRECT(_xlfn.CONCAT("$L", $F1078))</f>
        <v/>
      </c>
      <c r="F1078" s="22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22">
        <f t="array" ref="A1079">INDIRECT(_xlfn.CONCAT("$I", $F1079))</f>
        <v/>
      </c>
      <c r="B1079" s="22">
        <f t="array" ref="B1079">INDIRECT(_xlfn.CONCAT("$J", $F1079))</f>
        <v/>
      </c>
      <c r="C1079" s="22">
        <f t="array" ref="C1079">INDIRECT(_xlfn.CONCAT("$K", $F1079))</f>
        <v/>
      </c>
      <c r="D1079" s="22" t="n"/>
      <c r="E1079" s="22">
        <f t="array" ref="E1079">INDIRECT(_xlfn.CONCAT("$L", $F1079))</f>
        <v/>
      </c>
      <c r="F1079" s="22" t="n"/>
    </row>
    <row r="1080">
      <c r="A1080" s="22">
        <f t="array" ref="A1080">INDIRECT(_xlfn.CONCAT("$I", $F1080))</f>
        <v/>
      </c>
      <c r="B1080" s="22">
        <f t="array" ref="B1080">INDIRECT(_xlfn.CONCAT("$J", $F1080))</f>
        <v/>
      </c>
      <c r="C1080" s="22">
        <f t="array" ref="C1080">INDIRECT(_xlfn.CONCAT("$K", $F1080))</f>
        <v/>
      </c>
      <c r="D1080" s="22" t="n"/>
      <c r="E1080" s="22">
        <f t="array" ref="E1080">INDIRECT(_xlfn.CONCAT("$L", $F1080))</f>
        <v/>
      </c>
      <c r="F1080" s="22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22">
        <f t="array" ref="A1081">INDIRECT(_xlfn.CONCAT("$I", $F1081))</f>
        <v/>
      </c>
      <c r="B1081" s="22">
        <f t="array" ref="B1081">INDIRECT(_xlfn.CONCAT("$J", $F1081))</f>
        <v/>
      </c>
      <c r="C1081" s="22">
        <f t="array" ref="C1081">INDIRECT(_xlfn.CONCAT("$K", $F1081))</f>
        <v/>
      </c>
      <c r="D1081" s="22" t="n"/>
      <c r="E1081" s="22">
        <f t="array" ref="E1081">INDIRECT(_xlfn.CONCAT("$L", $F1081))</f>
        <v/>
      </c>
      <c r="F1081" s="22" t="n"/>
    </row>
    <row r="1082">
      <c r="A1082" s="22">
        <f t="array" ref="A1082">INDIRECT(_xlfn.CONCAT("$I", $F1082))</f>
        <v/>
      </c>
      <c r="B1082" s="22">
        <f t="array" ref="B1082">INDIRECT(_xlfn.CONCAT("$J", $F1082))</f>
        <v/>
      </c>
      <c r="C1082" s="22">
        <f t="array" ref="C1082">INDIRECT(_xlfn.CONCAT("$K", $F1082))</f>
        <v/>
      </c>
      <c r="D1082" s="22" t="n"/>
      <c r="E1082" s="22">
        <f t="array" ref="E1082">INDIRECT(_xlfn.CONCAT("$L", $F1082))</f>
        <v/>
      </c>
      <c r="F1082" s="22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22">
        <f t="array" ref="A1083">INDIRECT(_xlfn.CONCAT("$I", $F1083))</f>
        <v/>
      </c>
      <c r="B1083" s="22">
        <f t="array" ref="B1083">INDIRECT(_xlfn.CONCAT("$J", $F1083))</f>
        <v/>
      </c>
      <c r="C1083" s="22">
        <f t="array" ref="C1083">INDIRECT(_xlfn.CONCAT("$K", $F1083))</f>
        <v/>
      </c>
      <c r="D1083" s="22" t="n"/>
      <c r="E1083" s="22">
        <f t="array" ref="E1083">INDIRECT(_xlfn.CONCAT("$L", $F1083))</f>
        <v/>
      </c>
      <c r="F1083" s="22" t="n"/>
    </row>
    <row r="1084">
      <c r="A1084" s="22">
        <f t="array" ref="A1084">INDIRECT(_xlfn.CONCAT("$I", $F1084))</f>
        <v/>
      </c>
      <c r="B1084" s="22">
        <f t="array" ref="B1084">INDIRECT(_xlfn.CONCAT("$J", $F1084))</f>
        <v/>
      </c>
      <c r="C1084" s="22">
        <f t="array" ref="C1084">INDIRECT(_xlfn.CONCAT("$K", $F1084))</f>
        <v/>
      </c>
      <c r="D1084" s="22" t="n"/>
      <c r="E1084" s="22">
        <f t="array" ref="E1084">INDIRECT(_xlfn.CONCAT("$L", $F1084))</f>
        <v/>
      </c>
      <c r="F1084" s="22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22">
        <f t="array" ref="A1085">INDIRECT(_xlfn.CONCAT("$I", $F1085))</f>
        <v/>
      </c>
      <c r="B1085" s="22">
        <f t="array" ref="B1085">INDIRECT(_xlfn.CONCAT("$J", $F1085))</f>
        <v/>
      </c>
      <c r="C1085" s="22">
        <f t="array" ref="C1085">INDIRECT(_xlfn.CONCAT("$K", $F1085))</f>
        <v/>
      </c>
      <c r="D1085" s="22" t="n"/>
      <c r="E1085" s="22">
        <f t="array" ref="E1085">INDIRECT(_xlfn.CONCAT("$L", $F1085))</f>
        <v/>
      </c>
      <c r="F1085" s="22" t="n"/>
    </row>
    <row r="1086">
      <c r="A1086" s="22">
        <f t="array" ref="A1086">INDIRECT(_xlfn.CONCAT("$I", $F1086))</f>
        <v/>
      </c>
      <c r="B1086" s="22">
        <f t="array" ref="B1086">INDIRECT(_xlfn.CONCAT("$J", $F1086))</f>
        <v/>
      </c>
      <c r="C1086" s="22">
        <f t="array" ref="C1086">INDIRECT(_xlfn.CONCAT("$K", $F1086))</f>
        <v/>
      </c>
      <c r="D1086" s="22" t="n"/>
      <c r="E1086" s="22">
        <f t="array" ref="E1086">INDIRECT(_xlfn.CONCAT("$L", $F1086))</f>
        <v/>
      </c>
      <c r="F1086" s="22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22">
        <f t="array" ref="A1087">INDIRECT(_xlfn.CONCAT("$I", $F1087))</f>
        <v/>
      </c>
      <c r="B1087" s="22">
        <f t="array" ref="B1087">INDIRECT(_xlfn.CONCAT("$J", $F1087))</f>
        <v/>
      </c>
      <c r="C1087" s="22">
        <f t="array" ref="C1087">INDIRECT(_xlfn.CONCAT("$K", $F1087))</f>
        <v/>
      </c>
      <c r="D1087" s="22" t="n"/>
      <c r="E1087" s="22">
        <f t="array" ref="E1087">INDIRECT(_xlfn.CONCAT("$L", $F1087))</f>
        <v/>
      </c>
      <c r="F1087" s="22" t="n"/>
    </row>
    <row r="1088">
      <c r="A1088" s="22">
        <f t="array" ref="A1088">INDIRECT(_xlfn.CONCAT("$I", $F1088))</f>
        <v/>
      </c>
      <c r="B1088" s="22">
        <f t="array" ref="B1088">INDIRECT(_xlfn.CONCAT("$J", $F1088))</f>
        <v/>
      </c>
      <c r="C1088" s="22">
        <f t="array" ref="C1088">INDIRECT(_xlfn.CONCAT("$K", $F1088))</f>
        <v/>
      </c>
      <c r="D1088" s="22" t="n"/>
      <c r="E1088" s="22">
        <f t="array" ref="E1088">INDIRECT(_xlfn.CONCAT("$L", $F1088))</f>
        <v/>
      </c>
      <c r="F1088" s="22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22">
        <f t="array" ref="A1089">INDIRECT(_xlfn.CONCAT("$I", $F1089))</f>
        <v/>
      </c>
      <c r="B1089" s="22">
        <f t="array" ref="B1089">INDIRECT(_xlfn.CONCAT("$J", $F1089))</f>
        <v/>
      </c>
      <c r="C1089" s="22">
        <f t="array" ref="C1089">INDIRECT(_xlfn.CONCAT("$K", $F1089))</f>
        <v/>
      </c>
      <c r="D1089" s="22" t="n"/>
      <c r="E1089" s="22">
        <f t="array" ref="E1089">INDIRECT(_xlfn.CONCAT("$L", $F1089))</f>
        <v/>
      </c>
      <c r="F1089" s="22" t="n"/>
    </row>
    <row r="1090">
      <c r="A1090" s="22">
        <f t="array" ref="A1090">INDIRECT(_xlfn.CONCAT("$I", $F1090))</f>
        <v/>
      </c>
      <c r="B1090" s="22">
        <f t="array" ref="B1090">INDIRECT(_xlfn.CONCAT("$J", $F1090))</f>
        <v/>
      </c>
      <c r="C1090" s="22">
        <f t="array" ref="C1090">INDIRECT(_xlfn.CONCAT("$K", $F1090))</f>
        <v/>
      </c>
      <c r="D1090" s="22" t="n"/>
      <c r="E1090" s="22">
        <f t="array" ref="E1090">INDIRECT(_xlfn.CONCAT("$L", $F1090))</f>
        <v/>
      </c>
      <c r="F1090" s="22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22">
        <f t="array" ref="A1091">INDIRECT(_xlfn.CONCAT("$I", $F1091))</f>
        <v/>
      </c>
      <c r="B1091" s="22">
        <f t="array" ref="B1091">INDIRECT(_xlfn.CONCAT("$J", $F1091))</f>
        <v/>
      </c>
      <c r="C1091" s="22">
        <f t="array" ref="C1091">INDIRECT(_xlfn.CONCAT("$K", $F1091))</f>
        <v/>
      </c>
      <c r="D1091" s="22" t="n"/>
      <c r="E1091" s="22">
        <f t="array" ref="E1091">INDIRECT(_xlfn.CONCAT("$L", $F1091))</f>
        <v/>
      </c>
      <c r="F1091" s="22" t="n"/>
    </row>
    <row r="1092">
      <c r="A1092" s="22">
        <f t="array" ref="A1092">INDIRECT(_xlfn.CONCAT("$I", $F1092))</f>
        <v/>
      </c>
      <c r="B1092" s="22">
        <f t="array" ref="B1092">INDIRECT(_xlfn.CONCAT("$J", $F1092))</f>
        <v/>
      </c>
      <c r="C1092" s="22">
        <f t="array" ref="C1092">INDIRECT(_xlfn.CONCAT("$K", $F1092))</f>
        <v/>
      </c>
      <c r="D1092" s="22" t="n"/>
      <c r="E1092" s="22">
        <f t="array" ref="E1092">INDIRECT(_xlfn.CONCAT("$L", $F1092))</f>
        <v/>
      </c>
      <c r="F1092" s="22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22">
        <f t="array" ref="A1093">INDIRECT(_xlfn.CONCAT("$I", $F1093))</f>
        <v/>
      </c>
      <c r="B1093" s="22">
        <f t="array" ref="B1093">INDIRECT(_xlfn.CONCAT("$J", $F1093))</f>
        <v/>
      </c>
      <c r="C1093" s="22">
        <f t="array" ref="C1093">INDIRECT(_xlfn.CONCAT("$K", $F1093))</f>
        <v/>
      </c>
      <c r="D1093" s="22" t="n"/>
      <c r="E1093" s="22">
        <f t="array" ref="E1093">INDIRECT(_xlfn.CONCAT("$L", $F1093))</f>
        <v/>
      </c>
      <c r="F1093" s="22" t="n"/>
    </row>
    <row r="1094">
      <c r="A1094" s="22">
        <f t="array" ref="A1094">INDIRECT(_xlfn.CONCAT("$I", $F1094))</f>
        <v/>
      </c>
      <c r="B1094" s="22">
        <f t="array" ref="B1094">INDIRECT(_xlfn.CONCAT("$J", $F1094))</f>
        <v/>
      </c>
      <c r="C1094" s="22">
        <f t="array" ref="C1094">INDIRECT(_xlfn.CONCAT("$K", $F1094))</f>
        <v/>
      </c>
      <c r="D1094" s="22" t="n"/>
      <c r="E1094" s="22">
        <f t="array" ref="E1094">INDIRECT(_xlfn.CONCAT("$L", $F1094))</f>
        <v/>
      </c>
      <c r="F1094" s="22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22">
        <f t="array" ref="A1095">INDIRECT(_xlfn.CONCAT("$I", $F1095))</f>
        <v/>
      </c>
      <c r="B1095" s="22">
        <f t="array" ref="B1095">INDIRECT(_xlfn.CONCAT("$J", $F1095))</f>
        <v/>
      </c>
      <c r="C1095" s="22">
        <f t="array" ref="C1095">INDIRECT(_xlfn.CONCAT("$K", $F1095))</f>
        <v/>
      </c>
      <c r="D1095" s="22" t="n"/>
      <c r="E1095" s="22">
        <f t="array" ref="E1095">INDIRECT(_xlfn.CONCAT("$L", $F1095))</f>
        <v/>
      </c>
      <c r="F1095" s="22" t="n"/>
    </row>
    <row r="1096">
      <c r="A1096" s="22">
        <f t="array" ref="A1096">INDIRECT(_xlfn.CONCAT("$I", $F1096))</f>
        <v/>
      </c>
      <c r="B1096" s="22">
        <f t="array" ref="B1096">INDIRECT(_xlfn.CONCAT("$J", $F1096))</f>
        <v/>
      </c>
      <c r="C1096" s="22">
        <f t="array" ref="C1096">INDIRECT(_xlfn.CONCAT("$K", $F1096))</f>
        <v/>
      </c>
      <c r="D1096" s="22" t="n"/>
      <c r="E1096" s="22">
        <f t="array" ref="E1096">INDIRECT(_xlfn.CONCAT("$L", $F1096))</f>
        <v/>
      </c>
      <c r="F1096" s="22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22">
        <f t="array" ref="A1097">INDIRECT(_xlfn.CONCAT("$I", $F1097))</f>
        <v/>
      </c>
      <c r="B1097" s="22">
        <f t="array" ref="B1097">INDIRECT(_xlfn.CONCAT("$J", $F1097))</f>
        <v/>
      </c>
      <c r="C1097" s="22">
        <f t="array" ref="C1097">INDIRECT(_xlfn.CONCAT("$K", $F1097))</f>
        <v/>
      </c>
      <c r="D1097" s="22" t="n"/>
      <c r="E1097" s="22">
        <f t="array" ref="E1097">INDIRECT(_xlfn.CONCAT("$L", $F1097))</f>
        <v/>
      </c>
      <c r="F1097" s="22" t="n"/>
    </row>
    <row r="1098">
      <c r="A1098" s="22">
        <f t="array" ref="A1098">INDIRECT(_xlfn.CONCAT("$I", $F1098))</f>
        <v/>
      </c>
      <c r="B1098" s="22">
        <f t="array" ref="B1098">INDIRECT(_xlfn.CONCAT("$J", $F1098))</f>
        <v/>
      </c>
      <c r="C1098" s="22">
        <f t="array" ref="C1098">INDIRECT(_xlfn.CONCAT("$K", $F1098))</f>
        <v/>
      </c>
      <c r="D1098" s="22" t="n"/>
      <c r="E1098" s="22">
        <f t="array" ref="E1098">INDIRECT(_xlfn.CONCAT("$L", $F1098))</f>
        <v/>
      </c>
      <c r="F1098" s="22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22">
        <f t="array" ref="A1099">INDIRECT(_xlfn.CONCAT("$I", $F1099))</f>
        <v/>
      </c>
      <c r="B1099" s="22">
        <f t="array" ref="B1099">INDIRECT(_xlfn.CONCAT("$J", $F1099))</f>
        <v/>
      </c>
      <c r="C1099" s="22">
        <f t="array" ref="C1099">INDIRECT(_xlfn.CONCAT("$K", $F1099))</f>
        <v/>
      </c>
      <c r="D1099" s="22" t="n"/>
      <c r="E1099" s="22">
        <f t="array" ref="E1099">INDIRECT(_xlfn.CONCAT("$L", $F1099))</f>
        <v/>
      </c>
      <c r="F1099" s="22" t="n"/>
    </row>
    <row r="1100">
      <c r="A1100" s="22">
        <f t="array" ref="A1100">INDIRECT(_xlfn.CONCAT("$I", $F1100))</f>
        <v/>
      </c>
      <c r="B1100" s="22">
        <f t="array" ref="B1100">INDIRECT(_xlfn.CONCAT("$J", $F1100))</f>
        <v/>
      </c>
      <c r="C1100" s="22">
        <f t="array" ref="C1100">INDIRECT(_xlfn.CONCAT("$K", $F1100))</f>
        <v/>
      </c>
      <c r="D1100" s="22" t="n"/>
      <c r="E1100" s="22">
        <f t="array" ref="E1100">INDIRECT(_xlfn.CONCAT("$L", $F1100))</f>
        <v/>
      </c>
      <c r="F1100" s="22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22">
        <f t="array" ref="A1101">INDIRECT(_xlfn.CONCAT("$I", $F1101))</f>
        <v/>
      </c>
      <c r="B1101" s="22">
        <f t="array" ref="B1101">INDIRECT(_xlfn.CONCAT("$J", $F1101))</f>
        <v/>
      </c>
      <c r="C1101" s="22">
        <f t="array" ref="C1101">INDIRECT(_xlfn.CONCAT("$K", $F1101))</f>
        <v/>
      </c>
      <c r="D1101" s="22" t="n"/>
      <c r="E1101" s="22">
        <f t="array" ref="E1101">INDIRECT(_xlfn.CONCAT("$L", $F1101))</f>
        <v/>
      </c>
      <c r="F1101" s="22" t="n"/>
    </row>
    <row r="1102">
      <c r="A1102" s="22">
        <f t="array" ref="A1102">INDIRECT(_xlfn.CONCAT("$I", $F1102))</f>
        <v/>
      </c>
      <c r="B1102" s="22">
        <f t="array" ref="B1102">INDIRECT(_xlfn.CONCAT("$J", $F1102))</f>
        <v/>
      </c>
      <c r="C1102" s="22">
        <f t="array" ref="C1102">INDIRECT(_xlfn.CONCAT("$K", $F1102))</f>
        <v/>
      </c>
      <c r="D1102" s="22" t="n"/>
      <c r="E1102" s="22">
        <f t="array" ref="E1102">INDIRECT(_xlfn.CONCAT("$L", $F1102))</f>
        <v/>
      </c>
      <c r="F1102" s="22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22">
        <f t="array" ref="A1103">INDIRECT(_xlfn.CONCAT("$I", $F1103))</f>
        <v/>
      </c>
      <c r="B1103" s="22">
        <f t="array" ref="B1103">INDIRECT(_xlfn.CONCAT("$J", $F1103))</f>
        <v/>
      </c>
      <c r="C1103" s="22">
        <f t="array" ref="C1103">INDIRECT(_xlfn.CONCAT("$K", $F1103))</f>
        <v/>
      </c>
      <c r="D1103" s="22" t="n"/>
      <c r="E1103" s="22">
        <f t="array" ref="E1103">INDIRECT(_xlfn.CONCAT("$L", $F1103))</f>
        <v/>
      </c>
      <c r="F1103" s="22" t="n"/>
    </row>
    <row r="1104">
      <c r="A1104" s="22">
        <f t="array" ref="A1104">INDIRECT(_xlfn.CONCAT("$I", $F1104))</f>
        <v/>
      </c>
      <c r="B1104" s="22">
        <f t="array" ref="B1104">INDIRECT(_xlfn.CONCAT("$J", $F1104))</f>
        <v/>
      </c>
      <c r="C1104" s="22">
        <f t="array" ref="C1104">INDIRECT(_xlfn.CONCAT("$K", $F1104))</f>
        <v/>
      </c>
      <c r="D1104" s="22" t="n"/>
      <c r="E1104" s="22">
        <f t="array" ref="E1104">INDIRECT(_xlfn.CONCAT("$L", $F1104))</f>
        <v/>
      </c>
      <c r="F1104" s="22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22">
        <f t="array" ref="A1105">INDIRECT(_xlfn.CONCAT("$I", $F1105))</f>
        <v/>
      </c>
      <c r="B1105" s="22">
        <f t="array" ref="B1105">INDIRECT(_xlfn.CONCAT("$J", $F1105))</f>
        <v/>
      </c>
      <c r="C1105" s="22">
        <f t="array" ref="C1105">INDIRECT(_xlfn.CONCAT("$K", $F1105))</f>
        <v/>
      </c>
      <c r="D1105" s="22" t="n"/>
      <c r="E1105" s="22">
        <f t="array" ref="E1105">INDIRECT(_xlfn.CONCAT("$L", $F1105))</f>
        <v/>
      </c>
      <c r="F1105" s="22" t="n"/>
    </row>
    <row r="1106">
      <c r="A1106" s="22">
        <f t="array" ref="A1106">INDIRECT(_xlfn.CONCAT("$I", $F1106))</f>
        <v/>
      </c>
      <c r="B1106" s="22">
        <f t="array" ref="B1106">INDIRECT(_xlfn.CONCAT("$J", $F1106))</f>
        <v/>
      </c>
      <c r="C1106" s="22">
        <f t="array" ref="C1106">INDIRECT(_xlfn.CONCAT("$K", $F1106))</f>
        <v/>
      </c>
      <c r="D1106" s="22" t="n"/>
      <c r="E1106" s="22">
        <f t="array" ref="E1106">INDIRECT(_xlfn.CONCAT("$L", $F1106))</f>
        <v/>
      </c>
      <c r="F1106" s="22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22">
        <f t="array" ref="A1107">INDIRECT(_xlfn.CONCAT("$I", $F1107))</f>
        <v/>
      </c>
      <c r="B1107" s="22">
        <f t="array" ref="B1107">INDIRECT(_xlfn.CONCAT("$J", $F1107))</f>
        <v/>
      </c>
      <c r="C1107" s="22">
        <f t="array" ref="C1107">INDIRECT(_xlfn.CONCAT("$K", $F1107))</f>
        <v/>
      </c>
      <c r="D1107" s="22" t="n"/>
      <c r="E1107" s="22">
        <f t="array" ref="E1107">INDIRECT(_xlfn.CONCAT("$L", $F1107))</f>
        <v/>
      </c>
      <c r="F1107" s="22" t="n"/>
    </row>
    <row r="1108">
      <c r="A1108" s="22">
        <f t="array" ref="A1108">INDIRECT(_xlfn.CONCAT("$I", $F1108))</f>
        <v/>
      </c>
      <c r="B1108" s="22">
        <f t="array" ref="B1108">INDIRECT(_xlfn.CONCAT("$J", $F1108))</f>
        <v/>
      </c>
      <c r="C1108" s="22">
        <f t="array" ref="C1108">INDIRECT(_xlfn.CONCAT("$K", $F1108))</f>
        <v/>
      </c>
      <c r="D1108" s="22" t="n"/>
      <c r="E1108" s="22">
        <f t="array" ref="E1108">INDIRECT(_xlfn.CONCAT("$L", $F1108))</f>
        <v/>
      </c>
      <c r="F1108" s="22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22">
        <f t="array" ref="A1109">INDIRECT(_xlfn.CONCAT("$I", $F1109))</f>
        <v/>
      </c>
      <c r="B1109" s="22">
        <f t="array" ref="B1109">INDIRECT(_xlfn.CONCAT("$J", $F1109))</f>
        <v/>
      </c>
      <c r="C1109" s="22">
        <f t="array" ref="C1109">INDIRECT(_xlfn.CONCAT("$K", $F1109))</f>
        <v/>
      </c>
      <c r="D1109" s="22" t="n"/>
      <c r="E1109" s="22">
        <f t="array" ref="E1109">INDIRECT(_xlfn.CONCAT("$L", $F1109))</f>
        <v/>
      </c>
      <c r="F1109" s="22" t="n"/>
    </row>
    <row r="1110">
      <c r="A1110" s="22">
        <f t="array" ref="A1110">INDIRECT(_xlfn.CONCAT("$I", $F1110))</f>
        <v/>
      </c>
      <c r="B1110" s="22">
        <f t="array" ref="B1110">INDIRECT(_xlfn.CONCAT("$J", $F1110))</f>
        <v/>
      </c>
      <c r="C1110" s="22">
        <f t="array" ref="C1110">INDIRECT(_xlfn.CONCAT("$K", $F1110))</f>
        <v/>
      </c>
      <c r="D1110" s="22" t="n"/>
      <c r="E1110" s="22">
        <f t="array" ref="E1110">INDIRECT(_xlfn.CONCAT("$L", $F1110))</f>
        <v/>
      </c>
      <c r="F1110" s="22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22">
        <f t="array" ref="A1111">INDIRECT(_xlfn.CONCAT("$I", $F1111))</f>
        <v/>
      </c>
      <c r="B1111" s="22">
        <f t="array" ref="B1111">INDIRECT(_xlfn.CONCAT("$J", $F1111))</f>
        <v/>
      </c>
      <c r="C1111" s="22">
        <f t="array" ref="C1111">INDIRECT(_xlfn.CONCAT("$K", $F1111))</f>
        <v/>
      </c>
      <c r="D1111" s="22" t="n"/>
      <c r="E1111" s="22">
        <f t="array" ref="E1111">INDIRECT(_xlfn.CONCAT("$L", $F1111))</f>
        <v/>
      </c>
      <c r="F1111" s="22" t="n"/>
    </row>
    <row r="1112">
      <c r="A1112" s="22">
        <f t="array" ref="A1112">INDIRECT(_xlfn.CONCAT("$I", $F1112))</f>
        <v/>
      </c>
      <c r="B1112" s="22">
        <f t="array" ref="B1112">INDIRECT(_xlfn.CONCAT("$J", $F1112))</f>
        <v/>
      </c>
      <c r="C1112" s="22">
        <f t="array" ref="C1112">INDIRECT(_xlfn.CONCAT("$K", $F1112))</f>
        <v/>
      </c>
      <c r="D1112" s="22" t="n"/>
      <c r="E1112" s="22">
        <f t="array" ref="E1112">INDIRECT(_xlfn.CONCAT("$L", $F1112))</f>
        <v/>
      </c>
      <c r="F1112" s="22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22">
        <f t="array" ref="A1113">INDIRECT(_xlfn.CONCAT("$I", $F1113))</f>
        <v/>
      </c>
      <c r="B1113" s="22">
        <f t="array" ref="B1113">INDIRECT(_xlfn.CONCAT("$J", $F1113))</f>
        <v/>
      </c>
      <c r="C1113" s="22">
        <f t="array" ref="C1113">INDIRECT(_xlfn.CONCAT("$K", $F1113))</f>
        <v/>
      </c>
      <c r="D1113" s="22" t="n"/>
      <c r="E1113" s="22">
        <f t="array" ref="E1113">INDIRECT(_xlfn.CONCAT("$L", $F1113))</f>
        <v/>
      </c>
      <c r="F1113" s="22" t="n"/>
    </row>
    <row r="1114">
      <c r="A1114" s="22">
        <f t="array" ref="A1114">INDIRECT(_xlfn.CONCAT("$I", $F1114))</f>
        <v/>
      </c>
      <c r="B1114" s="22">
        <f t="array" ref="B1114">INDIRECT(_xlfn.CONCAT("$J", $F1114))</f>
        <v/>
      </c>
      <c r="C1114" s="22">
        <f t="array" ref="C1114">INDIRECT(_xlfn.CONCAT("$K", $F1114))</f>
        <v/>
      </c>
      <c r="D1114" s="22" t="n"/>
      <c r="E1114" s="22">
        <f t="array" ref="E1114">INDIRECT(_xlfn.CONCAT("$L", $F1114))</f>
        <v/>
      </c>
      <c r="F1114" s="22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22">
        <f t="array" ref="A1115">INDIRECT(_xlfn.CONCAT("$I", $F1115))</f>
        <v/>
      </c>
      <c r="B1115" s="22">
        <f t="array" ref="B1115">INDIRECT(_xlfn.CONCAT("$J", $F1115))</f>
        <v/>
      </c>
      <c r="C1115" s="22">
        <f t="array" ref="C1115">INDIRECT(_xlfn.CONCAT("$K", $F1115))</f>
        <v/>
      </c>
      <c r="D1115" s="22" t="n"/>
      <c r="E1115" s="22">
        <f t="array" ref="E1115">INDIRECT(_xlfn.CONCAT("$L", $F1115))</f>
        <v/>
      </c>
      <c r="F1115" s="22" t="n"/>
    </row>
    <row r="1116">
      <c r="A1116" s="22">
        <f t="array" ref="A1116">INDIRECT(_xlfn.CONCAT("$I", $F1116))</f>
        <v/>
      </c>
      <c r="B1116" s="22">
        <f t="array" ref="B1116">INDIRECT(_xlfn.CONCAT("$J", $F1116))</f>
        <v/>
      </c>
      <c r="C1116" s="22">
        <f t="array" ref="C1116">INDIRECT(_xlfn.CONCAT("$K", $F1116))</f>
        <v/>
      </c>
      <c r="D1116" s="22" t="n"/>
      <c r="E1116" s="22">
        <f t="array" ref="E1116">INDIRECT(_xlfn.CONCAT("$L", $F1116))</f>
        <v/>
      </c>
      <c r="F1116" s="22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22">
        <f t="array" ref="A1117">INDIRECT(_xlfn.CONCAT("$I", $F1117))</f>
        <v/>
      </c>
      <c r="B1117" s="22">
        <f t="array" ref="B1117">INDIRECT(_xlfn.CONCAT("$J", $F1117))</f>
        <v/>
      </c>
      <c r="C1117" s="22">
        <f t="array" ref="C1117">INDIRECT(_xlfn.CONCAT("$K", $F1117))</f>
        <v/>
      </c>
      <c r="D1117" s="22" t="n"/>
      <c r="E1117" s="22">
        <f t="array" ref="E1117">INDIRECT(_xlfn.CONCAT("$L", $F1117))</f>
        <v/>
      </c>
      <c r="F1117" s="22" t="n"/>
    </row>
    <row r="1118">
      <c r="A1118" s="22">
        <f t="array" ref="A1118">INDIRECT(_xlfn.CONCAT("$I", $F1118))</f>
        <v/>
      </c>
      <c r="B1118" s="22">
        <f t="array" ref="B1118">INDIRECT(_xlfn.CONCAT("$J", $F1118))</f>
        <v/>
      </c>
      <c r="C1118" s="22">
        <f t="array" ref="C1118">INDIRECT(_xlfn.CONCAT("$K", $F1118))</f>
        <v/>
      </c>
      <c r="D1118" s="22" t="n"/>
      <c r="E1118" s="22">
        <f t="array" ref="E1118">INDIRECT(_xlfn.CONCAT("$L", $F1118))</f>
        <v/>
      </c>
      <c r="F1118" s="22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22">
        <f t="array" ref="A1119">INDIRECT(_xlfn.CONCAT("$I", $F1119))</f>
        <v/>
      </c>
      <c r="B1119" s="22">
        <f t="array" ref="B1119">INDIRECT(_xlfn.CONCAT("$J", $F1119))</f>
        <v/>
      </c>
      <c r="C1119" s="22">
        <f t="array" ref="C1119">INDIRECT(_xlfn.CONCAT("$K", $F1119))</f>
        <v/>
      </c>
      <c r="D1119" s="22" t="n"/>
      <c r="E1119" s="22">
        <f t="array" ref="E1119">INDIRECT(_xlfn.CONCAT("$L", $F1119))</f>
        <v/>
      </c>
      <c r="F1119" s="22" t="n"/>
    </row>
    <row r="1120">
      <c r="A1120" s="22">
        <f t="array" ref="A1120">INDIRECT(_xlfn.CONCAT("$I", $F1120))</f>
        <v/>
      </c>
      <c r="B1120" s="22">
        <f t="array" ref="B1120">INDIRECT(_xlfn.CONCAT("$J", $F1120))</f>
        <v/>
      </c>
      <c r="C1120" s="22">
        <f t="array" ref="C1120">INDIRECT(_xlfn.CONCAT("$K", $F1120))</f>
        <v/>
      </c>
      <c r="D1120" s="22" t="n"/>
      <c r="E1120" s="22">
        <f t="array" ref="E1120">INDIRECT(_xlfn.CONCAT("$L", $F1120))</f>
        <v/>
      </c>
      <c r="F1120" s="22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22">
        <f t="array" ref="A1121">INDIRECT(_xlfn.CONCAT("$I", $F1121))</f>
        <v/>
      </c>
      <c r="B1121" s="22">
        <f t="array" ref="B1121">INDIRECT(_xlfn.CONCAT("$J", $F1121))</f>
        <v/>
      </c>
      <c r="C1121" s="22">
        <f t="array" ref="C1121">INDIRECT(_xlfn.CONCAT("$K", $F1121))</f>
        <v/>
      </c>
      <c r="D1121" s="22" t="n"/>
      <c r="E1121" s="22">
        <f t="array" ref="E1121">INDIRECT(_xlfn.CONCAT("$L", $F1121))</f>
        <v/>
      </c>
      <c r="F1121" s="22" t="n"/>
    </row>
    <row r="1122">
      <c r="A1122" s="22">
        <f t="array" ref="A1122">INDIRECT(_xlfn.CONCAT("$I", $F1122))</f>
        <v/>
      </c>
      <c r="B1122" s="22">
        <f t="array" ref="B1122">INDIRECT(_xlfn.CONCAT("$J", $F1122))</f>
        <v/>
      </c>
      <c r="C1122" s="22">
        <f t="array" ref="C1122">INDIRECT(_xlfn.CONCAT("$K", $F1122))</f>
        <v/>
      </c>
      <c r="D1122" s="22" t="n"/>
      <c r="E1122" s="22">
        <f t="array" ref="E1122">INDIRECT(_xlfn.CONCAT("$L", $F1122))</f>
        <v/>
      </c>
      <c r="F1122" s="22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22">
        <f t="array" ref="A1123">INDIRECT(_xlfn.CONCAT("$I", $F1123))</f>
        <v/>
      </c>
      <c r="B1123" s="22">
        <f t="array" ref="B1123">INDIRECT(_xlfn.CONCAT("$J", $F1123))</f>
        <v/>
      </c>
      <c r="C1123" s="22">
        <f t="array" ref="C1123">INDIRECT(_xlfn.CONCAT("$K", $F1123))</f>
        <v/>
      </c>
      <c r="D1123" s="22" t="n"/>
      <c r="E1123" s="22">
        <f t="array" ref="E1123">INDIRECT(_xlfn.CONCAT("$L", $F1123))</f>
        <v/>
      </c>
      <c r="F1123" s="22" t="n"/>
    </row>
    <row r="1124">
      <c r="A1124" s="22">
        <f t="array" ref="A1124">INDIRECT(_xlfn.CONCAT("$I", $F1124))</f>
        <v/>
      </c>
      <c r="B1124" s="22">
        <f t="array" ref="B1124">INDIRECT(_xlfn.CONCAT("$J", $F1124))</f>
        <v/>
      </c>
      <c r="C1124" s="22">
        <f t="array" ref="C1124">INDIRECT(_xlfn.CONCAT("$K", $F1124))</f>
        <v/>
      </c>
      <c r="D1124" s="22" t="n"/>
      <c r="E1124" s="22">
        <f t="array" ref="E1124">INDIRECT(_xlfn.CONCAT("$L", $F1124))</f>
        <v/>
      </c>
      <c r="F1124" s="22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22">
        <f t="array" ref="A1125">INDIRECT(_xlfn.CONCAT("$I", $F1125))</f>
        <v/>
      </c>
      <c r="B1125" s="22">
        <f t="array" ref="B1125">INDIRECT(_xlfn.CONCAT("$J", $F1125))</f>
        <v/>
      </c>
      <c r="C1125" s="22">
        <f t="array" ref="C1125">INDIRECT(_xlfn.CONCAT("$K", $F1125))</f>
        <v/>
      </c>
      <c r="D1125" s="22" t="n"/>
      <c r="E1125" s="22">
        <f t="array" ref="E1125">INDIRECT(_xlfn.CONCAT("$L", $F1125))</f>
        <v/>
      </c>
      <c r="F1125" s="22" t="n"/>
    </row>
    <row r="1126">
      <c r="A1126" s="22">
        <f t="array" ref="A1126">INDIRECT(_xlfn.CONCAT("$I", $F1126))</f>
        <v/>
      </c>
      <c r="B1126" s="22">
        <f t="array" ref="B1126">INDIRECT(_xlfn.CONCAT("$J", $F1126))</f>
        <v/>
      </c>
      <c r="C1126" s="22">
        <f t="array" ref="C1126">INDIRECT(_xlfn.CONCAT("$K", $F1126))</f>
        <v/>
      </c>
      <c r="D1126" s="22" t="n"/>
      <c r="E1126" s="22">
        <f t="array" ref="E1126">INDIRECT(_xlfn.CONCAT("$L", $F1126))</f>
        <v/>
      </c>
      <c r="F1126" s="22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22">
        <f t="array" ref="A1127">INDIRECT(_xlfn.CONCAT("$I", $F1127))</f>
        <v/>
      </c>
      <c r="B1127" s="22">
        <f t="array" ref="B1127">INDIRECT(_xlfn.CONCAT("$J", $F1127))</f>
        <v/>
      </c>
      <c r="C1127" s="22">
        <f t="array" ref="C1127">INDIRECT(_xlfn.CONCAT("$K", $F1127))</f>
        <v/>
      </c>
      <c r="D1127" s="22" t="n"/>
      <c r="E1127" s="22">
        <f t="array" ref="E1127">INDIRECT(_xlfn.CONCAT("$L", $F1127))</f>
        <v/>
      </c>
      <c r="F1127" s="22" t="n"/>
    </row>
    <row r="1128">
      <c r="A1128" s="22">
        <f t="array" ref="A1128">INDIRECT(_xlfn.CONCAT("$I", $F1128))</f>
        <v/>
      </c>
      <c r="B1128" s="22">
        <f t="array" ref="B1128">INDIRECT(_xlfn.CONCAT("$J", $F1128))</f>
        <v/>
      </c>
      <c r="C1128" s="22">
        <f t="array" ref="C1128">INDIRECT(_xlfn.CONCAT("$K", $F1128))</f>
        <v/>
      </c>
      <c r="D1128" s="22" t="n"/>
      <c r="E1128" s="22">
        <f t="array" ref="E1128">INDIRECT(_xlfn.CONCAT("$L", $F1128))</f>
        <v/>
      </c>
      <c r="F1128" s="22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22">
        <f t="array" ref="A1129">INDIRECT(_xlfn.CONCAT("$I", $F1129))</f>
        <v/>
      </c>
      <c r="B1129" s="22">
        <f t="array" ref="B1129">INDIRECT(_xlfn.CONCAT("$J", $F1129))</f>
        <v/>
      </c>
      <c r="C1129" s="22">
        <f t="array" ref="C1129">INDIRECT(_xlfn.CONCAT("$K", $F1129))</f>
        <v/>
      </c>
      <c r="D1129" s="22" t="n"/>
      <c r="E1129" s="22">
        <f t="array" ref="E1129">INDIRECT(_xlfn.CONCAT("$L", $F1129))</f>
        <v/>
      </c>
      <c r="F1129" s="22" t="n"/>
    </row>
    <row r="1130">
      <c r="A1130" s="22">
        <f t="array" ref="A1130">INDIRECT(_xlfn.CONCAT("$I", $F1130))</f>
        <v/>
      </c>
      <c r="B1130" s="22">
        <f t="array" ref="B1130">INDIRECT(_xlfn.CONCAT("$J", $F1130))</f>
        <v/>
      </c>
      <c r="C1130" s="22">
        <f t="array" ref="C1130">INDIRECT(_xlfn.CONCAT("$K", $F1130))</f>
        <v/>
      </c>
      <c r="D1130" s="22" t="n"/>
      <c r="E1130" s="22">
        <f t="array" ref="E1130">INDIRECT(_xlfn.CONCAT("$L", $F1130))</f>
        <v/>
      </c>
      <c r="F1130" s="22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22">
        <f t="array" ref="A1131">INDIRECT(_xlfn.CONCAT("$I", $F1131))</f>
        <v/>
      </c>
      <c r="B1131" s="22">
        <f t="array" ref="B1131">INDIRECT(_xlfn.CONCAT("$J", $F1131))</f>
        <v/>
      </c>
      <c r="C1131" s="22">
        <f t="array" ref="C1131">INDIRECT(_xlfn.CONCAT("$K", $F1131))</f>
        <v/>
      </c>
      <c r="D1131" s="22" t="n"/>
      <c r="E1131" s="22">
        <f t="array" ref="E1131">INDIRECT(_xlfn.CONCAT("$L", $F1131))</f>
        <v/>
      </c>
      <c r="F1131" s="22" t="n"/>
    </row>
    <row r="1132">
      <c r="A1132" s="22">
        <f t="array" ref="A1132">INDIRECT(_xlfn.CONCAT("$I", $F1132))</f>
        <v/>
      </c>
      <c r="B1132" s="22">
        <f t="array" ref="B1132">INDIRECT(_xlfn.CONCAT("$J", $F1132))</f>
        <v/>
      </c>
      <c r="C1132" s="22">
        <f t="array" ref="C1132">INDIRECT(_xlfn.CONCAT("$K", $F1132))</f>
        <v/>
      </c>
      <c r="D1132" s="22" t="n"/>
      <c r="E1132" s="22">
        <f t="array" ref="E1132">INDIRECT(_xlfn.CONCAT("$L", $F1132))</f>
        <v/>
      </c>
      <c r="F1132" s="22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22">
        <f t="array" ref="A1133">INDIRECT(_xlfn.CONCAT("$I", $F1133))</f>
        <v/>
      </c>
      <c r="B1133" s="22">
        <f t="array" ref="B1133">INDIRECT(_xlfn.CONCAT("$J", $F1133))</f>
        <v/>
      </c>
      <c r="C1133" s="22">
        <f t="array" ref="C1133">INDIRECT(_xlfn.CONCAT("$K", $F1133))</f>
        <v/>
      </c>
      <c r="D1133" s="22" t="n"/>
      <c r="E1133" s="22">
        <f t="array" ref="E1133">INDIRECT(_xlfn.CONCAT("$L", $F1133))</f>
        <v/>
      </c>
      <c r="F1133" s="22" t="n"/>
    </row>
    <row r="1134">
      <c r="A1134" s="22">
        <f t="array" ref="A1134">INDIRECT(_xlfn.CONCAT("$I", $F1134))</f>
        <v/>
      </c>
      <c r="B1134" s="22">
        <f t="array" ref="B1134">INDIRECT(_xlfn.CONCAT("$J", $F1134))</f>
        <v/>
      </c>
      <c r="C1134" s="22">
        <f t="array" ref="C1134">INDIRECT(_xlfn.CONCAT("$K", $F1134))</f>
        <v/>
      </c>
      <c r="D1134" s="22" t="n"/>
      <c r="E1134" s="22">
        <f t="array" ref="E1134">INDIRECT(_xlfn.CONCAT("$L", $F1134))</f>
        <v/>
      </c>
      <c r="F1134" s="22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22">
        <f t="array" ref="A1135">INDIRECT(_xlfn.CONCAT("$I", $F1135))</f>
        <v/>
      </c>
      <c r="B1135" s="22">
        <f t="array" ref="B1135">INDIRECT(_xlfn.CONCAT("$J", $F1135))</f>
        <v/>
      </c>
      <c r="C1135" s="22">
        <f t="array" ref="C1135">INDIRECT(_xlfn.CONCAT("$K", $F1135))</f>
        <v/>
      </c>
      <c r="D1135" s="22" t="n"/>
      <c r="E1135" s="22">
        <f t="array" ref="E1135">INDIRECT(_xlfn.CONCAT("$L", $F1135))</f>
        <v/>
      </c>
      <c r="F1135" s="22" t="n"/>
    </row>
    <row r="1136">
      <c r="A1136" s="22">
        <f t="array" ref="A1136">INDIRECT(_xlfn.CONCAT("$I", $F1136))</f>
        <v/>
      </c>
      <c r="B1136" s="22">
        <f t="array" ref="B1136">INDIRECT(_xlfn.CONCAT("$J", $F1136))</f>
        <v/>
      </c>
      <c r="C1136" s="22">
        <f t="array" ref="C1136">INDIRECT(_xlfn.CONCAT("$K", $F1136))</f>
        <v/>
      </c>
      <c r="D1136" s="22" t="n"/>
      <c r="E1136" s="22">
        <f t="array" ref="E1136">INDIRECT(_xlfn.CONCAT("$L", $F1136))</f>
        <v/>
      </c>
      <c r="F1136" s="22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22">
        <f t="array" ref="A1137">INDIRECT(_xlfn.CONCAT("$I", $F1137))</f>
        <v/>
      </c>
      <c r="B1137" s="22">
        <f t="array" ref="B1137">INDIRECT(_xlfn.CONCAT("$J", $F1137))</f>
        <v/>
      </c>
      <c r="C1137" s="22">
        <f t="array" ref="C1137">INDIRECT(_xlfn.CONCAT("$K", $F1137))</f>
        <v/>
      </c>
      <c r="D1137" s="22" t="n"/>
      <c r="E1137" s="22">
        <f t="array" ref="E1137">INDIRECT(_xlfn.CONCAT("$L", $F1137))</f>
        <v/>
      </c>
      <c r="F1137" s="22" t="n"/>
    </row>
    <row r="1138">
      <c r="A1138" s="22">
        <f t="array" ref="A1138">INDIRECT(_xlfn.CONCAT("$I", $F1138))</f>
        <v/>
      </c>
      <c r="B1138" s="22">
        <f t="array" ref="B1138">INDIRECT(_xlfn.CONCAT("$J", $F1138))</f>
        <v/>
      </c>
      <c r="C1138" s="22">
        <f t="array" ref="C1138">INDIRECT(_xlfn.CONCAT("$K", $F1138))</f>
        <v/>
      </c>
      <c r="D1138" s="22" t="n"/>
      <c r="E1138" s="22">
        <f t="array" ref="E1138">INDIRECT(_xlfn.CONCAT("$L", $F1138))</f>
        <v/>
      </c>
      <c r="F1138" s="22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22">
        <f t="array" ref="A1139">INDIRECT(_xlfn.CONCAT("$I", $F1139))</f>
        <v/>
      </c>
      <c r="B1139" s="22">
        <f t="array" ref="B1139">INDIRECT(_xlfn.CONCAT("$J", $F1139))</f>
        <v/>
      </c>
      <c r="C1139" s="22">
        <f t="array" ref="C1139">INDIRECT(_xlfn.CONCAT("$K", $F1139))</f>
        <v/>
      </c>
      <c r="D1139" s="22" t="n"/>
      <c r="E1139" s="22">
        <f t="array" ref="E1139">INDIRECT(_xlfn.CONCAT("$L", $F1139))</f>
        <v/>
      </c>
      <c r="F1139" s="22" t="n"/>
    </row>
    <row r="1140">
      <c r="A1140" s="22">
        <f t="array" ref="A1140">INDIRECT(_xlfn.CONCAT("$I", $F1140))</f>
        <v/>
      </c>
      <c r="B1140" s="22">
        <f t="array" ref="B1140">INDIRECT(_xlfn.CONCAT("$J", $F1140))</f>
        <v/>
      </c>
      <c r="C1140" s="22">
        <f t="array" ref="C1140">INDIRECT(_xlfn.CONCAT("$K", $F1140))</f>
        <v/>
      </c>
      <c r="D1140" s="22" t="n"/>
      <c r="E1140" s="22">
        <f t="array" ref="E1140">INDIRECT(_xlfn.CONCAT("$L", $F1140))</f>
        <v/>
      </c>
      <c r="F1140" s="22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22">
        <f t="array" ref="A1141">INDIRECT(_xlfn.CONCAT("$I", $F1141))</f>
        <v/>
      </c>
      <c r="B1141" s="22">
        <f t="array" ref="B1141">INDIRECT(_xlfn.CONCAT("$J", $F1141))</f>
        <v/>
      </c>
      <c r="C1141" s="22">
        <f t="array" ref="C1141">INDIRECT(_xlfn.CONCAT("$K", $F1141))</f>
        <v/>
      </c>
      <c r="D1141" s="22" t="n"/>
      <c r="E1141" s="22">
        <f t="array" ref="E1141">INDIRECT(_xlfn.CONCAT("$L", $F1141))</f>
        <v/>
      </c>
      <c r="F1141" s="22" t="n"/>
    </row>
    <row r="1142">
      <c r="A1142" s="22">
        <f t="array" ref="A1142">INDIRECT(_xlfn.CONCAT("$I", $F1142))</f>
        <v/>
      </c>
      <c r="B1142" s="22">
        <f t="array" ref="B1142">INDIRECT(_xlfn.CONCAT("$J", $F1142))</f>
        <v/>
      </c>
      <c r="C1142" s="22">
        <f t="array" ref="C1142">INDIRECT(_xlfn.CONCAT("$K", $F1142))</f>
        <v/>
      </c>
      <c r="D1142" s="22" t="n"/>
      <c r="E1142" s="22">
        <f t="array" ref="E1142">INDIRECT(_xlfn.CONCAT("$L", $F1142))</f>
        <v/>
      </c>
      <c r="F1142" s="22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22">
        <f t="array" ref="A1143">INDIRECT(_xlfn.CONCAT("$I", $F1143))</f>
        <v/>
      </c>
      <c r="B1143" s="22">
        <f t="array" ref="B1143">INDIRECT(_xlfn.CONCAT("$J", $F1143))</f>
        <v/>
      </c>
      <c r="C1143" s="22">
        <f t="array" ref="C1143">INDIRECT(_xlfn.CONCAT("$K", $F1143))</f>
        <v/>
      </c>
      <c r="D1143" s="22" t="n"/>
      <c r="E1143" s="22">
        <f t="array" ref="E1143">INDIRECT(_xlfn.CONCAT("$L", $F1143))</f>
        <v/>
      </c>
      <c r="F1143" s="22" t="n"/>
    </row>
    <row r="1144">
      <c r="A1144" s="22">
        <f t="array" ref="A1144">INDIRECT(_xlfn.CONCAT("$I", $F1144))</f>
        <v/>
      </c>
      <c r="B1144" s="22">
        <f t="array" ref="B1144">INDIRECT(_xlfn.CONCAT("$J", $F1144))</f>
        <v/>
      </c>
      <c r="C1144" s="22">
        <f t="array" ref="C1144">INDIRECT(_xlfn.CONCAT("$K", $F1144))</f>
        <v/>
      </c>
      <c r="D1144" s="22" t="n"/>
      <c r="E1144" s="22">
        <f t="array" ref="E1144">INDIRECT(_xlfn.CONCAT("$L", $F1144))</f>
        <v/>
      </c>
      <c r="F1144" s="22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22">
        <f t="array" ref="A1145">INDIRECT(_xlfn.CONCAT("$I", $F1145))</f>
        <v/>
      </c>
      <c r="B1145" s="22">
        <f t="array" ref="B1145">INDIRECT(_xlfn.CONCAT("$J", $F1145))</f>
        <v/>
      </c>
      <c r="C1145" s="22">
        <f t="array" ref="C1145">INDIRECT(_xlfn.CONCAT("$K", $F1145))</f>
        <v/>
      </c>
      <c r="D1145" s="22" t="n"/>
      <c r="E1145" s="22">
        <f t="array" ref="E1145">INDIRECT(_xlfn.CONCAT("$L", $F1145))</f>
        <v/>
      </c>
      <c r="F1145" s="22" t="n"/>
    </row>
    <row r="1146">
      <c r="A1146" s="22">
        <f t="array" ref="A1146">INDIRECT(_xlfn.CONCAT("$I", $F1146))</f>
        <v/>
      </c>
      <c r="B1146" s="22">
        <f t="array" ref="B1146">INDIRECT(_xlfn.CONCAT("$J", $F1146))</f>
        <v/>
      </c>
      <c r="C1146" s="22">
        <f t="array" ref="C1146">INDIRECT(_xlfn.CONCAT("$K", $F1146))</f>
        <v/>
      </c>
      <c r="D1146" s="22" t="n"/>
      <c r="E1146" s="22">
        <f t="array" ref="E1146">INDIRECT(_xlfn.CONCAT("$L", $F1146))</f>
        <v/>
      </c>
      <c r="F1146" s="22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22">
        <f t="array" ref="A1147">INDIRECT(_xlfn.CONCAT("$I", $F1147))</f>
        <v/>
      </c>
      <c r="B1147" s="22">
        <f t="array" ref="B1147">INDIRECT(_xlfn.CONCAT("$J", $F1147))</f>
        <v/>
      </c>
      <c r="C1147" s="22">
        <f t="array" ref="C1147">INDIRECT(_xlfn.CONCAT("$K", $F1147))</f>
        <v/>
      </c>
      <c r="D1147" s="22" t="n"/>
      <c r="E1147" s="22">
        <f t="array" ref="E1147">INDIRECT(_xlfn.CONCAT("$L", $F1147))</f>
        <v/>
      </c>
      <c r="F1147" s="22" t="n"/>
    </row>
    <row r="1148">
      <c r="A1148" s="22">
        <f t="array" ref="A1148">INDIRECT(_xlfn.CONCAT("$I", $F1148))</f>
        <v/>
      </c>
      <c r="B1148" s="22">
        <f t="array" ref="B1148">INDIRECT(_xlfn.CONCAT("$J", $F1148))</f>
        <v/>
      </c>
      <c r="C1148" s="22">
        <f t="array" ref="C1148">INDIRECT(_xlfn.CONCAT("$K", $F1148))</f>
        <v/>
      </c>
      <c r="D1148" s="22" t="n"/>
      <c r="E1148" s="22">
        <f t="array" ref="E1148">INDIRECT(_xlfn.CONCAT("$L", $F1148))</f>
        <v/>
      </c>
      <c r="F1148" s="22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22">
        <f t="array" ref="A1149">INDIRECT(_xlfn.CONCAT("$I", $F1149))</f>
        <v/>
      </c>
      <c r="B1149" s="22">
        <f t="array" ref="B1149">INDIRECT(_xlfn.CONCAT("$J", $F1149))</f>
        <v/>
      </c>
      <c r="C1149" s="22">
        <f t="array" ref="C1149">INDIRECT(_xlfn.CONCAT("$K", $F1149))</f>
        <v/>
      </c>
      <c r="D1149" s="22" t="n"/>
      <c r="E1149" s="22">
        <f t="array" ref="E1149">INDIRECT(_xlfn.CONCAT("$L", $F1149))</f>
        <v/>
      </c>
      <c r="F1149" s="22" t="n"/>
    </row>
    <row r="1150">
      <c r="A1150" s="22">
        <f t="array" ref="A1150">INDIRECT(_xlfn.CONCAT("$I", $F1150))</f>
        <v/>
      </c>
      <c r="B1150" s="22">
        <f t="array" ref="B1150">INDIRECT(_xlfn.CONCAT("$J", $F1150))</f>
        <v/>
      </c>
      <c r="C1150" s="22">
        <f t="array" ref="C1150">INDIRECT(_xlfn.CONCAT("$K", $F1150))</f>
        <v/>
      </c>
      <c r="D1150" s="22" t="n"/>
      <c r="E1150" s="22">
        <f t="array" ref="E1150">INDIRECT(_xlfn.CONCAT("$L", $F1150))</f>
        <v/>
      </c>
      <c r="F1150" s="22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22">
        <f t="array" ref="A1151">INDIRECT(_xlfn.CONCAT("$I", $F1151))</f>
        <v/>
      </c>
      <c r="B1151" s="22">
        <f t="array" ref="B1151">INDIRECT(_xlfn.CONCAT("$J", $F1151))</f>
        <v/>
      </c>
      <c r="C1151" s="22">
        <f t="array" ref="C1151">INDIRECT(_xlfn.CONCAT("$K", $F1151))</f>
        <v/>
      </c>
      <c r="D1151" s="22" t="n"/>
      <c r="E1151" s="22">
        <f t="array" ref="E1151">INDIRECT(_xlfn.CONCAT("$L", $F1151))</f>
        <v/>
      </c>
      <c r="F1151" s="22" t="n"/>
    </row>
    <row r="1152">
      <c r="A1152" s="22">
        <f t="array" ref="A1152">INDIRECT(_xlfn.CONCAT("$I", $F1152))</f>
        <v/>
      </c>
      <c r="B1152" s="22">
        <f t="array" ref="B1152">INDIRECT(_xlfn.CONCAT("$J", $F1152))</f>
        <v/>
      </c>
      <c r="C1152" s="22">
        <f t="array" ref="C1152">INDIRECT(_xlfn.CONCAT("$K", $F1152))</f>
        <v/>
      </c>
      <c r="D1152" s="22" t="n"/>
      <c r="E1152" s="22">
        <f t="array" ref="E1152">INDIRECT(_xlfn.CONCAT("$L", $F1152))</f>
        <v/>
      </c>
      <c r="F1152" s="22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22">
        <f t="array" ref="A1153">INDIRECT(_xlfn.CONCAT("$I", $F1153))</f>
        <v/>
      </c>
      <c r="B1153" s="22">
        <f t="array" ref="B1153">INDIRECT(_xlfn.CONCAT("$J", $F1153))</f>
        <v/>
      </c>
      <c r="C1153" s="22">
        <f t="array" ref="C1153">INDIRECT(_xlfn.CONCAT("$K", $F1153))</f>
        <v/>
      </c>
      <c r="D1153" s="22" t="n"/>
      <c r="E1153" s="22">
        <f t="array" ref="E1153">INDIRECT(_xlfn.CONCAT("$L", $F1153))</f>
        <v/>
      </c>
      <c r="F1153" s="22" t="n"/>
    </row>
    <row r="1154">
      <c r="A1154" s="22">
        <f t="array" ref="A1154">INDIRECT(_xlfn.CONCAT("$I", $F1154))</f>
        <v/>
      </c>
      <c r="B1154" s="22">
        <f t="array" ref="B1154">INDIRECT(_xlfn.CONCAT("$J", $F1154))</f>
        <v/>
      </c>
      <c r="C1154" s="22">
        <f t="array" ref="C1154">INDIRECT(_xlfn.CONCAT("$K", $F1154))</f>
        <v/>
      </c>
      <c r="D1154" s="22" t="n"/>
      <c r="E1154" s="22">
        <f t="array" ref="E1154">INDIRECT(_xlfn.CONCAT("$L", $F1154))</f>
        <v/>
      </c>
      <c r="F1154" s="22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22">
        <f t="array" ref="A1155">INDIRECT(_xlfn.CONCAT("$I", $F1155))</f>
        <v/>
      </c>
      <c r="B1155" s="22">
        <f t="array" ref="B1155">INDIRECT(_xlfn.CONCAT("$J", $F1155))</f>
        <v/>
      </c>
      <c r="C1155" s="22">
        <f t="array" ref="C1155">INDIRECT(_xlfn.CONCAT("$K", $F1155))</f>
        <v/>
      </c>
      <c r="D1155" s="22" t="n"/>
      <c r="E1155" s="22">
        <f t="array" ref="E1155">INDIRECT(_xlfn.CONCAT("$L", $F1155))</f>
        <v/>
      </c>
      <c r="F1155" s="22" t="n"/>
    </row>
    <row r="1156">
      <c r="A1156" s="22">
        <f t="array" ref="A1156">INDIRECT(_xlfn.CONCAT("$I", $F1156))</f>
        <v/>
      </c>
      <c r="B1156" s="22">
        <f t="array" ref="B1156">INDIRECT(_xlfn.CONCAT("$J", $F1156))</f>
        <v/>
      </c>
      <c r="C1156" s="22">
        <f t="array" ref="C1156">INDIRECT(_xlfn.CONCAT("$K", $F1156))</f>
        <v/>
      </c>
      <c r="D1156" s="22" t="n"/>
      <c r="E1156" s="22">
        <f t="array" ref="E1156">INDIRECT(_xlfn.CONCAT("$L", $F1156))</f>
        <v/>
      </c>
      <c r="F1156" s="22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22">
        <f t="array" ref="A1157">INDIRECT(_xlfn.CONCAT("$I", $F1157))</f>
        <v/>
      </c>
      <c r="B1157" s="22">
        <f t="array" ref="B1157">INDIRECT(_xlfn.CONCAT("$J", $F1157))</f>
        <v/>
      </c>
      <c r="C1157" s="22">
        <f t="array" ref="C1157">INDIRECT(_xlfn.CONCAT("$K", $F1157))</f>
        <v/>
      </c>
      <c r="D1157" s="22" t="n"/>
      <c r="E1157" s="22">
        <f t="array" ref="E1157">INDIRECT(_xlfn.CONCAT("$L", $F1157))</f>
        <v/>
      </c>
      <c r="F1157" s="22" t="n"/>
    </row>
    <row r="1158">
      <c r="A1158" s="22">
        <f t="array" ref="A1158">INDIRECT(_xlfn.CONCAT("$I", $F1158))</f>
        <v/>
      </c>
      <c r="B1158" s="22">
        <f t="array" ref="B1158">INDIRECT(_xlfn.CONCAT("$J", $F1158))</f>
        <v/>
      </c>
      <c r="C1158" s="22">
        <f t="array" ref="C1158">INDIRECT(_xlfn.CONCAT("$K", $F1158))</f>
        <v/>
      </c>
      <c r="D1158" s="22" t="n"/>
      <c r="E1158" s="22">
        <f t="array" ref="E1158">INDIRECT(_xlfn.CONCAT("$L", $F1158))</f>
        <v/>
      </c>
      <c r="F1158" s="22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22">
        <f t="array" ref="A1159">INDIRECT(_xlfn.CONCAT("$I", $F1159))</f>
        <v/>
      </c>
      <c r="B1159" s="22">
        <f t="array" ref="B1159">INDIRECT(_xlfn.CONCAT("$J", $F1159))</f>
        <v/>
      </c>
      <c r="C1159" s="22">
        <f t="array" ref="C1159">INDIRECT(_xlfn.CONCAT("$K", $F1159))</f>
        <v/>
      </c>
      <c r="D1159" s="22" t="n"/>
      <c r="E1159" s="22">
        <f t="array" ref="E1159">INDIRECT(_xlfn.CONCAT("$L", $F1159))</f>
        <v/>
      </c>
      <c r="F1159" s="22" t="n"/>
    </row>
    <row r="1160">
      <c r="A1160" s="22">
        <f t="array" ref="A1160">INDIRECT(_xlfn.CONCAT("$I", $F1160))</f>
        <v/>
      </c>
      <c r="B1160" s="22">
        <f t="array" ref="B1160">INDIRECT(_xlfn.CONCAT("$J", $F1160))</f>
        <v/>
      </c>
      <c r="C1160" s="22">
        <f t="array" ref="C1160">INDIRECT(_xlfn.CONCAT("$K", $F1160))</f>
        <v/>
      </c>
      <c r="D1160" s="22" t="n"/>
      <c r="E1160" s="22">
        <f t="array" ref="E1160">INDIRECT(_xlfn.CONCAT("$L", $F1160))</f>
        <v/>
      </c>
      <c r="F1160" s="22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22">
        <f t="array" ref="A1161">INDIRECT(_xlfn.CONCAT("$I", $F1161))</f>
        <v/>
      </c>
      <c r="B1161" s="22">
        <f t="array" ref="B1161">INDIRECT(_xlfn.CONCAT("$J", $F1161))</f>
        <v/>
      </c>
      <c r="C1161" s="22">
        <f t="array" ref="C1161">INDIRECT(_xlfn.CONCAT("$K", $F1161))</f>
        <v/>
      </c>
      <c r="D1161" s="22" t="n"/>
      <c r="E1161" s="22">
        <f t="array" ref="E1161">INDIRECT(_xlfn.CONCAT("$L", $F1161))</f>
        <v/>
      </c>
      <c r="F1161" s="22" t="n"/>
    </row>
    <row r="1162">
      <c r="A1162" s="22">
        <f t="array" ref="A1162">INDIRECT(_xlfn.CONCAT("$I", $F1162))</f>
        <v/>
      </c>
      <c r="B1162" s="22">
        <f t="array" ref="B1162">INDIRECT(_xlfn.CONCAT("$J", $F1162))</f>
        <v/>
      </c>
      <c r="C1162" s="22">
        <f t="array" ref="C1162">INDIRECT(_xlfn.CONCAT("$K", $F1162))</f>
        <v/>
      </c>
      <c r="D1162" s="22" t="n"/>
      <c r="E1162" s="22">
        <f t="array" ref="E1162">INDIRECT(_xlfn.CONCAT("$L", $F1162))</f>
        <v/>
      </c>
      <c r="F1162" s="22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22">
        <f t="array" ref="A1163">INDIRECT(_xlfn.CONCAT("$I", $F1163))</f>
        <v/>
      </c>
      <c r="B1163" s="22">
        <f t="array" ref="B1163">INDIRECT(_xlfn.CONCAT("$J", $F1163))</f>
        <v/>
      </c>
      <c r="C1163" s="22">
        <f t="array" ref="C1163">INDIRECT(_xlfn.CONCAT("$K", $F1163))</f>
        <v/>
      </c>
      <c r="D1163" s="22" t="n"/>
      <c r="E1163" s="22">
        <f t="array" ref="E1163">INDIRECT(_xlfn.CONCAT("$L", $F1163))</f>
        <v/>
      </c>
      <c r="F1163" s="22" t="n"/>
    </row>
    <row r="1164">
      <c r="A1164" s="22">
        <f t="array" ref="A1164">INDIRECT(_xlfn.CONCAT("$I", $F1164))</f>
        <v/>
      </c>
      <c r="B1164" s="22">
        <f t="array" ref="B1164">INDIRECT(_xlfn.CONCAT("$J", $F1164))</f>
        <v/>
      </c>
      <c r="C1164" s="22">
        <f t="array" ref="C1164">INDIRECT(_xlfn.CONCAT("$K", $F1164))</f>
        <v/>
      </c>
      <c r="D1164" s="22" t="n"/>
      <c r="E1164" s="22">
        <f t="array" ref="E1164">INDIRECT(_xlfn.CONCAT("$L", $F1164))</f>
        <v/>
      </c>
      <c r="F1164" s="22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22">
        <f t="array" ref="A1165">INDIRECT(_xlfn.CONCAT("$I", $F1165))</f>
        <v/>
      </c>
      <c r="B1165" s="22">
        <f t="array" ref="B1165">INDIRECT(_xlfn.CONCAT("$J", $F1165))</f>
        <v/>
      </c>
      <c r="C1165" s="22">
        <f t="array" ref="C1165">INDIRECT(_xlfn.CONCAT("$K", $F1165))</f>
        <v/>
      </c>
      <c r="D1165" s="22" t="n"/>
      <c r="E1165" s="22">
        <f t="array" ref="E1165">INDIRECT(_xlfn.CONCAT("$L", $F1165))</f>
        <v/>
      </c>
      <c r="F1165" s="22" t="n"/>
    </row>
    <row r="1166">
      <c r="A1166" s="22">
        <f t="array" ref="A1166">INDIRECT(_xlfn.CONCAT("$I", $F1166))</f>
        <v/>
      </c>
      <c r="B1166" s="22">
        <f t="array" ref="B1166">INDIRECT(_xlfn.CONCAT("$J", $F1166))</f>
        <v/>
      </c>
      <c r="C1166" s="22">
        <f t="array" ref="C1166">INDIRECT(_xlfn.CONCAT("$K", $F1166))</f>
        <v/>
      </c>
      <c r="D1166" s="22" t="n"/>
      <c r="E1166" s="22">
        <f t="array" ref="E1166">INDIRECT(_xlfn.CONCAT("$L", $F1166))</f>
        <v/>
      </c>
      <c r="F1166" s="22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22">
        <f t="array" ref="A1167">INDIRECT(_xlfn.CONCAT("$I", $F1167))</f>
        <v/>
      </c>
      <c r="B1167" s="22">
        <f t="array" ref="B1167">INDIRECT(_xlfn.CONCAT("$J", $F1167))</f>
        <v/>
      </c>
      <c r="C1167" s="22">
        <f t="array" ref="C1167">INDIRECT(_xlfn.CONCAT("$K", $F1167))</f>
        <v/>
      </c>
      <c r="D1167" s="22" t="n"/>
      <c r="E1167" s="22">
        <f t="array" ref="E1167">INDIRECT(_xlfn.CONCAT("$L", $F1167))</f>
        <v/>
      </c>
      <c r="F1167" s="22" t="n"/>
    </row>
    <row r="1168">
      <c r="A1168" s="22">
        <f t="array" ref="A1168">INDIRECT(_xlfn.CONCAT("$I", $F1168))</f>
        <v/>
      </c>
      <c r="B1168" s="22">
        <f t="array" ref="B1168">INDIRECT(_xlfn.CONCAT("$J", $F1168))</f>
        <v/>
      </c>
      <c r="C1168" s="22">
        <f t="array" ref="C1168">INDIRECT(_xlfn.CONCAT("$K", $F1168))</f>
        <v/>
      </c>
      <c r="D1168" s="22" t="n"/>
      <c r="E1168" s="22">
        <f t="array" ref="E1168">INDIRECT(_xlfn.CONCAT("$L", $F1168))</f>
        <v/>
      </c>
      <c r="F1168" s="22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22">
        <f t="array" ref="A1169">INDIRECT(_xlfn.CONCAT("$I", $F1169))</f>
        <v/>
      </c>
      <c r="B1169" s="22">
        <f t="array" ref="B1169">INDIRECT(_xlfn.CONCAT("$J", $F1169))</f>
        <v/>
      </c>
      <c r="C1169" s="22">
        <f t="array" ref="C1169">INDIRECT(_xlfn.CONCAT("$K", $F1169))</f>
        <v/>
      </c>
      <c r="D1169" s="22" t="n"/>
      <c r="E1169" s="22">
        <f t="array" ref="E1169">INDIRECT(_xlfn.CONCAT("$L", $F1169))</f>
        <v/>
      </c>
      <c r="F1169" s="22" t="n"/>
    </row>
    <row r="1170">
      <c r="A1170" s="22">
        <f t="array" ref="A1170">INDIRECT(_xlfn.CONCAT("$I", $F1170))</f>
        <v/>
      </c>
      <c r="B1170" s="22">
        <f t="array" ref="B1170">INDIRECT(_xlfn.CONCAT("$J", $F1170))</f>
        <v/>
      </c>
      <c r="C1170" s="22">
        <f t="array" ref="C1170">INDIRECT(_xlfn.CONCAT("$K", $F1170))</f>
        <v/>
      </c>
      <c r="D1170" s="22" t="n"/>
      <c r="E1170" s="22">
        <f t="array" ref="E1170">INDIRECT(_xlfn.CONCAT("$L", $F1170))</f>
        <v/>
      </c>
      <c r="F1170" s="22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22">
        <f t="array" ref="A1171">INDIRECT(_xlfn.CONCAT("$I", $F1171))</f>
        <v/>
      </c>
      <c r="B1171" s="22">
        <f t="array" ref="B1171">INDIRECT(_xlfn.CONCAT("$J", $F1171))</f>
        <v/>
      </c>
      <c r="C1171" s="22">
        <f t="array" ref="C1171">INDIRECT(_xlfn.CONCAT("$K", $F1171))</f>
        <v/>
      </c>
      <c r="D1171" s="22" t="n"/>
      <c r="E1171" s="22">
        <f t="array" ref="E1171">INDIRECT(_xlfn.CONCAT("$L", $F1171))</f>
        <v/>
      </c>
      <c r="F1171" s="22" t="n"/>
    </row>
    <row r="1172">
      <c r="F1172" s="22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22" t="n"/>
    </row>
    <row r="1174">
      <c r="F1174" s="22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22" t="n"/>
    </row>
    <row r="1176">
      <c r="F1176" s="22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22" t="n"/>
    </row>
    <row r="1178">
      <c r="F1178" s="22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22" t="n"/>
    </row>
    <row r="1180">
      <c r="F1180" s="22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22" t="n"/>
    </row>
    <row r="1182">
      <c r="F1182" s="22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22" t="n"/>
    </row>
    <row r="1184">
      <c r="F1184" s="22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22" t="n"/>
    </row>
    <row r="1186">
      <c r="F1186" s="22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22" t="n"/>
    </row>
    <row r="1188">
      <c r="F1188" s="22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22" t="n"/>
    </row>
    <row r="1190">
      <c r="F1190" s="22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22" t="n"/>
    </row>
    <row r="1192">
      <c r="F1192" s="22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22" t="n"/>
    </row>
    <row r="1194">
      <c r="F1194" s="22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22" t="n"/>
    </row>
    <row r="1196">
      <c r="F1196" s="22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22" t="n"/>
    </row>
    <row r="1198">
      <c r="F1198" s="22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22" t="n"/>
    </row>
    <row r="1200">
      <c r="F1200" s="22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22" t="n"/>
    </row>
    <row r="1202">
      <c r="F1202" s="22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22" t="n"/>
    </row>
    <row r="1204">
      <c r="F1204" s="22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22" t="n"/>
    </row>
    <row r="1206">
      <c r="F1206" s="22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22" t="n"/>
    </row>
    <row r="1208">
      <c r="F1208" s="22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22" t="n"/>
    </row>
    <row r="1210">
      <c r="F1210" s="22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22" t="n"/>
    </row>
    <row r="1212">
      <c r="F1212" s="22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22" t="n"/>
    </row>
    <row r="1214">
      <c r="F1214" s="22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22" t="n"/>
    </row>
    <row r="1216">
      <c r="F1216" s="22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22" t="n"/>
    </row>
    <row r="1218">
      <c r="F1218" s="22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22" t="n"/>
    </row>
    <row r="1220">
      <c r="F1220" s="22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22" t="n"/>
    </row>
    <row r="1222">
      <c r="F1222" s="22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22" t="n"/>
    </row>
    <row r="1224">
      <c r="F1224" s="22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22" t="n"/>
    </row>
    <row r="1226">
      <c r="F1226" s="22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22" t="n"/>
    </row>
    <row r="1228">
      <c r="F1228" s="22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22" t="n"/>
    </row>
    <row r="1230">
      <c r="F1230" s="22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22" t="n"/>
    </row>
    <row r="1232">
      <c r="F1232" s="22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22" t="n"/>
    </row>
    <row r="1234">
      <c r="F1234" s="22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22" t="n"/>
    </row>
    <row r="1236">
      <c r="F1236" s="22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22" t="n"/>
    </row>
    <row r="1238">
      <c r="F1238" s="22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22" t="n"/>
    </row>
    <row r="1240">
      <c r="F1240" s="22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22" t="n"/>
    </row>
    <row r="1242">
      <c r="F1242" s="22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22" t="n"/>
    </row>
    <row r="1244">
      <c r="F1244" s="22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22" t="n"/>
    </row>
    <row r="1246">
      <c r="F1246" s="22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22" t="n"/>
    </row>
    <row r="1248">
      <c r="F1248" s="22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22" t="n"/>
    </row>
    <row r="1250">
      <c r="F1250" s="22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22" t="n"/>
    </row>
    <row r="1252">
      <c r="F1252" s="22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22" t="n"/>
    </row>
    <row r="1254">
      <c r="F1254" s="22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22" t="n"/>
    </row>
    <row r="1256">
      <c r="F1256" s="22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22" t="n"/>
    </row>
    <row r="1258">
      <c r="F1258" s="22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22" t="n"/>
    </row>
    <row r="1260">
      <c r="F1260" s="22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22" t="n"/>
    </row>
    <row r="1262">
      <c r="F1262" s="22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22" t="n"/>
    </row>
    <row r="1264">
      <c r="F1264" s="22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22" t="n"/>
    </row>
    <row r="1266">
      <c r="F1266" s="22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22" t="n"/>
    </row>
    <row r="1268">
      <c r="F1268" s="22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22" t="n"/>
    </row>
    <row r="1270">
      <c r="F1270" s="22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22" t="n"/>
    </row>
    <row r="1272">
      <c r="F1272" s="22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22" t="n"/>
    </row>
    <row r="1274">
      <c r="F1274" s="22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22" t="n"/>
    </row>
    <row r="1276">
      <c r="F1276" s="22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22" t="n"/>
    </row>
    <row r="1278">
      <c r="F1278" s="22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22" t="n"/>
    </row>
    <row r="1280">
      <c r="F1280" s="22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22" t="n"/>
    </row>
    <row r="1282">
      <c r="F1282" s="22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22" t="n"/>
    </row>
    <row r="1284">
      <c r="F1284" s="22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22" t="n"/>
    </row>
    <row r="1286">
      <c r="F1286" s="22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22" t="n"/>
    </row>
    <row r="1288">
      <c r="F1288" s="22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22" t="n"/>
    </row>
    <row r="1290">
      <c r="F1290" s="22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22" t="n"/>
    </row>
    <row r="1292">
      <c r="F1292" s="22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22" t="n"/>
    </row>
    <row r="1294">
      <c r="F1294" s="22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22" t="n"/>
    </row>
    <row r="1296">
      <c r="F1296" s="22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22" t="n"/>
    </row>
    <row r="1298">
      <c r="F1298" s="22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22" t="n"/>
    </row>
    <row r="1300">
      <c r="F1300" s="22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22" t="n"/>
    </row>
    <row r="1302">
      <c r="F1302" s="22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22" t="n"/>
    </row>
    <row r="1304">
      <c r="F1304" s="22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22" t="n"/>
    </row>
    <row r="1306">
      <c r="F1306" s="22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22" t="n"/>
    </row>
    <row r="1308">
      <c r="F1308" s="22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22" t="n"/>
    </row>
    <row r="1310">
      <c r="F1310" s="22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22" t="n"/>
    </row>
    <row r="1312">
      <c r="F1312" s="22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22" t="n"/>
    </row>
    <row r="1314">
      <c r="F1314" s="22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22" t="n"/>
    </row>
    <row r="1316">
      <c r="F1316" s="22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22" t="n"/>
    </row>
    <row r="1318">
      <c r="F1318" s="22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22" t="n"/>
    </row>
    <row r="1320">
      <c r="F1320" s="22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22" t="n"/>
    </row>
    <row r="1322">
      <c r="F1322" s="22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22" t="n"/>
    </row>
    <row r="1324">
      <c r="F1324" s="22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22" t="n"/>
    </row>
    <row r="1326">
      <c r="F1326" s="22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22" t="n"/>
    </row>
    <row r="1328">
      <c r="F1328" s="22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22" t="n"/>
    </row>
    <row r="1330">
      <c r="F1330" s="22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22" t="n"/>
    </row>
    <row r="1332">
      <c r="F1332" s="22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22" t="n"/>
    </row>
    <row r="1334">
      <c r="F1334" s="22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22" t="n"/>
    </row>
    <row r="1336">
      <c r="F1336" s="22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22" t="n"/>
    </row>
    <row r="1338">
      <c r="F1338" s="22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22" t="n"/>
    </row>
    <row r="1340">
      <c r="F1340" s="22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22" t="n"/>
    </row>
    <row r="1342">
      <c r="F1342" s="22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22" t="n"/>
    </row>
    <row r="1344">
      <c r="F1344" s="22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22" t="n"/>
    </row>
    <row r="1346">
      <c r="F1346" s="22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22" t="n"/>
    </row>
    <row r="1348">
      <c r="F1348" s="22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22" t="n"/>
    </row>
    <row r="1350">
      <c r="F1350" s="22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22" t="n"/>
    </row>
    <row r="1352">
      <c r="F1352" s="22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22" t="n"/>
    </row>
    <row r="1354">
      <c r="F1354" s="22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22" t="n"/>
    </row>
    <row r="1356">
      <c r="F1356" s="22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22" t="n"/>
    </row>
    <row r="1358">
      <c r="F1358" s="22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22" t="n"/>
    </row>
    <row r="1360">
      <c r="F1360" s="22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22" t="n"/>
    </row>
    <row r="1362">
      <c r="F1362" s="22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22" t="n"/>
    </row>
    <row r="1364">
      <c r="F1364" s="22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22" t="n"/>
    </row>
    <row r="1366">
      <c r="F1366" s="22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22" t="n"/>
    </row>
    <row r="1368">
      <c r="F1368" s="22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22" t="n"/>
    </row>
    <row r="1370">
      <c r="F1370" s="22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22" t="n"/>
    </row>
    <row r="1372">
      <c r="F1372" s="22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22" t="n"/>
    </row>
    <row r="1374">
      <c r="F1374" s="22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22" t="n"/>
    </row>
    <row r="1376">
      <c r="F1376" s="22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22" t="n"/>
    </row>
    <row r="1378">
      <c r="F1378" s="22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22" t="n"/>
    </row>
    <row r="1380">
      <c r="F1380" s="22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22" t="n"/>
    </row>
    <row r="1382">
      <c r="F1382" s="22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22" t="n"/>
    </row>
    <row r="1384">
      <c r="F1384" s="22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22" t="n"/>
    </row>
    <row r="1386">
      <c r="F1386" s="22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22" t="n"/>
    </row>
    <row r="1388">
      <c r="F1388" s="22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22" t="n"/>
    </row>
    <row r="1390">
      <c r="F1390" s="22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22" t="n"/>
    </row>
    <row r="1392">
      <c r="F1392" s="22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22" t="n"/>
    </row>
    <row r="1394">
      <c r="F1394" s="22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22" t="n"/>
    </row>
    <row r="1396">
      <c r="F1396" s="22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22" t="n"/>
    </row>
    <row r="1398">
      <c r="F1398" s="22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22" t="n"/>
    </row>
    <row r="1400">
      <c r="F1400" s="22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22" t="n"/>
    </row>
    <row r="1402">
      <c r="F1402" s="22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22" t="n"/>
    </row>
    <row r="1404">
      <c r="F1404" s="22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22" t="n"/>
    </row>
    <row r="1406">
      <c r="F1406" s="22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22" t="n"/>
    </row>
    <row r="1408">
      <c r="F1408" s="22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22" t="n"/>
    </row>
    <row r="1410">
      <c r="F1410" s="22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22" t="n"/>
    </row>
    <row r="1412">
      <c r="F1412" s="22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22" t="n"/>
    </row>
    <row r="1414">
      <c r="F1414" s="22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22" t="n"/>
    </row>
    <row r="1416">
      <c r="F1416" s="22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22" t="n"/>
    </row>
    <row r="1418">
      <c r="F1418" s="22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22" t="n"/>
    </row>
    <row r="1420">
      <c r="F1420" s="22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22" t="n"/>
    </row>
    <row r="1422">
      <c r="F1422" s="22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22" t="n"/>
    </row>
    <row r="1424">
      <c r="F1424" s="22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22" t="n"/>
    </row>
    <row r="1426">
      <c r="F1426" s="22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22" t="n"/>
    </row>
    <row r="1428">
      <c r="F1428" s="22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22" t="n"/>
    </row>
    <row r="1430">
      <c r="F1430" s="22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22" t="n"/>
    </row>
    <row r="1432">
      <c r="F1432" s="22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22" t="n"/>
    </row>
    <row r="1434">
      <c r="F1434" s="22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22" t="n"/>
    </row>
    <row r="1436">
      <c r="F1436" s="22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22" t="n"/>
    </row>
    <row r="1438">
      <c r="F1438" s="22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22" t="n"/>
    </row>
    <row r="1440">
      <c r="F1440" s="22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22" t="n"/>
    </row>
    <row r="1442">
      <c r="F1442" s="22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22" t="n"/>
    </row>
    <row r="1444">
      <c r="F1444" s="22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22" t="n"/>
    </row>
    <row r="1446">
      <c r="F1446" s="22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22" t="n"/>
    </row>
    <row r="1448">
      <c r="F1448" s="22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22" t="n"/>
    </row>
    <row r="1450">
      <c r="F1450" s="22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22" t="n"/>
    </row>
    <row r="1452">
      <c r="F1452" s="22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22" t="n"/>
    </row>
    <row r="1454">
      <c r="F1454" s="22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22" t="n"/>
    </row>
    <row r="1456">
      <c r="F1456" s="22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22" t="n"/>
    </row>
    <row r="1458">
      <c r="F1458" s="22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22" t="n"/>
    </row>
    <row r="1460">
      <c r="F1460" s="22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22" t="n"/>
    </row>
    <row r="1462">
      <c r="F1462" s="22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22" t="n"/>
    </row>
    <row r="1464">
      <c r="F1464" s="22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22" t="n"/>
    </row>
    <row r="1466">
      <c r="F1466" s="22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22" t="n"/>
    </row>
    <row r="1468">
      <c r="F1468" s="22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22" t="n"/>
    </row>
    <row r="1470">
      <c r="F1470" s="22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22" t="n"/>
    </row>
    <row r="1472">
      <c r="F1472" s="22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22" t="n"/>
    </row>
    <row r="1474">
      <c r="F1474" s="22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22" t="n"/>
    </row>
    <row r="1476">
      <c r="F1476" s="22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22" t="n"/>
    </row>
    <row r="1478">
      <c r="F1478" s="22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22" t="n"/>
    </row>
    <row r="1480">
      <c r="F1480" s="22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22" t="n"/>
    </row>
    <row r="1482">
      <c r="F1482" s="22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22" t="n"/>
    </row>
    <row r="1484">
      <c r="F1484" s="22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22" t="n"/>
    </row>
    <row r="1486">
      <c r="F1486" s="22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22" t="n"/>
    </row>
    <row r="1488">
      <c r="F1488" s="22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22" t="n"/>
    </row>
    <row r="1490">
      <c r="F1490" s="22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22" t="n"/>
    </row>
    <row r="1492">
      <c r="F1492" s="22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22" t="n"/>
    </row>
    <row r="1494">
      <c r="F1494" s="22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22" t="n"/>
    </row>
    <row r="1496">
      <c r="F1496" s="22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22" t="n"/>
    </row>
    <row r="1498">
      <c r="F1498" s="22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22" t="n"/>
    </row>
    <row r="1500">
      <c r="F1500" s="22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22" t="n"/>
    </row>
    <row r="1502">
      <c r="F1502" s="22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22" t="n"/>
    </row>
    <row r="1504">
      <c r="F1504" s="22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22" t="n"/>
    </row>
    <row r="1506">
      <c r="F1506" s="22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22" t="n"/>
    </row>
    <row r="1508">
      <c r="F1508" s="22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22" t="n"/>
    </row>
    <row r="1510">
      <c r="F1510" s="22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22" t="n"/>
    </row>
    <row r="1512">
      <c r="F1512" s="22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22" t="n"/>
    </row>
    <row r="1514">
      <c r="F1514" s="22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22" t="n"/>
    </row>
    <row r="1516">
      <c r="F1516" s="22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22" t="n"/>
    </row>
    <row r="1518">
      <c r="F1518" s="22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22" t="n"/>
    </row>
    <row r="1520">
      <c r="F1520" s="22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22" t="n"/>
    </row>
    <row r="1522">
      <c r="F1522" s="22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22" t="n"/>
    </row>
    <row r="1524">
      <c r="F1524" s="22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22" t="n"/>
    </row>
    <row r="1526">
      <c r="F1526" s="22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22" t="n"/>
    </row>
    <row r="1528">
      <c r="F1528" s="22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22" t="n"/>
    </row>
    <row r="1530">
      <c r="F1530" s="22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22" t="n"/>
    </row>
    <row r="1532">
      <c r="F1532" s="22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22" t="n"/>
    </row>
    <row r="1534">
      <c r="F1534" s="22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22" t="n"/>
    </row>
    <row r="1536">
      <c r="F1536" s="22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22" t="n"/>
    </row>
    <row r="1538">
      <c r="F1538" s="22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22" t="n"/>
    </row>
    <row r="1540">
      <c r="F1540" s="22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22" t="n"/>
    </row>
    <row r="1542">
      <c r="F1542" s="22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22" t="n"/>
    </row>
    <row r="1544">
      <c r="F1544" s="22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22" t="n"/>
    </row>
    <row r="1546">
      <c r="F1546" s="22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22" t="n"/>
    </row>
    <row r="1548">
      <c r="F1548" s="22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22" t="n"/>
    </row>
    <row r="1550">
      <c r="F1550" s="22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22" t="n"/>
    </row>
    <row r="1552">
      <c r="F1552" s="22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22" t="n"/>
    </row>
    <row r="1554">
      <c r="F1554" s="22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22" t="n"/>
    </row>
    <row r="1556">
      <c r="F1556" s="22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22" t="n"/>
    </row>
    <row r="1558">
      <c r="F1558" s="22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22" t="n"/>
    </row>
    <row r="1560">
      <c r="F1560" s="22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22" t="n"/>
    </row>
    <row r="1562">
      <c r="F1562" s="22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22" t="n"/>
    </row>
    <row r="1564">
      <c r="F1564" s="22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22" t="n"/>
    </row>
    <row r="1566">
      <c r="F1566" s="22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22" t="n"/>
    </row>
    <row r="1568">
      <c r="F1568" s="22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22" t="n"/>
    </row>
    <row r="1570">
      <c r="F1570" s="22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22" t="n"/>
    </row>
    <row r="1572">
      <c r="F1572" s="22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22" t="n"/>
    </row>
    <row r="1574">
      <c r="F1574" s="22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22" t="n"/>
    </row>
    <row r="1576">
      <c r="F1576" s="22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22" t="n"/>
    </row>
    <row r="1578">
      <c r="F1578" s="22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22" t="n"/>
    </row>
    <row r="1580">
      <c r="F1580" s="22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22" t="n"/>
    </row>
    <row r="1582">
      <c r="F1582" s="22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22" t="n"/>
    </row>
    <row r="1584">
      <c r="F1584" s="22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22" t="n"/>
    </row>
    <row r="1586">
      <c r="F1586" s="22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22" t="n"/>
    </row>
    <row r="1588">
      <c r="F1588" s="22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22" t="n"/>
    </row>
    <row r="1590">
      <c r="F1590" s="22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22" t="n"/>
    </row>
    <row r="1592">
      <c r="F1592" s="22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22" t="n"/>
    </row>
    <row r="1594">
      <c r="F1594" s="22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22" t="n"/>
    </row>
    <row r="1596">
      <c r="F1596" s="22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22" t="n"/>
    </row>
    <row r="1598">
      <c r="F1598" s="22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22" t="n"/>
    </row>
    <row r="1600">
      <c r="F1600" s="22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22" t="n"/>
    </row>
    <row r="1602">
      <c r="F1602" s="22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22" t="n"/>
    </row>
    <row r="1604">
      <c r="F1604" s="22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22" t="n"/>
    </row>
    <row r="1606">
      <c r="F1606" s="22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22" t="n"/>
    </row>
    <row r="1608">
      <c r="F1608" s="22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22" t="n"/>
    </row>
    <row r="1610">
      <c r="F1610" s="22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22" t="n"/>
    </row>
    <row r="1612">
      <c r="F1612" s="22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22" t="n"/>
    </row>
    <row r="1614">
      <c r="F1614" s="22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22" t="n"/>
    </row>
    <row r="1616">
      <c r="F1616" s="22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22" t="n"/>
    </row>
    <row r="1618">
      <c r="F1618" s="22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22" t="n"/>
    </row>
    <row r="1620">
      <c r="F1620" s="22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22" t="n"/>
    </row>
    <row r="1622">
      <c r="F1622" s="22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22" t="n"/>
    </row>
    <row r="1624">
      <c r="F1624" s="22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22" t="n"/>
    </row>
    <row r="1626">
      <c r="F1626" s="22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22" t="n"/>
    </row>
    <row r="1628">
      <c r="F1628" s="22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22" t="n"/>
    </row>
    <row r="1630">
      <c r="F1630" s="22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22" t="n"/>
    </row>
    <row r="1632">
      <c r="F1632" s="22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22" t="n"/>
    </row>
    <row r="1634">
      <c r="F1634" s="22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22" t="n"/>
    </row>
    <row r="1636">
      <c r="F1636" s="22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22" t="n"/>
    </row>
    <row r="1638">
      <c r="F1638" s="22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22" t="n"/>
    </row>
    <row r="1640">
      <c r="F1640" s="22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22" t="n"/>
    </row>
    <row r="1642">
      <c r="F1642" s="22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22" t="n"/>
    </row>
    <row r="1644">
      <c r="F1644" s="22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22" t="n"/>
    </row>
    <row r="1646">
      <c r="F1646" s="22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22" t="n"/>
    </row>
    <row r="1648">
      <c r="F1648" s="22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22" t="n"/>
    </row>
    <row r="1650">
      <c r="F1650" s="22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22" t="n"/>
    </row>
    <row r="1652">
      <c r="F1652" s="22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22" t="n"/>
    </row>
    <row r="1654">
      <c r="F1654" s="22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22" t="n"/>
    </row>
    <row r="1656">
      <c r="F1656" s="22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22" t="n"/>
    </row>
    <row r="1658">
      <c r="F1658" s="22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22" t="n"/>
    </row>
    <row r="1660">
      <c r="F1660" s="22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22" t="n"/>
    </row>
    <row r="1662">
      <c r="F1662" s="22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22" t="n"/>
    </row>
    <row r="1664">
      <c r="F1664" s="22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22" t="n"/>
    </row>
    <row r="1666">
      <c r="F1666" s="22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22" t="n"/>
    </row>
    <row r="1668">
      <c r="F1668" s="22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22" t="n"/>
    </row>
    <row r="1670">
      <c r="F1670" s="22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22" t="n"/>
    </row>
    <row r="1672">
      <c r="F1672" s="22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22" t="n"/>
    </row>
    <row r="1674">
      <c r="F1674" s="22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22" t="n"/>
    </row>
    <row r="1676">
      <c r="F1676" s="22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22" t="n"/>
    </row>
    <row r="1678">
      <c r="F1678" s="22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22" t="n"/>
    </row>
    <row r="1680">
      <c r="F1680" s="22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22" t="n"/>
    </row>
    <row r="1682">
      <c r="F1682" s="22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22" t="n"/>
    </row>
    <row r="1684">
      <c r="F1684" s="22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22" t="n"/>
    </row>
    <row r="1686">
      <c r="F1686" s="22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22" t="n"/>
    </row>
    <row r="1688">
      <c r="F1688" s="22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22" t="n"/>
    </row>
    <row r="1690">
      <c r="F1690" s="22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22" t="n"/>
    </row>
    <row r="1692">
      <c r="F1692" s="22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22" t="n"/>
    </row>
    <row r="1694">
      <c r="F1694" s="22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22" t="n"/>
    </row>
    <row r="1696">
      <c r="F1696" s="22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22" t="n"/>
    </row>
    <row r="1698">
      <c r="F1698" s="22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22" t="n"/>
    </row>
    <row r="1700">
      <c r="F1700" s="22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22" t="n"/>
    </row>
    <row r="1702">
      <c r="F1702" s="22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22" t="n"/>
    </row>
    <row r="1704">
      <c r="F1704" s="22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22" t="n"/>
    </row>
    <row r="1706">
      <c r="F1706" s="22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22" t="n"/>
    </row>
    <row r="1708">
      <c r="F1708" s="22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22" t="n"/>
    </row>
    <row r="1710">
      <c r="F1710" s="22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22" t="n"/>
    </row>
    <row r="1712">
      <c r="F1712" s="22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22" t="n"/>
    </row>
    <row r="1714">
      <c r="F1714" s="22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22" t="n"/>
    </row>
    <row r="1716">
      <c r="F1716" s="22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22" t="n"/>
    </row>
    <row r="1718">
      <c r="F1718" s="22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22" t="n"/>
    </row>
    <row r="1720">
      <c r="F1720" s="22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22" t="n"/>
    </row>
    <row r="1722">
      <c r="F1722" s="22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22" t="n"/>
    </row>
    <row r="1724">
      <c r="F1724" s="22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22" t="n"/>
    </row>
    <row r="1726">
      <c r="F1726" s="22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22" t="n"/>
    </row>
    <row r="1728">
      <c r="F1728" s="22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22" t="n"/>
    </row>
    <row r="1730">
      <c r="F1730" s="22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22" t="n"/>
    </row>
    <row r="1732">
      <c r="F1732" s="22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22" t="n"/>
    </row>
    <row r="1734">
      <c r="F1734" s="22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22" t="n"/>
    </row>
    <row r="1736">
      <c r="F1736" s="22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22" t="n"/>
    </row>
    <row r="1738">
      <c r="F1738" s="22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22" t="n"/>
    </row>
    <row r="1740">
      <c r="F1740" s="22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22" t="n"/>
    </row>
    <row r="1742">
      <c r="F1742" s="22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22" t="n"/>
    </row>
    <row r="1744">
      <c r="F1744" s="22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22" t="n"/>
    </row>
    <row r="1746">
      <c r="F1746" s="22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22" t="n"/>
    </row>
    <row r="1748">
      <c r="F1748" s="22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22" t="n"/>
    </row>
    <row r="1750">
      <c r="F1750" s="22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22" t="n"/>
    </row>
    <row r="1752">
      <c r="F1752" s="22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22" t="n"/>
    </row>
    <row r="1754">
      <c r="F1754" s="22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22" t="n"/>
    </row>
    <row r="1756">
      <c r="F1756" s="22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22" t="n"/>
    </row>
    <row r="1758">
      <c r="F1758" s="22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22" t="n"/>
    </row>
    <row r="1760">
      <c r="F1760" s="22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22" t="n"/>
    </row>
    <row r="1762">
      <c r="F1762" s="22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22" t="n"/>
    </row>
    <row r="1764">
      <c r="F1764" s="22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22" t="n"/>
    </row>
    <row r="1766">
      <c r="F1766" s="22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22" t="n"/>
    </row>
    <row r="1768">
      <c r="F1768" s="22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22" t="n"/>
    </row>
    <row r="1770">
      <c r="F1770" s="22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22" t="n"/>
    </row>
    <row r="1772">
      <c r="F1772" s="22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22" t="n"/>
    </row>
    <row r="1774">
      <c r="F1774" s="22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22" t="n"/>
    </row>
    <row r="1776">
      <c r="F1776" s="22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22" t="n"/>
    </row>
    <row r="1778">
      <c r="F1778" s="22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22" t="n"/>
    </row>
    <row r="1780">
      <c r="F1780" s="22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22" t="n"/>
    </row>
    <row r="1782">
      <c r="F1782" s="22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22" t="n"/>
    </row>
    <row r="1784">
      <c r="F1784" s="22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22" t="n"/>
    </row>
    <row r="1786">
      <c r="F1786" s="22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22" t="n"/>
    </row>
    <row r="1788">
      <c r="F1788" s="22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22" t="n"/>
    </row>
    <row r="1790">
      <c r="F1790" s="22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22" t="n"/>
    </row>
    <row r="1792">
      <c r="F1792" s="22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22" t="n"/>
    </row>
    <row r="1794">
      <c r="F1794" s="22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22" t="n"/>
    </row>
    <row r="1796">
      <c r="F1796" s="22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22" t="n"/>
    </row>
    <row r="1798">
      <c r="F1798" s="22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22" t="n"/>
    </row>
    <row r="1800">
      <c r="F1800" s="22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22" t="n"/>
    </row>
    <row r="1802">
      <c r="F1802" s="22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22" t="n"/>
    </row>
    <row r="1804">
      <c r="F1804" s="22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22" t="n"/>
    </row>
    <row r="1806">
      <c r="F1806" s="22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22" t="n"/>
    </row>
    <row r="1808">
      <c r="F1808" s="22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22" t="n"/>
    </row>
    <row r="1810">
      <c r="F1810" s="22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22" t="n"/>
    </row>
    <row r="1812">
      <c r="F1812" s="22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22" t="n"/>
    </row>
    <row r="1814">
      <c r="F1814" s="22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22" t="n"/>
    </row>
    <row r="1816">
      <c r="F1816" s="22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22" t="n"/>
    </row>
    <row r="1818">
      <c r="F1818" s="22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22" t="n"/>
    </row>
    <row r="1820">
      <c r="F1820" s="22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22" t="n"/>
    </row>
    <row r="1822">
      <c r="F1822" s="22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22" t="n"/>
    </row>
    <row r="1824">
      <c r="F1824" s="22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22" t="n"/>
    </row>
    <row r="1826">
      <c r="F1826" s="22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22" t="n"/>
    </row>
    <row r="1828">
      <c r="F1828" s="22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22" t="n"/>
    </row>
    <row r="1830">
      <c r="F1830" s="22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22" t="n"/>
    </row>
    <row r="1832">
      <c r="F1832" s="22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22" t="n"/>
    </row>
    <row r="1834">
      <c r="F1834" s="22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22" t="n"/>
    </row>
    <row r="1836">
      <c r="F1836" s="22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22" t="n"/>
    </row>
    <row r="1838">
      <c r="F1838" s="22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22" t="n"/>
    </row>
    <row r="1840">
      <c r="F1840" s="22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22" t="n"/>
    </row>
    <row r="1842">
      <c r="F1842" s="22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22" t="n"/>
    </row>
    <row r="1844">
      <c r="F1844" s="22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22" t="n"/>
    </row>
    <row r="1846">
      <c r="F1846" s="22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22" t="n"/>
    </row>
    <row r="1848">
      <c r="F1848" s="22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22" t="n"/>
    </row>
    <row r="1850">
      <c r="F1850" s="22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22" t="n"/>
    </row>
    <row r="1852">
      <c r="F1852" s="22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22" t="n"/>
    </row>
    <row r="1854">
      <c r="F1854" s="22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22" t="n"/>
    </row>
    <row r="1856">
      <c r="F1856" s="22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22" t="n"/>
    </row>
    <row r="1858">
      <c r="F1858" s="22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22" t="n"/>
    </row>
    <row r="1860">
      <c r="F1860" s="22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22" t="n"/>
    </row>
    <row r="1862">
      <c r="F1862" s="22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22" t="n"/>
    </row>
    <row r="1864">
      <c r="F1864" s="22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22" t="n"/>
    </row>
    <row r="1866">
      <c r="F1866" s="22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22" t="n"/>
    </row>
    <row r="1868">
      <c r="F1868" s="22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22" t="n"/>
    </row>
    <row r="1870">
      <c r="F1870" s="22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22" t="n"/>
    </row>
    <row r="1872">
      <c r="F1872" s="22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22" t="n"/>
    </row>
    <row r="1874">
      <c r="F1874" s="22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22" t="n"/>
    </row>
    <row r="1876">
      <c r="F1876" s="22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22" t="n"/>
    </row>
    <row r="1878">
      <c r="F1878" s="22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22" t="n"/>
    </row>
    <row r="1880">
      <c r="F1880" s="22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22" t="n"/>
    </row>
    <row r="1882">
      <c r="F1882" s="22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22" t="n"/>
    </row>
    <row r="1884">
      <c r="F1884" s="22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22" t="n"/>
    </row>
    <row r="1886">
      <c r="F1886" s="22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22" t="n"/>
    </row>
    <row r="1888">
      <c r="F1888" s="22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22" t="n"/>
    </row>
    <row r="1890">
      <c r="F1890" s="22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22" t="n"/>
    </row>
    <row r="1892">
      <c r="F1892" s="22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22" t="n"/>
    </row>
    <row r="1894">
      <c r="F1894" s="22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22" t="n"/>
    </row>
    <row r="1896">
      <c r="F1896" s="22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22" t="n"/>
    </row>
    <row r="1898">
      <c r="F1898" s="22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22" t="n"/>
    </row>
    <row r="1900">
      <c r="F1900" s="22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22" t="n"/>
    </row>
    <row r="1902">
      <c r="F1902" s="22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22" t="n"/>
    </row>
    <row r="1904">
      <c r="F1904" s="22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22" t="n"/>
    </row>
    <row r="1906">
      <c r="F1906" s="22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22" t="n"/>
    </row>
    <row r="1908">
      <c r="F1908" s="22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22" t="n"/>
    </row>
    <row r="1910">
      <c r="F1910" s="22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22" t="n"/>
    </row>
    <row r="1912">
      <c r="F1912" s="22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22" t="n"/>
    </row>
    <row r="1914">
      <c r="F1914" s="22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22" t="n"/>
    </row>
    <row r="1916">
      <c r="F1916" s="22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22" t="n"/>
    </row>
    <row r="1918">
      <c r="F1918" s="22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22" t="n"/>
    </row>
    <row r="1920">
      <c r="F1920" s="22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22" t="n"/>
    </row>
    <row r="1922">
      <c r="F1922" s="22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22" t="n"/>
    </row>
    <row r="1924">
      <c r="F1924" s="22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22" t="n"/>
    </row>
    <row r="1926">
      <c r="F1926" s="22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22" t="n"/>
    </row>
    <row r="1928">
      <c r="F1928" s="22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22" t="n"/>
    </row>
    <row r="1930">
      <c r="F1930" s="22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22" t="n"/>
    </row>
    <row r="1932">
      <c r="F1932" s="22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22" t="n"/>
    </row>
    <row r="1934">
      <c r="F1934" s="22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22" t="n"/>
    </row>
    <row r="1936">
      <c r="F1936" s="22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22" t="n"/>
    </row>
    <row r="1938">
      <c r="F1938" s="22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22" t="n"/>
    </row>
    <row r="1940">
      <c r="F1940" s="22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22" t="n"/>
    </row>
    <row r="1942">
      <c r="F1942" s="22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22" t="n"/>
    </row>
    <row r="1944">
      <c r="F1944" s="22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22" t="n"/>
    </row>
    <row r="1946">
      <c r="F1946" s="22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22" t="n"/>
    </row>
    <row r="1948">
      <c r="F1948" s="22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22" t="n"/>
    </row>
    <row r="1950">
      <c r="F1950" s="22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22" t="n"/>
    </row>
    <row r="1952">
      <c r="F1952" s="22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22" t="n"/>
    </row>
    <row r="1954">
      <c r="F1954" s="22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22" t="n"/>
    </row>
    <row r="1956">
      <c r="F1956" s="22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22" t="n"/>
    </row>
    <row r="1958">
      <c r="F1958" s="22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22" t="n"/>
    </row>
    <row r="1960">
      <c r="F1960" s="22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22" t="n"/>
    </row>
    <row r="1962">
      <c r="F1962" s="22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22" t="n"/>
    </row>
    <row r="1964">
      <c r="F1964" s="22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22" t="n"/>
    </row>
    <row r="1966">
      <c r="F1966" s="22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22" t="n"/>
    </row>
    <row r="1968">
      <c r="F1968" s="22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22" t="n"/>
    </row>
    <row r="1970">
      <c r="F1970" s="22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22" t="n"/>
    </row>
    <row r="1972">
      <c r="F1972" s="22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22" t="n"/>
    </row>
    <row r="1974">
      <c r="F1974" s="22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22" t="n"/>
    </row>
    <row r="1976">
      <c r="F1976" s="22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22" t="n"/>
    </row>
    <row r="1978">
      <c r="F1978" s="22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22" t="n"/>
    </row>
    <row r="1980">
      <c r="F1980" s="22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22" t="n"/>
    </row>
    <row r="1982">
      <c r="F1982" s="22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22" t="n"/>
    </row>
    <row r="1984">
      <c r="F1984" s="22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22" t="n"/>
    </row>
    <row r="1986">
      <c r="F1986" s="22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22" t="n"/>
    </row>
    <row r="1988">
      <c r="F1988" s="22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22" t="n"/>
    </row>
    <row r="1990">
      <c r="F1990" s="22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22" t="n"/>
    </row>
    <row r="1992">
      <c r="F1992" s="22" t="n"/>
    </row>
    <row r="1993">
      <c r="F1993" s="22" t="n"/>
    </row>
    <row r="1994">
      <c r="F1994" s="22" t="n"/>
    </row>
    <row r="1995">
      <c r="F1995" s="22" t="n"/>
    </row>
    <row r="1996">
      <c r="F1996" s="22" t="n"/>
    </row>
    <row r="1997">
      <c r="F1997" s="22" t="n"/>
    </row>
    <row r="1998">
      <c r="F1998" s="22" t="n"/>
    </row>
    <row r="1999">
      <c r="F1999" s="22" t="n"/>
    </row>
    <row r="2000">
      <c r="F2000" s="22" t="n"/>
    </row>
    <row r="2001">
      <c r="F2001" s="22" t="n"/>
    </row>
    <row r="2002">
      <c r="F2002" s="22" t="n"/>
    </row>
    <row r="2003">
      <c r="F2003" s="22" t="n"/>
    </row>
    <row r="2004">
      <c r="F2004" s="22" t="n"/>
    </row>
    <row r="2005">
      <c r="F2005" s="22" t="n"/>
    </row>
    <row r="2006">
      <c r="F2006" s="22" t="n"/>
    </row>
    <row r="2007">
      <c r="F2007" s="22" t="n"/>
    </row>
    <row r="2008">
      <c r="F2008" s="22" t="n"/>
    </row>
    <row r="2009">
      <c r="F2009" s="22" t="n"/>
    </row>
    <row r="2010">
      <c r="F2010" s="22" t="n"/>
    </row>
    <row r="2011">
      <c r="F2011" s="22" t="n"/>
    </row>
    <row r="2012">
      <c r="F2012" s="22" t="n"/>
    </row>
    <row r="2013">
      <c r="F2013" s="22" t="n"/>
    </row>
    <row r="2014">
      <c r="F2014" s="22" t="n"/>
    </row>
    <row r="2015">
      <c r="F2015" s="22" t="n"/>
    </row>
    <row r="2016">
      <c r="F2016" s="22" t="n"/>
    </row>
    <row r="2017">
      <c r="F2017" s="22" t="n"/>
    </row>
    <row r="2018">
      <c r="F2018" s="22" t="n"/>
    </row>
    <row r="2019">
      <c r="F2019" s="22" t="n"/>
    </row>
    <row r="2020">
      <c r="F2020" s="22" t="n"/>
    </row>
    <row r="2021">
      <c r="F2021" s="22" t="n"/>
    </row>
    <row r="2022">
      <c r="F2022" s="22" t="n"/>
    </row>
    <row r="2023">
      <c r="F2023" s="22" t="n"/>
    </row>
    <row r="2024">
      <c r="F2024" s="22" t="n"/>
    </row>
    <row r="2025">
      <c r="F2025" s="22" t="n"/>
    </row>
    <row r="2026">
      <c r="F2026" s="22" t="n"/>
    </row>
    <row r="2027">
      <c r="F2027" s="22" t="n"/>
    </row>
    <row r="2028">
      <c r="F2028" s="22" t="n"/>
    </row>
    <row r="2029">
      <c r="F2029" s="22" t="n"/>
    </row>
    <row r="2030">
      <c r="F2030" s="22" t="n"/>
    </row>
    <row r="2031">
      <c r="F2031" s="22" t="n"/>
    </row>
    <row r="2032">
      <c r="F2032" s="22" t="n"/>
    </row>
    <row r="2033">
      <c r="F2033" s="22" t="n"/>
    </row>
    <row r="2034">
      <c r="F2034" s="22" t="n"/>
    </row>
    <row r="2035">
      <c r="F2035" s="22" t="n"/>
    </row>
    <row r="2036">
      <c r="F2036" s="22" t="n"/>
    </row>
    <row r="2037">
      <c r="F2037" s="22" t="n"/>
    </row>
    <row r="2038">
      <c r="F2038" s="22" t="n"/>
    </row>
    <row r="2039">
      <c r="F2039" s="22" t="n"/>
    </row>
    <row r="2040">
      <c r="F2040" s="22" t="n"/>
    </row>
    <row r="2041">
      <c r="F2041" s="22" t="n"/>
    </row>
    <row r="2042">
      <c r="F2042" s="22" t="n"/>
    </row>
    <row r="2043">
      <c r="F2043" s="22" t="n"/>
    </row>
    <row r="2044">
      <c r="F2044" s="22" t="n"/>
    </row>
    <row r="2045">
      <c r="F2045" s="22" t="n"/>
    </row>
    <row r="2046">
      <c r="F2046" s="22" t="n"/>
    </row>
    <row r="2047">
      <c r="F2047" s="22" t="n"/>
    </row>
    <row r="2048">
      <c r="F2048" s="22" t="n"/>
    </row>
    <row r="2049">
      <c r="F2049" s="22" t="n"/>
    </row>
    <row r="2050">
      <c r="F2050" s="22" t="n"/>
    </row>
    <row r="2051">
      <c r="F2051" s="22" t="n"/>
    </row>
    <row r="2052">
      <c r="F2052" s="22" t="n"/>
    </row>
    <row r="2053">
      <c r="F2053" s="22" t="n"/>
    </row>
    <row r="2054">
      <c r="F2054" s="22" t="n"/>
    </row>
    <row r="2055">
      <c r="F2055" s="22" t="n"/>
    </row>
    <row r="2056">
      <c r="F2056" s="22" t="n"/>
    </row>
    <row r="2057">
      <c r="F2057" s="22" t="n"/>
    </row>
    <row r="2058">
      <c r="F2058" s="22" t="n"/>
    </row>
    <row r="2059">
      <c r="F2059" s="22" t="n"/>
    </row>
    <row r="2060">
      <c r="F2060" s="22" t="n"/>
    </row>
    <row r="2061">
      <c r="F2061" s="22" t="n"/>
    </row>
    <row r="2062">
      <c r="F2062" s="22" t="n"/>
    </row>
    <row r="2063">
      <c r="F2063" s="22" t="n"/>
    </row>
    <row r="2064">
      <c r="F2064" s="22" t="n"/>
    </row>
    <row r="2065">
      <c r="F2065" s="22" t="n"/>
    </row>
    <row r="2066">
      <c r="F2066" s="22" t="n"/>
    </row>
    <row r="2067">
      <c r="F2067" s="22" t="n"/>
    </row>
    <row r="2068">
      <c r="F2068" s="22" t="n"/>
    </row>
    <row r="2069">
      <c r="F2069" s="22" t="n"/>
    </row>
    <row r="2070">
      <c r="F2070" s="22" t="n"/>
    </row>
    <row r="2071">
      <c r="F2071" s="22" t="n"/>
    </row>
    <row r="2072">
      <c r="F2072" s="22" t="n"/>
    </row>
    <row r="2073">
      <c r="F2073" s="22" t="n"/>
    </row>
    <row r="2074">
      <c r="F2074" s="22" t="n"/>
    </row>
    <row r="2075">
      <c r="F2075" s="22" t="n"/>
    </row>
    <row r="2076">
      <c r="F2076" s="22" t="n"/>
    </row>
    <row r="2077">
      <c r="F2077" s="22" t="n"/>
    </row>
    <row r="2078">
      <c r="F2078" s="22" t="n"/>
    </row>
    <row r="2079">
      <c r="F2079" s="22" t="n"/>
    </row>
    <row r="2080">
      <c r="F2080" s="22" t="n"/>
    </row>
    <row r="2081">
      <c r="F2081" s="22" t="n"/>
    </row>
    <row r="2082">
      <c r="F2082" s="22" t="n"/>
    </row>
    <row r="2083">
      <c r="F2083" s="22" t="n"/>
    </row>
    <row r="2084">
      <c r="F2084" s="22" t="n"/>
    </row>
    <row r="2085">
      <c r="F2085" s="22" t="n"/>
    </row>
    <row r="2086">
      <c r="F2086" s="22" t="n"/>
    </row>
    <row r="2087">
      <c r="F2087" s="22" t="n"/>
    </row>
    <row r="2088">
      <c r="F2088" s="22" t="n"/>
    </row>
    <row r="2089">
      <c r="F2089" s="22" t="n"/>
    </row>
    <row r="2090">
      <c r="F2090" s="22" t="n"/>
    </row>
    <row r="2091">
      <c r="F2091" s="22" t="n"/>
    </row>
    <row r="2092">
      <c r="F2092" s="22" t="n"/>
    </row>
    <row r="2093">
      <c r="F2093" s="22" t="n"/>
    </row>
    <row r="2094">
      <c r="F2094" s="22" t="n"/>
    </row>
    <row r="2095">
      <c r="F2095" s="22" t="n"/>
    </row>
    <row r="2096">
      <c r="F2096" s="22" t="n"/>
    </row>
    <row r="2097">
      <c r="F2097" s="22" t="n"/>
    </row>
    <row r="2098">
      <c r="F2098" s="22" t="n"/>
    </row>
    <row r="2099">
      <c r="F2099" s="22" t="n"/>
    </row>
    <row r="2100">
      <c r="F2100" s="22" t="n"/>
    </row>
    <row r="2101">
      <c r="F2101" s="22" t="n"/>
    </row>
    <row r="2102">
      <c r="F2102" s="22" t="n"/>
    </row>
    <row r="2103">
      <c r="F2103" s="22" t="n"/>
    </row>
    <row r="2104">
      <c r="F2104" s="22" t="n"/>
    </row>
    <row r="2105">
      <c r="F2105" s="22" t="n"/>
    </row>
    <row r="2106">
      <c r="F2106" s="22" t="n"/>
    </row>
    <row r="2107">
      <c r="F2107" s="22" t="n"/>
    </row>
    <row r="2108">
      <c r="F2108" s="22" t="n"/>
    </row>
    <row r="2109">
      <c r="F2109" s="22" t="n"/>
    </row>
    <row r="2110">
      <c r="F2110" s="22" t="n"/>
    </row>
    <row r="2111">
      <c r="F2111" s="22" t="n"/>
    </row>
    <row r="2112">
      <c r="F2112" s="22" t="n"/>
    </row>
    <row r="2113">
      <c r="F2113" s="22" t="n"/>
    </row>
    <row r="2114">
      <c r="F2114" s="22" t="n"/>
    </row>
    <row r="2115">
      <c r="F2115" s="22" t="n"/>
    </row>
    <row r="2116">
      <c r="F2116" s="22" t="n"/>
    </row>
    <row r="2117">
      <c r="F2117" s="22" t="n"/>
    </row>
    <row r="2118">
      <c r="F2118" s="22" t="n"/>
    </row>
    <row r="2119">
      <c r="F2119" s="22" t="n"/>
    </row>
    <row r="2120">
      <c r="F2120" s="22" t="n"/>
    </row>
    <row r="2121">
      <c r="F2121" s="22" t="n"/>
    </row>
    <row r="2122">
      <c r="F2122" s="22" t="n"/>
    </row>
    <row r="2123">
      <c r="F2123" s="22" t="n"/>
    </row>
    <row r="2124">
      <c r="F2124" s="22" t="n"/>
    </row>
    <row r="2125">
      <c r="F2125" s="22" t="n"/>
    </row>
    <row r="2126">
      <c r="F2126" s="22" t="n"/>
    </row>
    <row r="2127">
      <c r="F2127" s="22" t="n"/>
    </row>
    <row r="2128">
      <c r="F2128" s="22" t="n"/>
    </row>
    <row r="2129">
      <c r="F2129" s="22" t="n"/>
    </row>
    <row r="2130">
      <c r="F2130" s="22" t="n"/>
    </row>
    <row r="2131">
      <c r="F2131" s="22" t="n"/>
    </row>
    <row r="2132">
      <c r="F2132" s="22" t="n"/>
    </row>
    <row r="2133">
      <c r="F2133" s="22" t="n"/>
    </row>
    <row r="2134">
      <c r="F2134" s="22" t="n"/>
    </row>
    <row r="2135">
      <c r="F2135" s="22" t="n"/>
    </row>
    <row r="2136">
      <c r="F2136" s="22" t="n"/>
    </row>
    <row r="2137">
      <c r="F2137" s="22" t="n"/>
    </row>
    <row r="2138">
      <c r="F2138" s="22" t="n"/>
    </row>
    <row r="2139">
      <c r="F2139" s="22" t="n"/>
    </row>
    <row r="2140">
      <c r="F2140" s="22" t="n"/>
    </row>
    <row r="2141">
      <c r="F2141" s="22" t="n"/>
    </row>
    <row r="2142">
      <c r="F2142" s="22" t="n"/>
    </row>
    <row r="2143">
      <c r="F2143" s="22" t="n"/>
    </row>
    <row r="2144">
      <c r="F2144" s="22" t="n"/>
    </row>
    <row r="2145">
      <c r="F2145" s="22" t="n"/>
    </row>
    <row r="2146">
      <c r="F2146" s="22" t="n"/>
    </row>
    <row r="2147">
      <c r="F2147" s="22" t="n"/>
    </row>
    <row r="2148">
      <c r="F2148" s="22" t="n"/>
    </row>
    <row r="2149">
      <c r="F2149" s="22" t="n"/>
    </row>
    <row r="2150">
      <c r="F2150" s="22" t="n"/>
    </row>
    <row r="2151">
      <c r="F2151" s="22" t="n"/>
    </row>
    <row r="2152">
      <c r="F2152" s="22" t="n"/>
    </row>
    <row r="2153">
      <c r="F2153" s="22" t="n"/>
    </row>
    <row r="2154">
      <c r="F2154" s="22" t="n"/>
    </row>
    <row r="2155">
      <c r="F2155" s="22" t="n"/>
    </row>
    <row r="2156">
      <c r="F2156" s="22" t="n"/>
    </row>
    <row r="2157">
      <c r="F2157" s="22" t="n"/>
    </row>
    <row r="2158">
      <c r="F2158" s="22" t="n"/>
    </row>
    <row r="2159">
      <c r="F2159" s="22" t="n"/>
    </row>
    <row r="2160">
      <c r="F2160" s="22" t="n"/>
    </row>
    <row r="2161">
      <c r="F2161" s="22" t="n"/>
    </row>
    <row r="2162">
      <c r="F2162" s="22" t="n"/>
    </row>
    <row r="2163">
      <c r="F2163" s="22" t="n"/>
    </row>
    <row r="2164">
      <c r="F2164" s="22" t="n"/>
    </row>
    <row r="2165">
      <c r="F2165" s="22" t="n"/>
    </row>
    <row r="2166">
      <c r="F2166" s="22" t="n"/>
    </row>
    <row r="2167">
      <c r="F2167" s="22" t="n"/>
    </row>
    <row r="2168">
      <c r="F2168" s="22" t="n"/>
    </row>
    <row r="2169">
      <c r="F2169" s="22" t="n"/>
    </row>
    <row r="2170">
      <c r="F2170" s="22" t="n"/>
    </row>
    <row r="2171">
      <c r="F2171" s="22" t="n"/>
    </row>
    <row r="2172">
      <c r="F2172" s="22" t="n"/>
    </row>
    <row r="2173">
      <c r="F2173" s="22" t="n"/>
    </row>
    <row r="2174">
      <c r="F2174" s="22" t="n"/>
    </row>
    <row r="2175">
      <c r="F2175" s="22" t="n"/>
    </row>
    <row r="2176">
      <c r="F2176" s="22" t="n"/>
    </row>
    <row r="2177">
      <c r="F2177" s="22" t="n"/>
    </row>
    <row r="2178">
      <c r="F2178" s="22" t="n"/>
    </row>
    <row r="2179">
      <c r="F2179" s="22" t="n"/>
    </row>
    <row r="2180">
      <c r="F2180" s="22" t="n"/>
    </row>
    <row r="2181">
      <c r="F2181" s="22" t="n"/>
    </row>
    <row r="2182">
      <c r="F2182" s="22" t="n"/>
    </row>
    <row r="2183">
      <c r="F2183" s="22" t="n"/>
    </row>
    <row r="2184">
      <c r="F2184" s="22" t="n"/>
    </row>
    <row r="2185">
      <c r="F2185" s="22" t="n"/>
    </row>
    <row r="2186">
      <c r="F2186" s="22" t="n"/>
    </row>
    <row r="2187">
      <c r="F2187" s="22" t="n"/>
    </row>
    <row r="2188">
      <c r="F2188" s="22" t="n"/>
    </row>
    <row r="2189">
      <c r="F2189" s="22" t="n"/>
    </row>
    <row r="2190">
      <c r="F2190" s="22" t="n"/>
    </row>
    <row r="2191">
      <c r="F2191" s="22" t="n"/>
    </row>
    <row r="2192">
      <c r="F2192" s="22" t="n"/>
    </row>
    <row r="2193">
      <c r="F2193" s="22" t="n"/>
    </row>
    <row r="2194">
      <c r="F2194" s="22" t="n"/>
    </row>
    <row r="2195">
      <c r="F2195" s="22" t="n"/>
    </row>
    <row r="2196">
      <c r="F2196" s="22" t="n"/>
    </row>
    <row r="2197">
      <c r="F2197" s="22" t="n"/>
    </row>
    <row r="2198">
      <c r="F2198" s="22" t="n"/>
    </row>
    <row r="2199">
      <c r="F2199" s="22" t="n"/>
    </row>
    <row r="2200">
      <c r="F2200" s="22" t="n"/>
    </row>
    <row r="2201">
      <c r="F2201" s="22" t="n"/>
    </row>
    <row r="2202">
      <c r="F2202" s="22" t="n"/>
    </row>
    <row r="2203">
      <c r="F2203" s="22" t="n"/>
    </row>
    <row r="2204">
      <c r="F2204" s="22" t="n"/>
    </row>
    <row r="2205">
      <c r="F2205" s="22" t="n"/>
    </row>
    <row r="2206">
      <c r="F2206" s="22" t="n"/>
    </row>
    <row r="2207">
      <c r="F2207" s="22" t="n"/>
    </row>
    <row r="2208">
      <c r="F2208" s="22" t="n"/>
    </row>
    <row r="2209">
      <c r="F2209" s="22" t="n"/>
    </row>
    <row r="2210">
      <c r="F2210" s="22" t="n"/>
    </row>
    <row r="2211">
      <c r="F2211" s="22" t="n"/>
    </row>
    <row r="2212">
      <c r="F2212" s="22" t="n"/>
    </row>
    <row r="2213">
      <c r="F2213" s="22" t="n"/>
    </row>
    <row r="2214">
      <c r="F2214" s="22" t="n"/>
    </row>
    <row r="2215">
      <c r="F2215" s="22" t="n"/>
    </row>
    <row r="2216">
      <c r="F2216" s="22" t="n"/>
    </row>
    <row r="2217">
      <c r="F2217" s="22" t="n"/>
    </row>
    <row r="2218">
      <c r="F2218" s="22" t="n"/>
    </row>
    <row r="2219">
      <c r="F2219" s="22" t="n"/>
    </row>
    <row r="2220">
      <c r="F2220" s="22" t="n"/>
    </row>
    <row r="2221">
      <c r="F2221" s="22" t="n"/>
    </row>
    <row r="2222">
      <c r="F2222" s="22" t="n"/>
    </row>
    <row r="2223">
      <c r="F2223" s="22" t="n"/>
    </row>
    <row r="2224">
      <c r="F2224" s="22" t="n"/>
    </row>
    <row r="2225">
      <c r="F2225" s="22" t="n"/>
    </row>
    <row r="2226">
      <c r="F2226" s="22" t="n"/>
    </row>
    <row r="2227">
      <c r="F2227" s="22" t="n"/>
    </row>
    <row r="2228">
      <c r="F2228" s="22" t="n"/>
    </row>
    <row r="2229">
      <c r="F2229" s="22" t="n"/>
    </row>
    <row r="2230">
      <c r="F2230" s="22" t="n"/>
    </row>
    <row r="2231">
      <c r="F2231" s="22" t="n"/>
    </row>
    <row r="2232">
      <c r="F2232" s="22" t="n"/>
    </row>
    <row r="2233">
      <c r="F2233" s="22" t="n"/>
    </row>
    <row r="2234">
      <c r="F2234" s="22" t="n"/>
    </row>
    <row r="2235">
      <c r="F2235" s="22" t="n"/>
    </row>
    <row r="2236">
      <c r="F2236" s="22" t="n"/>
    </row>
    <row r="2237">
      <c r="F2237" s="22" t="n"/>
    </row>
    <row r="2238">
      <c r="F2238" s="22" t="n"/>
    </row>
    <row r="2239">
      <c r="F2239" s="22" t="n"/>
    </row>
    <row r="2240">
      <c r="F2240" s="22" t="n"/>
    </row>
    <row r="2241">
      <c r="F2241" s="22" t="n"/>
    </row>
    <row r="2242">
      <c r="F2242" s="22" t="n"/>
    </row>
    <row r="2243">
      <c r="F2243" s="22" t="n"/>
    </row>
    <row r="2244">
      <c r="F2244" s="22" t="n"/>
    </row>
    <row r="2245">
      <c r="F2245" s="22" t="n"/>
    </row>
    <row r="2246">
      <c r="F2246" s="22" t="n"/>
    </row>
    <row r="2247">
      <c r="F2247" s="22" t="n"/>
    </row>
    <row r="2248">
      <c r="F2248" s="22" t="n"/>
    </row>
    <row r="2249">
      <c r="F2249" s="22" t="n"/>
    </row>
    <row r="2250">
      <c r="F2250" s="22" t="n"/>
    </row>
    <row r="2251">
      <c r="F2251" s="22" t="n"/>
    </row>
    <row r="2252">
      <c r="F2252" s="22" t="n"/>
    </row>
    <row r="2253">
      <c r="F2253" s="22" t="n"/>
    </row>
    <row r="2254">
      <c r="F2254" s="22" t="n"/>
    </row>
    <row r="2255">
      <c r="F2255" s="22" t="n"/>
    </row>
    <row r="2256">
      <c r="F2256" s="22" t="n"/>
    </row>
    <row r="2257">
      <c r="F2257" s="22" t="n"/>
    </row>
    <row r="2258">
      <c r="F2258" s="22" t="n"/>
    </row>
    <row r="2259">
      <c r="F2259" s="22" t="n"/>
    </row>
    <row r="2260">
      <c r="F2260" s="22" t="n"/>
    </row>
    <row r="2261">
      <c r="F2261" s="22" t="n"/>
    </row>
    <row r="2262">
      <c r="F2262" s="22" t="n"/>
    </row>
    <row r="2263">
      <c r="F2263" s="22" t="n"/>
    </row>
    <row r="2264">
      <c r="F2264" s="22" t="n"/>
    </row>
    <row r="2265">
      <c r="F2265" s="22" t="n"/>
    </row>
    <row r="2266">
      <c r="F2266" s="22" t="n"/>
    </row>
    <row r="2267">
      <c r="F2267" s="22" t="n"/>
    </row>
    <row r="2268">
      <c r="F2268" s="22" t="n"/>
    </row>
    <row r="2269">
      <c r="F2269" s="22" t="n"/>
    </row>
    <row r="2270">
      <c r="F2270" s="22" t="n"/>
    </row>
    <row r="2271">
      <c r="F2271" s="22" t="n"/>
    </row>
    <row r="2272">
      <c r="F2272" s="22" t="n"/>
    </row>
    <row r="2273">
      <c r="F2273" s="22" t="n"/>
    </row>
    <row r="2274">
      <c r="F2274" s="22" t="n"/>
    </row>
    <row r="2275">
      <c r="F2275" s="22" t="n"/>
    </row>
    <row r="2276">
      <c r="F2276" s="22" t="n"/>
    </row>
    <row r="2277">
      <c r="F2277" s="22" t="n"/>
    </row>
    <row r="2278">
      <c r="F2278" s="22" t="n"/>
    </row>
    <row r="2279">
      <c r="F2279" s="22" t="n"/>
    </row>
    <row r="2280">
      <c r="F2280" s="22" t="n"/>
    </row>
    <row r="2281">
      <c r="F2281" s="22" t="n"/>
    </row>
    <row r="2282">
      <c r="F2282" s="22" t="n"/>
    </row>
    <row r="2283">
      <c r="F2283" s="22" t="n"/>
    </row>
    <row r="2284">
      <c r="F2284" s="22" t="n"/>
    </row>
    <row r="2285">
      <c r="F2285" s="22" t="n"/>
    </row>
    <row r="2286">
      <c r="F2286" s="22" t="n"/>
    </row>
    <row r="2287">
      <c r="F2287" s="22" t="n"/>
    </row>
    <row r="2288">
      <c r="F2288" s="22" t="n"/>
    </row>
    <row r="2289">
      <c r="F2289" s="22" t="n"/>
    </row>
    <row r="2290">
      <c r="F2290" s="22" t="n"/>
    </row>
    <row r="2291">
      <c r="F2291" s="22" t="n"/>
    </row>
    <row r="2292">
      <c r="F2292" s="22" t="n"/>
    </row>
    <row r="2293">
      <c r="F2293" s="22" t="n"/>
    </row>
    <row r="2294">
      <c r="F2294" s="22" t="n"/>
    </row>
    <row r="2295">
      <c r="F2295" s="22" t="n"/>
    </row>
    <row r="2296">
      <c r="F2296" s="22" t="n"/>
    </row>
    <row r="2297">
      <c r="F2297" s="22" t="n"/>
    </row>
    <row r="2298">
      <c r="F2298" s="22" t="n"/>
    </row>
    <row r="2299">
      <c r="F2299" s="22" t="n"/>
    </row>
    <row r="2300">
      <c r="F2300" s="22" t="n"/>
    </row>
    <row r="2301">
      <c r="F2301" s="22" t="n"/>
    </row>
    <row r="2302">
      <c r="F2302" s="22" t="n"/>
    </row>
    <row r="2303">
      <c r="F2303" s="22" t="n"/>
    </row>
    <row r="2304">
      <c r="F2304" s="22" t="n"/>
    </row>
    <row r="2305">
      <c r="F2305" s="22" t="n"/>
    </row>
    <row r="2306">
      <c r="F2306" s="22" t="n"/>
    </row>
    <row r="2307">
      <c r="F2307" s="22" t="n"/>
    </row>
    <row r="2308">
      <c r="F2308" s="22" t="n"/>
    </row>
    <row r="2309">
      <c r="F2309" s="22" t="n"/>
    </row>
    <row r="2310">
      <c r="F2310" s="22" t="n"/>
    </row>
    <row r="2311">
      <c r="F2311" s="22" t="n"/>
    </row>
    <row r="2312">
      <c r="F2312" s="22" t="n"/>
    </row>
    <row r="2313">
      <c r="F2313" s="22" t="n"/>
    </row>
    <row r="2314">
      <c r="F2314" s="22" t="n"/>
    </row>
    <row r="2315">
      <c r="F2315" s="22" t="n"/>
    </row>
    <row r="2316">
      <c r="F2316" s="22" t="n"/>
    </row>
    <row r="2317">
      <c r="F2317" s="22" t="n"/>
    </row>
    <row r="2318">
      <c r="F2318" s="22" t="n"/>
    </row>
    <row r="2319">
      <c r="F2319" s="22" t="n"/>
    </row>
    <row r="2320">
      <c r="F2320" s="22" t="n"/>
    </row>
    <row r="2321">
      <c r="F2321" s="22" t="n"/>
    </row>
    <row r="2322">
      <c r="F2322" s="22" t="n"/>
    </row>
    <row r="2323">
      <c r="F2323" s="22" t="n"/>
    </row>
    <row r="2324">
      <c r="F2324" s="22" t="n"/>
    </row>
    <row r="2325">
      <c r="F2325" s="22" t="n"/>
    </row>
    <row r="2326">
      <c r="F2326" s="22" t="n"/>
    </row>
    <row r="2327">
      <c r="F2327" s="22" t="n"/>
    </row>
    <row r="2328">
      <c r="F2328" s="22" t="n"/>
    </row>
    <row r="2329">
      <c r="F2329" s="22" t="n"/>
    </row>
    <row r="2330">
      <c r="F2330" s="22" t="n"/>
    </row>
    <row r="2331">
      <c r="F2331" s="22" t="n"/>
    </row>
    <row r="2332">
      <c r="F2332" s="22" t="n"/>
    </row>
    <row r="2333">
      <c r="F2333" s="22" t="n"/>
    </row>
    <row r="2334">
      <c r="F2334" s="22" t="n"/>
    </row>
    <row r="2335">
      <c r="F2335" s="22" t="n"/>
    </row>
    <row r="2336">
      <c r="F2336" s="22" t="n"/>
    </row>
    <row r="2337">
      <c r="F2337" s="22" t="n"/>
    </row>
    <row r="2338">
      <c r="F2338" s="22" t="n"/>
    </row>
    <row r="2339">
      <c r="F2339" s="22" t="n"/>
    </row>
    <row r="2340">
      <c r="F2340" s="22" t="n"/>
    </row>
    <row r="2341">
      <c r="F2341" s="22" t="n"/>
    </row>
    <row r="2342">
      <c r="F2342" s="22" t="n"/>
    </row>
    <row r="2343">
      <c r="F2343" s="22" t="n"/>
    </row>
    <row r="2344">
      <c r="F2344" s="22" t="n"/>
    </row>
    <row r="2345">
      <c r="F2345" s="22" t="n"/>
    </row>
    <row r="2346">
      <c r="F2346" s="22" t="n"/>
    </row>
    <row r="2347">
      <c r="F2347" s="22" t="n"/>
    </row>
    <row r="2348">
      <c r="F2348" s="22" t="n"/>
    </row>
    <row r="2349">
      <c r="F2349" s="22" t="n"/>
    </row>
    <row r="2350">
      <c r="F2350" s="22" t="n"/>
    </row>
    <row r="2351">
      <c r="F2351" s="22" t="n"/>
    </row>
    <row r="2352">
      <c r="F2352" s="22" t="n"/>
    </row>
    <row r="2353">
      <c r="F2353" s="22" t="n"/>
    </row>
    <row r="2354">
      <c r="F2354" s="22" t="n"/>
    </row>
    <row r="2355">
      <c r="F2355" s="22" t="n"/>
    </row>
    <row r="2356">
      <c r="F2356" s="22" t="n"/>
    </row>
    <row r="2357">
      <c r="F2357" s="22" t="n"/>
    </row>
    <row r="2358">
      <c r="F2358" s="22" t="n"/>
    </row>
    <row r="2359">
      <c r="F2359" s="22" t="n"/>
    </row>
    <row r="2360">
      <c r="F2360" s="22" t="n"/>
    </row>
    <row r="2361">
      <c r="F2361" s="22" t="n"/>
    </row>
    <row r="2362">
      <c r="F2362" s="22" t="n"/>
    </row>
    <row r="2363">
      <c r="F2363" s="22" t="n"/>
    </row>
    <row r="2364">
      <c r="F2364" s="22" t="n"/>
    </row>
    <row r="2365">
      <c r="F2365" s="22" t="n"/>
    </row>
    <row r="2366">
      <c r="F2366" s="22" t="n"/>
    </row>
    <row r="2367">
      <c r="F2367" s="22" t="n"/>
    </row>
    <row r="2368">
      <c r="F2368" s="22" t="n"/>
    </row>
    <row r="2369">
      <c r="F2369" s="22" t="n"/>
    </row>
    <row r="2370">
      <c r="F2370" s="22" t="n"/>
    </row>
    <row r="2371">
      <c r="F2371" s="22" t="n"/>
    </row>
    <row r="2372">
      <c r="F2372" s="22" t="n"/>
    </row>
    <row r="2373">
      <c r="F2373" s="22" t="n"/>
    </row>
    <row r="2374">
      <c r="F2374" s="22" t="n"/>
    </row>
    <row r="2375">
      <c r="F2375" s="22" t="n"/>
    </row>
    <row r="2376">
      <c r="F2376" s="22" t="n"/>
    </row>
    <row r="2377">
      <c r="F2377" s="22" t="n"/>
    </row>
    <row r="2378">
      <c r="F2378" s="22" t="n"/>
    </row>
    <row r="2379">
      <c r="F2379" s="22" t="n"/>
    </row>
    <row r="2380">
      <c r="F2380" s="22" t="n"/>
    </row>
    <row r="2381">
      <c r="F2381" s="22" t="n"/>
    </row>
    <row r="2382">
      <c r="F2382" s="22" t="n"/>
    </row>
    <row r="2383">
      <c r="F2383" s="22" t="n"/>
    </row>
    <row r="2384">
      <c r="F2384" s="22" t="n"/>
    </row>
    <row r="2385">
      <c r="F2385" s="22" t="n"/>
    </row>
    <row r="2386">
      <c r="F2386" s="22" t="n"/>
    </row>
    <row r="2387">
      <c r="F2387" s="22" t="n"/>
    </row>
    <row r="2388">
      <c r="F2388" s="22" t="n"/>
    </row>
    <row r="2389">
      <c r="F2389" s="22" t="n"/>
    </row>
    <row r="2390">
      <c r="F2390" s="22" t="n"/>
    </row>
    <row r="2391">
      <c r="F2391" s="22" t="n"/>
    </row>
    <row r="2392">
      <c r="F2392" s="22" t="n"/>
    </row>
    <row r="2393">
      <c r="F2393" s="22" t="n"/>
    </row>
    <row r="2394">
      <c r="F2394" s="22" t="n"/>
    </row>
    <row r="2395">
      <c r="F2395" s="22" t="n"/>
    </row>
    <row r="2396">
      <c r="F2396" s="22" t="n"/>
    </row>
    <row r="2397">
      <c r="F2397" s="22" t="n"/>
    </row>
    <row r="2398">
      <c r="F2398" s="22" t="n"/>
    </row>
    <row r="2399">
      <c r="F2399" s="22" t="n"/>
    </row>
    <row r="2400">
      <c r="F2400" s="22" t="n"/>
    </row>
    <row r="2401">
      <c r="F2401" s="22" t="n"/>
    </row>
    <row r="2402">
      <c r="F2402" s="22" t="n"/>
    </row>
    <row r="2403">
      <c r="F2403" s="22" t="n"/>
    </row>
    <row r="2404">
      <c r="F2404" s="22" t="n"/>
    </row>
    <row r="2405">
      <c r="F2405" s="22" t="n"/>
    </row>
    <row r="2406">
      <c r="F2406" s="22" t="n"/>
    </row>
    <row r="2407">
      <c r="F2407" s="22" t="n"/>
    </row>
    <row r="2408">
      <c r="F2408" s="22" t="n"/>
    </row>
    <row r="2409">
      <c r="F2409" s="22" t="n"/>
    </row>
    <row r="2410">
      <c r="F2410" s="22" t="n"/>
    </row>
    <row r="2411">
      <c r="F2411" s="22" t="n"/>
    </row>
    <row r="2412">
      <c r="F2412" s="22" t="n"/>
    </row>
    <row r="2413">
      <c r="F2413" s="22" t="n"/>
    </row>
    <row r="2414">
      <c r="F2414" s="22" t="n"/>
    </row>
    <row r="2415">
      <c r="F2415" s="22" t="n"/>
    </row>
    <row r="2416">
      <c r="F2416" s="22" t="n"/>
    </row>
    <row r="2417">
      <c r="F2417" s="22" t="n"/>
    </row>
    <row r="2418">
      <c r="F2418" s="22" t="n"/>
    </row>
    <row r="2419">
      <c r="F2419" s="22" t="n"/>
    </row>
    <row r="2420">
      <c r="F2420" s="22" t="n"/>
    </row>
    <row r="2421">
      <c r="F2421" s="22" t="n"/>
    </row>
    <row r="2422">
      <c r="F2422" s="22" t="n"/>
    </row>
    <row r="2423">
      <c r="F2423" s="22" t="n"/>
    </row>
    <row r="2424">
      <c r="F2424" s="22" t="n"/>
    </row>
    <row r="2425">
      <c r="F2425" s="22" t="n"/>
    </row>
    <row r="2426">
      <c r="F2426" s="22" t="n"/>
    </row>
    <row r="2427">
      <c r="F2427" s="22" t="n"/>
    </row>
    <row r="2428">
      <c r="F2428" s="22" t="n"/>
    </row>
    <row r="2429">
      <c r="F2429" s="22" t="n"/>
    </row>
    <row r="2430">
      <c r="F2430" s="22" t="n"/>
    </row>
    <row r="2431">
      <c r="F2431" s="22" t="n"/>
    </row>
    <row r="2432">
      <c r="F2432" s="22" t="n"/>
    </row>
    <row r="2433">
      <c r="F2433" s="22" t="n"/>
    </row>
    <row r="2434">
      <c r="F2434" s="22" t="n"/>
    </row>
    <row r="2435">
      <c r="F2435" s="22" t="n"/>
    </row>
    <row r="2436">
      <c r="F2436" s="22" t="n"/>
    </row>
    <row r="2437">
      <c r="F2437" s="22" t="n"/>
    </row>
    <row r="2438">
      <c r="F2438" s="22" t="n"/>
    </row>
    <row r="2439">
      <c r="F2439" s="22" t="n"/>
    </row>
    <row r="2440">
      <c r="F2440" s="22" t="n"/>
    </row>
    <row r="2441">
      <c r="F2441" s="22" t="n"/>
    </row>
    <row r="2442">
      <c r="F2442" s="22" t="n"/>
    </row>
    <row r="2443">
      <c r="F2443" s="22" t="n"/>
    </row>
    <row r="2444">
      <c r="F2444" s="22" t="n"/>
    </row>
    <row r="2445">
      <c r="F2445" s="22" t="n"/>
    </row>
    <row r="2446">
      <c r="F2446" s="22" t="n"/>
    </row>
    <row r="2447">
      <c r="F2447" s="22" t="n"/>
    </row>
    <row r="2448">
      <c r="F2448" s="22" t="n"/>
    </row>
    <row r="2449">
      <c r="F2449" s="22" t="n"/>
    </row>
    <row r="2450">
      <c r="F2450" s="22" t="n"/>
    </row>
    <row r="2451">
      <c r="F2451" s="22" t="n"/>
    </row>
    <row r="2452">
      <c r="F2452" s="22" t="n"/>
    </row>
    <row r="2453">
      <c r="F2453" s="22" t="n"/>
    </row>
    <row r="2454">
      <c r="F2454" s="22" t="n"/>
    </row>
    <row r="2455">
      <c r="F2455" s="22" t="n"/>
    </row>
    <row r="2456">
      <c r="F2456" s="22" t="n"/>
    </row>
    <row r="2457">
      <c r="F2457" s="22" t="n"/>
    </row>
    <row r="2458">
      <c r="F2458" s="22" t="n"/>
    </row>
    <row r="2459">
      <c r="F2459" s="22" t="n"/>
    </row>
    <row r="2460">
      <c r="F2460" s="22" t="n"/>
    </row>
    <row r="2461">
      <c r="F2461" s="22" t="n"/>
    </row>
    <row r="2462">
      <c r="F2462" s="22" t="n"/>
    </row>
    <row r="2463">
      <c r="F2463" s="22" t="n"/>
    </row>
    <row r="2464">
      <c r="F2464" s="22" t="n"/>
    </row>
    <row r="2465">
      <c r="F2465" s="22" t="n"/>
    </row>
    <row r="2466">
      <c r="F2466" s="22" t="n"/>
    </row>
    <row r="2467">
      <c r="F2467" s="22" t="n"/>
    </row>
    <row r="2468">
      <c r="F2468" s="22" t="n"/>
    </row>
    <row r="2469">
      <c r="F2469" s="22" t="n"/>
    </row>
    <row r="2470">
      <c r="F2470" s="22" t="n"/>
    </row>
    <row r="2471">
      <c r="F2471" s="22" t="n"/>
    </row>
    <row r="2472">
      <c r="F2472" s="22" t="n"/>
    </row>
    <row r="2473">
      <c r="F2473" s="22" t="n"/>
    </row>
    <row r="2474">
      <c r="F2474" s="22" t="n"/>
    </row>
    <row r="2475">
      <c r="F2475" s="22" t="n"/>
    </row>
    <row r="2476">
      <c r="F2476" s="22" t="n"/>
    </row>
    <row r="2477">
      <c r="F2477" s="22" t="n"/>
    </row>
    <row r="2478">
      <c r="F2478" s="22" t="n"/>
    </row>
    <row r="2479">
      <c r="F2479" s="22" t="n"/>
    </row>
    <row r="2480">
      <c r="F2480" s="22" t="n"/>
    </row>
    <row r="2481">
      <c r="F2481" s="22" t="n"/>
    </row>
    <row r="2482">
      <c r="F2482" s="22" t="n"/>
    </row>
    <row r="2483">
      <c r="F2483" s="22" t="n"/>
    </row>
    <row r="2484">
      <c r="F2484" s="22" t="n"/>
    </row>
    <row r="2485">
      <c r="F2485" s="22" t="n"/>
    </row>
    <row r="2486">
      <c r="F2486" s="22" t="n"/>
    </row>
    <row r="2487">
      <c r="F2487" s="22" t="n"/>
    </row>
    <row r="2488">
      <c r="F2488" s="22" t="n"/>
    </row>
    <row r="2489">
      <c r="F2489" s="22" t="n"/>
    </row>
    <row r="2490">
      <c r="F2490" s="22" t="n"/>
    </row>
    <row r="2491">
      <c r="F2491" s="22" t="n"/>
    </row>
    <row r="2492">
      <c r="F2492" s="22" t="n"/>
    </row>
    <row r="2493">
      <c r="F2493" s="22" t="n"/>
    </row>
    <row r="2494">
      <c r="F2494" s="22" t="n"/>
    </row>
    <row r="2495">
      <c r="F2495" s="22" t="n"/>
    </row>
    <row r="2496">
      <c r="F2496" s="22" t="n"/>
    </row>
    <row r="2497">
      <c r="F2497" s="22" t="n"/>
    </row>
    <row r="2498">
      <c r="F2498" s="22" t="n"/>
    </row>
    <row r="2499">
      <c r="F2499" s="22" t="n"/>
    </row>
    <row r="2500">
      <c r="F2500" s="22" t="n"/>
    </row>
    <row r="2501">
      <c r="F2501" s="22" t="n"/>
    </row>
    <row r="2502">
      <c r="F2502" s="22" t="n"/>
    </row>
    <row r="2503">
      <c r="F2503" s="22" t="n"/>
    </row>
    <row r="2504">
      <c r="F2504" s="22" t="n"/>
    </row>
    <row r="2505">
      <c r="F2505" s="22" t="n"/>
    </row>
    <row r="2506">
      <c r="F2506" s="22" t="n"/>
    </row>
    <row r="2507">
      <c r="F2507" s="22" t="n"/>
    </row>
    <row r="2508">
      <c r="F2508" s="22" t="n"/>
    </row>
    <row r="2509">
      <c r="F2509" s="22" t="n"/>
    </row>
    <row r="2510">
      <c r="F2510" s="22" t="n"/>
    </row>
    <row r="2511">
      <c r="F2511" s="22" t="n"/>
    </row>
    <row r="2512">
      <c r="F2512" s="22" t="n"/>
    </row>
    <row r="2513">
      <c r="F2513" s="22" t="n"/>
    </row>
    <row r="2514">
      <c r="F2514" s="22" t="n"/>
    </row>
    <row r="2515">
      <c r="F2515" s="22" t="n"/>
    </row>
    <row r="2516">
      <c r="F2516" s="22" t="n"/>
    </row>
    <row r="2517">
      <c r="F2517" s="22" t="n"/>
    </row>
    <row r="2518">
      <c r="F2518" s="22" t="n"/>
    </row>
    <row r="2519">
      <c r="F2519" s="22" t="n"/>
    </row>
    <row r="2520">
      <c r="F2520" s="22" t="n"/>
    </row>
    <row r="2521">
      <c r="F2521" s="22" t="n"/>
    </row>
    <row r="2522">
      <c r="F2522" s="22" t="n"/>
    </row>
    <row r="2523">
      <c r="F2523" s="22" t="n"/>
    </row>
    <row r="2524">
      <c r="F2524" s="22" t="n"/>
    </row>
    <row r="2525">
      <c r="F2525" s="22" t="n"/>
    </row>
    <row r="2526">
      <c r="F2526" s="22" t="n"/>
    </row>
    <row r="2527">
      <c r="F2527" s="22" t="n"/>
    </row>
    <row r="2528">
      <c r="F2528" s="22" t="n"/>
    </row>
    <row r="2529">
      <c r="F2529" s="22" t="n"/>
    </row>
    <row r="2530">
      <c r="F2530" s="22" t="n"/>
    </row>
    <row r="2531">
      <c r="F2531" s="22" t="n"/>
    </row>
    <row r="2532">
      <c r="F2532" s="22" t="n"/>
    </row>
    <row r="2533">
      <c r="F2533" s="22" t="n"/>
    </row>
    <row r="2534">
      <c r="F2534" s="22" t="n"/>
    </row>
    <row r="2535">
      <c r="F2535" s="22" t="n"/>
    </row>
    <row r="2536">
      <c r="F2536" s="22" t="n"/>
    </row>
    <row r="2537">
      <c r="F2537" s="22" t="n"/>
    </row>
    <row r="2538">
      <c r="F2538" s="22" t="n"/>
    </row>
    <row r="2539">
      <c r="F2539" s="22" t="n"/>
    </row>
    <row r="2540">
      <c r="F2540" s="22" t="n"/>
    </row>
    <row r="2541">
      <c r="F2541" s="22" t="n"/>
    </row>
    <row r="2542">
      <c r="F2542" s="22" t="n"/>
    </row>
    <row r="2543">
      <c r="F2543" s="22" t="n"/>
    </row>
    <row r="2544">
      <c r="F2544" s="22" t="n"/>
    </row>
    <row r="2545">
      <c r="F2545" s="22" t="n"/>
    </row>
    <row r="2546">
      <c r="F2546" s="22" t="n"/>
    </row>
    <row r="2547">
      <c r="F2547" s="22" t="n"/>
    </row>
    <row r="2548">
      <c r="F2548" s="22" t="n"/>
    </row>
    <row r="2549">
      <c r="F2549" s="22" t="n"/>
    </row>
    <row r="2550">
      <c r="F2550" s="22" t="n"/>
    </row>
    <row r="2551">
      <c r="F2551" s="22" t="n"/>
    </row>
    <row r="2552">
      <c r="F2552" s="22" t="n"/>
    </row>
    <row r="2553">
      <c r="F2553" s="22" t="n"/>
    </row>
    <row r="2554">
      <c r="F2554" s="22" t="n"/>
    </row>
    <row r="2555">
      <c r="F2555" s="22" t="n"/>
    </row>
    <row r="2556">
      <c r="F2556" s="22" t="n"/>
    </row>
    <row r="2557">
      <c r="F2557" s="22" t="n"/>
    </row>
    <row r="2558">
      <c r="F2558" s="22" t="n"/>
    </row>
    <row r="2559">
      <c r="F2559" s="22" t="n"/>
    </row>
    <row r="2560">
      <c r="F2560" s="22" t="n"/>
    </row>
    <row r="2561">
      <c r="F2561" s="22" t="n"/>
    </row>
    <row r="2562">
      <c r="F2562" s="22" t="n"/>
    </row>
    <row r="2563">
      <c r="F2563" s="22" t="n"/>
    </row>
    <row r="2564">
      <c r="F2564" s="22" t="n"/>
    </row>
    <row r="2565">
      <c r="F2565" s="22" t="n"/>
    </row>
    <row r="2566">
      <c r="F2566" s="22" t="n"/>
    </row>
    <row r="2567">
      <c r="F2567" s="22" t="n"/>
    </row>
    <row r="2568">
      <c r="F2568" s="22" t="n"/>
    </row>
    <row r="2569">
      <c r="F2569" s="22" t="n"/>
    </row>
    <row r="2570">
      <c r="F2570" s="22" t="n"/>
    </row>
    <row r="2571">
      <c r="F2571" s="22" t="n"/>
    </row>
    <row r="2572">
      <c r="F2572" s="22" t="n"/>
    </row>
    <row r="2573">
      <c r="F2573" s="22" t="n"/>
    </row>
    <row r="2574">
      <c r="F2574" s="22" t="n"/>
    </row>
    <row r="2575">
      <c r="F2575" s="22" t="n"/>
    </row>
    <row r="2576">
      <c r="F2576" s="22" t="n"/>
    </row>
    <row r="2577">
      <c r="F2577" s="22" t="n"/>
    </row>
    <row r="2578">
      <c r="F2578" s="22" t="n"/>
    </row>
    <row r="2579">
      <c r="F2579" s="22" t="n"/>
    </row>
    <row r="2580">
      <c r="F2580" s="22" t="n"/>
    </row>
    <row r="2581">
      <c r="F2581" s="22" t="n"/>
    </row>
    <row r="2582">
      <c r="F2582" s="22" t="n"/>
    </row>
    <row r="2583">
      <c r="F2583" s="22" t="n"/>
    </row>
    <row r="2584">
      <c r="F2584" s="22" t="n"/>
    </row>
    <row r="2585">
      <c r="F2585" s="22" t="n"/>
    </row>
    <row r="2586">
      <c r="F2586" s="22" t="n"/>
    </row>
    <row r="2587">
      <c r="F2587" s="22" t="n"/>
    </row>
    <row r="2588">
      <c r="F2588" s="22" t="n"/>
    </row>
    <row r="2589">
      <c r="F2589" s="22" t="n"/>
    </row>
    <row r="2590">
      <c r="F2590" s="22" t="n"/>
    </row>
    <row r="2591">
      <c r="F2591" s="22" t="n"/>
    </row>
    <row r="2592">
      <c r="F2592" s="22" t="n"/>
    </row>
    <row r="2593">
      <c r="F2593" s="22" t="n"/>
    </row>
    <row r="2594">
      <c r="F2594" s="22" t="n"/>
    </row>
    <row r="2595">
      <c r="F2595" s="22" t="n"/>
    </row>
    <row r="2596">
      <c r="F2596" s="22" t="n"/>
    </row>
    <row r="2597">
      <c r="F2597" s="22" t="n"/>
    </row>
    <row r="2598">
      <c r="F2598" s="22" t="n"/>
    </row>
    <row r="2599">
      <c r="F2599" s="22" t="n"/>
    </row>
    <row r="2600">
      <c r="F2600" s="22" t="n"/>
    </row>
    <row r="2601">
      <c r="F2601" s="22" t="n"/>
    </row>
    <row r="2602">
      <c r="F2602" s="22" t="n"/>
    </row>
    <row r="2603">
      <c r="F2603" s="22" t="n"/>
    </row>
    <row r="2604">
      <c r="F2604" s="22" t="n"/>
    </row>
    <row r="2605">
      <c r="F2605" s="22" t="n"/>
    </row>
    <row r="2606">
      <c r="F2606" s="22" t="n"/>
    </row>
    <row r="2607">
      <c r="F2607" s="22" t="n"/>
    </row>
    <row r="2608">
      <c r="F2608" s="22" t="n"/>
    </row>
    <row r="2609">
      <c r="F2609" s="22" t="n"/>
    </row>
    <row r="2610">
      <c r="F2610" s="22" t="n"/>
    </row>
    <row r="2611">
      <c r="F2611" s="22" t="n"/>
    </row>
    <row r="2612">
      <c r="F2612" s="22" t="n"/>
    </row>
    <row r="2613">
      <c r="F2613" s="22" t="n"/>
    </row>
    <row r="2614">
      <c r="F2614" s="22" t="n"/>
    </row>
    <row r="2615">
      <c r="F2615" s="22" t="n"/>
    </row>
    <row r="2616">
      <c r="F2616" s="22" t="n"/>
    </row>
    <row r="2617">
      <c r="F2617" s="22" t="n"/>
    </row>
    <row r="2618">
      <c r="F2618" s="22" t="n"/>
    </row>
    <row r="2619">
      <c r="F2619" s="22" t="n"/>
    </row>
    <row r="2620">
      <c r="F2620" s="22" t="n"/>
    </row>
    <row r="2621">
      <c r="F2621" s="22" t="n"/>
    </row>
    <row r="2622">
      <c r="F2622" s="22" t="n"/>
    </row>
    <row r="2623">
      <c r="F2623" s="22" t="n"/>
    </row>
    <row r="2624">
      <c r="F2624" s="22" t="n"/>
    </row>
    <row r="2625">
      <c r="F2625" s="22" t="n"/>
    </row>
    <row r="2626">
      <c r="F2626" s="22" t="n"/>
    </row>
    <row r="2627">
      <c r="F2627" s="22" t="n"/>
    </row>
    <row r="2628">
      <c r="F2628" s="22" t="n"/>
    </row>
    <row r="2629">
      <c r="F2629" s="22" t="n"/>
    </row>
    <row r="2630">
      <c r="F2630" s="22" t="n"/>
    </row>
    <row r="2631">
      <c r="F2631" s="22" t="n"/>
    </row>
    <row r="2632">
      <c r="F2632" s="22" t="n"/>
    </row>
    <row r="2633">
      <c r="F2633" s="22" t="n"/>
    </row>
    <row r="2634">
      <c r="F2634" s="22" t="n"/>
    </row>
    <row r="2635">
      <c r="F2635" s="22" t="n"/>
    </row>
    <row r="2636">
      <c r="F2636" s="22" t="n"/>
    </row>
    <row r="2637">
      <c r="F2637" s="22" t="n"/>
    </row>
    <row r="2638">
      <c r="F2638" s="22" t="n"/>
    </row>
    <row r="2639">
      <c r="F2639" s="22" t="n"/>
    </row>
    <row r="2640">
      <c r="F2640" s="22" t="n"/>
    </row>
    <row r="2641">
      <c r="F2641" s="22" t="n"/>
    </row>
    <row r="2642">
      <c r="F2642" s="22" t="n"/>
    </row>
    <row r="2643">
      <c r="F2643" s="22" t="n"/>
    </row>
    <row r="2644">
      <c r="F2644" s="22" t="n"/>
    </row>
    <row r="2645">
      <c r="F2645" s="22" t="n"/>
    </row>
    <row r="2646">
      <c r="F2646" s="22" t="n"/>
    </row>
    <row r="2647">
      <c r="F2647" s="22" t="n"/>
    </row>
    <row r="2648">
      <c r="F2648" s="22" t="n"/>
    </row>
    <row r="2649">
      <c r="F2649" s="22" t="n"/>
    </row>
    <row r="2650">
      <c r="F2650" s="22" t="n"/>
    </row>
    <row r="2651">
      <c r="F2651" s="22" t="n"/>
    </row>
    <row r="2652">
      <c r="F2652" s="22" t="n"/>
    </row>
    <row r="2653">
      <c r="F2653" s="22" t="n"/>
    </row>
    <row r="2654">
      <c r="F2654" s="22" t="n"/>
    </row>
    <row r="2655">
      <c r="F2655" s="22" t="n"/>
    </row>
    <row r="2656">
      <c r="F2656" s="22" t="n"/>
    </row>
    <row r="2657">
      <c r="F2657" s="22" t="n"/>
    </row>
    <row r="2658">
      <c r="F2658" s="22" t="n"/>
    </row>
    <row r="2659">
      <c r="F2659" s="22" t="n"/>
    </row>
    <row r="2660">
      <c r="F2660" s="22" t="n"/>
    </row>
    <row r="2661">
      <c r="F2661" s="22" t="n"/>
    </row>
    <row r="2662">
      <c r="F2662" s="22" t="n"/>
    </row>
    <row r="2663">
      <c r="F2663" s="22" t="n"/>
    </row>
    <row r="2664">
      <c r="F2664" s="22" t="n"/>
    </row>
    <row r="2665">
      <c r="F2665" s="22" t="n"/>
    </row>
    <row r="2666">
      <c r="F2666" s="22" t="n"/>
    </row>
    <row r="2667">
      <c r="F2667" s="22" t="n"/>
    </row>
    <row r="2668">
      <c r="F2668" s="22" t="n"/>
    </row>
    <row r="2669">
      <c r="F2669" s="22" t="n"/>
    </row>
    <row r="2670">
      <c r="F2670" s="22" t="n"/>
    </row>
    <row r="2671">
      <c r="F2671" s="22" t="n"/>
    </row>
    <row r="2672">
      <c r="F2672" s="22" t="n"/>
    </row>
    <row r="2673">
      <c r="F2673" s="22" t="n"/>
    </row>
    <row r="2674">
      <c r="F2674" s="22" t="n"/>
    </row>
    <row r="2675">
      <c r="F2675" s="22" t="n"/>
    </row>
    <row r="2676">
      <c r="F2676" s="22" t="n"/>
    </row>
    <row r="2677">
      <c r="F2677" s="22" t="n"/>
    </row>
    <row r="2678">
      <c r="F2678" s="22" t="n"/>
    </row>
    <row r="2679">
      <c r="F2679" s="22" t="n"/>
    </row>
    <row r="2680">
      <c r="F2680" s="22" t="n"/>
    </row>
    <row r="2681">
      <c r="F2681" s="22" t="n"/>
    </row>
    <row r="2682">
      <c r="F2682" s="22" t="n"/>
    </row>
    <row r="2683">
      <c r="F2683" s="22" t="n"/>
    </row>
    <row r="2684">
      <c r="F2684" s="22" t="n"/>
    </row>
    <row r="2685">
      <c r="F2685" s="22" t="n"/>
    </row>
    <row r="2686">
      <c r="F2686" s="22" t="n"/>
    </row>
    <row r="2687">
      <c r="F2687" s="22" t="n"/>
    </row>
    <row r="2688">
      <c r="F2688" s="22" t="n"/>
    </row>
    <row r="2689">
      <c r="F2689" s="22" t="n"/>
    </row>
    <row r="2690">
      <c r="F2690" s="22" t="n"/>
    </row>
    <row r="2691">
      <c r="F2691" s="22" t="n"/>
    </row>
    <row r="2692">
      <c r="F2692" s="22" t="n"/>
    </row>
    <row r="2693">
      <c r="F2693" s="22" t="n"/>
    </row>
    <row r="2694">
      <c r="F2694" s="22" t="n"/>
    </row>
    <row r="2695">
      <c r="F2695" s="22" t="n"/>
    </row>
    <row r="2696">
      <c r="F2696" s="22" t="n"/>
    </row>
    <row r="2697">
      <c r="F2697" s="22" t="n"/>
    </row>
    <row r="2698">
      <c r="F2698" s="22" t="n"/>
    </row>
    <row r="2699">
      <c r="F2699" s="22" t="n"/>
    </row>
    <row r="2700">
      <c r="F2700" s="22" t="n"/>
    </row>
    <row r="2701">
      <c r="F2701" s="22" t="n"/>
    </row>
    <row r="2702">
      <c r="F2702" s="22" t="n"/>
    </row>
    <row r="2703">
      <c r="F2703" s="22" t="n"/>
    </row>
    <row r="2704">
      <c r="F2704" s="22" t="n"/>
    </row>
    <row r="2705">
      <c r="F2705" s="22" t="n"/>
    </row>
    <row r="2706">
      <c r="F2706" s="22" t="n"/>
    </row>
    <row r="2707">
      <c r="F2707" s="22" t="n"/>
    </row>
    <row r="2708">
      <c r="F2708" s="22" t="n"/>
    </row>
    <row r="2709">
      <c r="F2709" s="22" t="n"/>
    </row>
    <row r="2710">
      <c r="F2710" s="22" t="n"/>
    </row>
    <row r="2711">
      <c r="F2711" s="22" t="n"/>
    </row>
    <row r="2712">
      <c r="F2712" s="22" t="n"/>
    </row>
    <row r="2713">
      <c r="F2713" s="22" t="n"/>
    </row>
    <row r="2714">
      <c r="F2714" s="22" t="n"/>
    </row>
    <row r="2715">
      <c r="F2715" s="22" t="n"/>
    </row>
    <row r="2716">
      <c r="F2716" s="22" t="n"/>
    </row>
    <row r="2717">
      <c r="F2717" s="22" t="n"/>
    </row>
    <row r="2718">
      <c r="F2718" s="22" t="n"/>
    </row>
    <row r="2719">
      <c r="F2719" s="22" t="n"/>
    </row>
    <row r="2720">
      <c r="F2720" s="22" t="n"/>
    </row>
    <row r="2721">
      <c r="F2721" s="22" t="n"/>
    </row>
    <row r="2722">
      <c r="F2722" s="22" t="n"/>
    </row>
    <row r="2723">
      <c r="F2723" s="22" t="n"/>
    </row>
    <row r="2724">
      <c r="F2724" s="22" t="n"/>
    </row>
    <row r="2725">
      <c r="F2725" s="22" t="n"/>
    </row>
    <row r="2726">
      <c r="F2726" s="22" t="n"/>
    </row>
    <row r="2727">
      <c r="F2727" s="22" t="n"/>
    </row>
    <row r="2728">
      <c r="F2728" s="22" t="n"/>
    </row>
    <row r="2729">
      <c r="F2729" s="22" t="n"/>
    </row>
    <row r="2730">
      <c r="F2730" s="22" t="n"/>
    </row>
    <row r="2731">
      <c r="F2731" s="22" t="n"/>
    </row>
    <row r="2732">
      <c r="F2732" s="22" t="n"/>
    </row>
    <row r="2733">
      <c r="F2733" s="22" t="n"/>
    </row>
    <row r="2734">
      <c r="F2734" s="22" t="n"/>
    </row>
    <row r="2735">
      <c r="F2735" s="22" t="n"/>
    </row>
    <row r="2736">
      <c r="F2736" s="22" t="n"/>
    </row>
    <row r="2737">
      <c r="F2737" s="22" t="n"/>
    </row>
    <row r="2738">
      <c r="F2738" s="22" t="n"/>
    </row>
    <row r="2739">
      <c r="F2739" s="22" t="n"/>
    </row>
    <row r="2740">
      <c r="F2740" s="22" t="n"/>
    </row>
    <row r="2741">
      <c r="F2741" s="22" t="n"/>
    </row>
    <row r="2742">
      <c r="F2742" s="22" t="n"/>
    </row>
    <row r="2743">
      <c r="F2743" s="22" t="n"/>
    </row>
    <row r="2744">
      <c r="F2744" s="22" t="n"/>
    </row>
    <row r="2745">
      <c r="F2745" s="22" t="n"/>
    </row>
    <row r="2746">
      <c r="F2746" s="22" t="n"/>
    </row>
    <row r="2747">
      <c r="F2747" s="22" t="n"/>
    </row>
    <row r="2748">
      <c r="F2748" s="22" t="n"/>
    </row>
    <row r="2749">
      <c r="F2749" s="22" t="n"/>
    </row>
    <row r="2750">
      <c r="F2750" s="22" t="n"/>
    </row>
    <row r="2751">
      <c r="F2751" s="22" t="n"/>
    </row>
    <row r="2752">
      <c r="F2752" s="22" t="n"/>
    </row>
    <row r="2753">
      <c r="F2753" s="22" t="n"/>
    </row>
    <row r="2754">
      <c r="F2754" s="22" t="n"/>
    </row>
    <row r="2755">
      <c r="F2755" s="22" t="n"/>
    </row>
    <row r="2756">
      <c r="F2756" s="22" t="n"/>
    </row>
    <row r="2757">
      <c r="F2757" s="22" t="n"/>
    </row>
    <row r="2758">
      <c r="F2758" s="22" t="n"/>
    </row>
    <row r="2759">
      <c r="F2759" s="22" t="n"/>
    </row>
    <row r="2760">
      <c r="F2760" s="22" t="n"/>
    </row>
    <row r="2761">
      <c r="F2761" s="22" t="n"/>
    </row>
    <row r="2762">
      <c r="F2762" s="22" t="n"/>
    </row>
    <row r="2763">
      <c r="F2763" s="22" t="n"/>
    </row>
    <row r="2764">
      <c r="F2764" s="22" t="n"/>
    </row>
    <row r="2765">
      <c r="F2765" s="22" t="n"/>
    </row>
    <row r="2766">
      <c r="F2766" s="22" t="n"/>
    </row>
    <row r="2767">
      <c r="F2767" s="22" t="n"/>
    </row>
    <row r="2768">
      <c r="F2768" s="22" t="n"/>
    </row>
    <row r="2769">
      <c r="F2769" s="22" t="n"/>
    </row>
    <row r="2770">
      <c r="F2770" s="22" t="n"/>
    </row>
    <row r="2771">
      <c r="F2771" s="22" t="n"/>
    </row>
    <row r="2772">
      <c r="F2772" s="22" t="n"/>
    </row>
    <row r="2773">
      <c r="F2773" s="22" t="n"/>
    </row>
    <row r="2774">
      <c r="F2774" s="22" t="n"/>
    </row>
    <row r="2775">
      <c r="F2775" s="22" t="n"/>
    </row>
    <row r="2776">
      <c r="F2776" s="22" t="n"/>
    </row>
    <row r="2777">
      <c r="F2777" s="22" t="n"/>
    </row>
    <row r="2778">
      <c r="F2778" s="22" t="n"/>
    </row>
    <row r="2779">
      <c r="F2779" s="22" t="n"/>
    </row>
    <row r="2780">
      <c r="F2780" s="22" t="n"/>
    </row>
    <row r="2781">
      <c r="F2781" s="22" t="n"/>
    </row>
    <row r="2782">
      <c r="F2782" s="22" t="n"/>
    </row>
    <row r="2783">
      <c r="F2783" s="22" t="n"/>
    </row>
    <row r="2784">
      <c r="F2784" s="22" t="n"/>
    </row>
    <row r="2785">
      <c r="F2785" s="22" t="n"/>
    </row>
    <row r="2786">
      <c r="F2786" s="22" t="n"/>
    </row>
    <row r="2787">
      <c r="F2787" s="22" t="n"/>
    </row>
    <row r="2788">
      <c r="F2788" s="22" t="n"/>
    </row>
    <row r="2789">
      <c r="F2789" s="22" t="n"/>
    </row>
    <row r="2790">
      <c r="F2790" s="22" t="n"/>
    </row>
    <row r="2791">
      <c r="F2791" s="22" t="n"/>
    </row>
    <row r="2792">
      <c r="F2792" s="22" t="n"/>
    </row>
    <row r="2793">
      <c r="F2793" s="22" t="n"/>
    </row>
    <row r="2794">
      <c r="F2794" s="22" t="n"/>
    </row>
    <row r="2795">
      <c r="F2795" s="22" t="n"/>
    </row>
    <row r="2796">
      <c r="F2796" s="22" t="n"/>
    </row>
    <row r="2797">
      <c r="F2797" s="22" t="n"/>
    </row>
    <row r="2798">
      <c r="F2798" s="22" t="n"/>
    </row>
    <row r="2799">
      <c r="F2799" s="22" t="n"/>
    </row>
    <row r="2800">
      <c r="F2800" s="22" t="n"/>
    </row>
    <row r="2801">
      <c r="F2801" s="22" t="n"/>
    </row>
    <row r="2802">
      <c r="F2802" s="22" t="n"/>
    </row>
    <row r="2803">
      <c r="F2803" s="22" t="n"/>
    </row>
    <row r="2804">
      <c r="F2804" s="22" t="n"/>
    </row>
    <row r="2805">
      <c r="F2805" s="22" t="n"/>
    </row>
    <row r="2806">
      <c r="F2806" s="22" t="n"/>
    </row>
    <row r="2807">
      <c r="F2807" s="22" t="n"/>
    </row>
    <row r="2808">
      <c r="F2808" s="22" t="n"/>
    </row>
    <row r="2809">
      <c r="F2809" s="22" t="n"/>
    </row>
    <row r="2810">
      <c r="F2810" s="22" t="n"/>
    </row>
    <row r="2811">
      <c r="F2811" s="22" t="n"/>
    </row>
    <row r="2812">
      <c r="F2812" s="22" t="n"/>
    </row>
    <row r="2813">
      <c r="F2813" s="22" t="n"/>
    </row>
    <row r="2814">
      <c r="F2814" s="22" t="n"/>
    </row>
    <row r="2815">
      <c r="F2815" s="22" t="n"/>
    </row>
    <row r="2816">
      <c r="F2816" s="22" t="n"/>
    </row>
    <row r="2817">
      <c r="F2817" s="22" t="n"/>
    </row>
    <row r="2818">
      <c r="F2818" s="22" t="n"/>
    </row>
    <row r="2819">
      <c r="F2819" s="22" t="n"/>
    </row>
    <row r="2820">
      <c r="F2820" s="22" t="n"/>
    </row>
    <row r="2821">
      <c r="F2821" s="22" t="n"/>
    </row>
    <row r="2822">
      <c r="F2822" s="22" t="n"/>
    </row>
    <row r="2823">
      <c r="F2823" s="22" t="n"/>
    </row>
    <row r="2824">
      <c r="F2824" s="22" t="n"/>
    </row>
    <row r="2825">
      <c r="F2825" s="22" t="n"/>
    </row>
    <row r="2826">
      <c r="F2826" s="22" t="n"/>
    </row>
    <row r="2827">
      <c r="F2827" s="22" t="n"/>
    </row>
    <row r="2828">
      <c r="F2828" s="22" t="n"/>
    </row>
    <row r="2829">
      <c r="F2829" s="22" t="n"/>
    </row>
    <row r="2830">
      <c r="F2830" s="22" t="n"/>
    </row>
    <row r="2831">
      <c r="F2831" s="22" t="n"/>
    </row>
    <row r="2832">
      <c r="F2832" s="22" t="n"/>
    </row>
    <row r="2833">
      <c r="F2833" s="22" t="n"/>
    </row>
    <row r="2834">
      <c r="F2834" s="22" t="n"/>
    </row>
    <row r="2835">
      <c r="F2835" s="22" t="n"/>
    </row>
    <row r="2836">
      <c r="F2836" s="22" t="n"/>
    </row>
    <row r="2837">
      <c r="F2837" s="22" t="n"/>
    </row>
    <row r="2838">
      <c r="F2838" s="22" t="n"/>
    </row>
    <row r="2839">
      <c r="F2839" s="22" t="n"/>
    </row>
    <row r="2840">
      <c r="F2840" s="22" t="n"/>
    </row>
    <row r="2841">
      <c r="F2841" s="22" t="n"/>
    </row>
    <row r="2842">
      <c r="F2842" s="22" t="n"/>
    </row>
    <row r="2843">
      <c r="F2843" s="22" t="n"/>
    </row>
    <row r="2844">
      <c r="F2844" s="22" t="n"/>
    </row>
    <row r="2845">
      <c r="F2845" s="22" t="n"/>
    </row>
    <row r="2846">
      <c r="F2846" s="22" t="n"/>
    </row>
    <row r="2847">
      <c r="F2847" s="22" t="n"/>
    </row>
    <row r="2848">
      <c r="F2848" s="22" t="n"/>
    </row>
    <row r="2849">
      <c r="F2849" s="22" t="n"/>
    </row>
    <row r="2850">
      <c r="F2850" s="22" t="n"/>
    </row>
    <row r="2851">
      <c r="F2851" s="22" t="n"/>
    </row>
    <row r="2852">
      <c r="F2852" s="22" t="n"/>
    </row>
    <row r="2853">
      <c r="F2853" s="22" t="n"/>
    </row>
    <row r="2854">
      <c r="F2854" s="22" t="n"/>
    </row>
    <row r="2855">
      <c r="F2855" s="22" t="n"/>
    </row>
    <row r="2856">
      <c r="F2856" s="22" t="n"/>
    </row>
    <row r="2857">
      <c r="F2857" s="22" t="n"/>
    </row>
    <row r="2858">
      <c r="F2858" s="22" t="n"/>
    </row>
    <row r="2859">
      <c r="F2859" s="22" t="n"/>
    </row>
    <row r="2860">
      <c r="F2860" s="22" t="n"/>
    </row>
    <row r="2861">
      <c r="F2861" s="22" t="n"/>
    </row>
    <row r="2862">
      <c r="F2862" s="22" t="n"/>
    </row>
    <row r="2863">
      <c r="F2863" s="22" t="n"/>
    </row>
    <row r="2864">
      <c r="F2864" s="22" t="n"/>
    </row>
    <row r="2865">
      <c r="F2865" s="22" t="n"/>
    </row>
    <row r="2866">
      <c r="F2866" s="22" t="n"/>
    </row>
    <row r="2867">
      <c r="F2867" s="22" t="n"/>
    </row>
    <row r="2868">
      <c r="F2868" s="22" t="n"/>
    </row>
    <row r="2869">
      <c r="F2869" s="22" t="n"/>
    </row>
    <row r="2870">
      <c r="F2870" s="22" t="n"/>
    </row>
    <row r="2871">
      <c r="F2871" s="22" t="n"/>
    </row>
    <row r="2872">
      <c r="F2872" s="22" t="n"/>
    </row>
    <row r="2873">
      <c r="F2873" s="22" t="n"/>
    </row>
    <row r="2874">
      <c r="F2874" s="22" t="n"/>
    </row>
    <row r="2875">
      <c r="F2875" s="22" t="n"/>
    </row>
    <row r="2876">
      <c r="F2876" s="22" t="n"/>
    </row>
    <row r="2877">
      <c r="F2877" s="22" t="n"/>
    </row>
    <row r="2878">
      <c r="F2878" s="22" t="n"/>
    </row>
    <row r="2879">
      <c r="F2879" s="22" t="n"/>
    </row>
    <row r="2880">
      <c r="F2880" s="22" t="n"/>
    </row>
    <row r="2881">
      <c r="F2881" s="22" t="n"/>
    </row>
    <row r="2882">
      <c r="F2882" s="22" t="n"/>
    </row>
    <row r="2883">
      <c r="F2883" s="22" t="n"/>
    </row>
    <row r="2884">
      <c r="F2884" s="22" t="n"/>
    </row>
    <row r="2885">
      <c r="F2885" s="22" t="n"/>
    </row>
    <row r="2886">
      <c r="F2886" s="22" t="n"/>
    </row>
    <row r="2887">
      <c r="F2887" s="22" t="n"/>
    </row>
    <row r="2888">
      <c r="F2888" s="22" t="n"/>
    </row>
    <row r="2889">
      <c r="F2889" s="22" t="n"/>
    </row>
    <row r="2890">
      <c r="F2890" s="22" t="n"/>
    </row>
    <row r="2891">
      <c r="F2891" s="22" t="n"/>
    </row>
    <row r="2892">
      <c r="F2892" s="22" t="n"/>
    </row>
    <row r="2893">
      <c r="F2893" s="22" t="n"/>
    </row>
    <row r="2894">
      <c r="F2894" s="22" t="n"/>
    </row>
    <row r="2895">
      <c r="F2895" s="22" t="n"/>
    </row>
    <row r="2896">
      <c r="F2896" s="22" t="n"/>
    </row>
    <row r="2897">
      <c r="F2897" s="22" t="n"/>
    </row>
    <row r="2898">
      <c r="F2898" s="22" t="n"/>
    </row>
    <row r="2899">
      <c r="F2899" s="22" t="n"/>
    </row>
    <row r="2900">
      <c r="F2900" s="22" t="n"/>
    </row>
    <row r="2901">
      <c r="F2901" s="22" t="n"/>
    </row>
    <row r="2902">
      <c r="F2902" s="22" t="n"/>
    </row>
    <row r="2903">
      <c r="F2903" s="22" t="n"/>
    </row>
    <row r="2904">
      <c r="F2904" s="22" t="n"/>
    </row>
    <row r="2905">
      <c r="F2905" s="22" t="n"/>
    </row>
    <row r="2906">
      <c r="F2906" s="22" t="n"/>
    </row>
    <row r="2907">
      <c r="F2907" s="22" t="n"/>
    </row>
    <row r="2908">
      <c r="F2908" s="22" t="n"/>
    </row>
    <row r="2909">
      <c r="F2909" s="22" t="n"/>
    </row>
    <row r="2910">
      <c r="F2910" s="22" t="n"/>
    </row>
    <row r="2911">
      <c r="F2911" s="22" t="n"/>
    </row>
    <row r="2912">
      <c r="F2912" s="22" t="n"/>
    </row>
    <row r="2913">
      <c r="F2913" s="22" t="n"/>
    </row>
    <row r="2914">
      <c r="F2914" s="22" t="n"/>
    </row>
    <row r="2915">
      <c r="F2915" s="22" t="n"/>
    </row>
    <row r="2916">
      <c r="F2916" s="22" t="n"/>
    </row>
    <row r="2917">
      <c r="F2917" s="22" t="n"/>
    </row>
    <row r="2918">
      <c r="F2918" s="22" t="n"/>
    </row>
    <row r="2919">
      <c r="F2919" s="22" t="n"/>
    </row>
    <row r="2920">
      <c r="F2920" s="22" t="n"/>
    </row>
    <row r="2921">
      <c r="F2921" s="22" t="n"/>
    </row>
    <row r="2922">
      <c r="F2922" s="22" t="n"/>
    </row>
    <row r="2923">
      <c r="F2923" s="22" t="n"/>
    </row>
    <row r="2924">
      <c r="F2924" s="22" t="n"/>
    </row>
    <row r="2925">
      <c r="F2925" s="22" t="n"/>
    </row>
    <row r="2926">
      <c r="F2926" s="22" t="n"/>
    </row>
    <row r="2927">
      <c r="F2927" s="22" t="n"/>
    </row>
    <row r="2928">
      <c r="F2928" s="22" t="n"/>
    </row>
    <row r="2929">
      <c r="F2929" s="22" t="n"/>
    </row>
    <row r="2930">
      <c r="F2930" s="22" t="n"/>
    </row>
    <row r="2931">
      <c r="F2931" s="22" t="n"/>
    </row>
    <row r="2932">
      <c r="F2932" s="22" t="n"/>
    </row>
    <row r="2933">
      <c r="F2933" s="22" t="n"/>
    </row>
    <row r="2934">
      <c r="F2934" s="22" t="n"/>
    </row>
    <row r="2935">
      <c r="F2935" s="22" t="n"/>
    </row>
    <row r="2936">
      <c r="F2936" s="22" t="n"/>
    </row>
    <row r="2937">
      <c r="F2937" s="22" t="n"/>
    </row>
    <row r="2938">
      <c r="F2938" s="22" t="n"/>
    </row>
    <row r="2939">
      <c r="F2939" s="22" t="n"/>
    </row>
    <row r="2940">
      <c r="F2940" s="22" t="n"/>
    </row>
    <row r="2941">
      <c r="F2941" s="22" t="n"/>
    </row>
    <row r="2942">
      <c r="F2942" s="22" t="n"/>
    </row>
    <row r="2943">
      <c r="F2943" s="22" t="n"/>
    </row>
    <row r="2944">
      <c r="F2944" s="22" t="n"/>
    </row>
    <row r="2945">
      <c r="F2945" s="22" t="n"/>
    </row>
    <row r="2946">
      <c r="F2946" s="22" t="n"/>
    </row>
    <row r="2947">
      <c r="F2947" s="22" t="n"/>
    </row>
    <row r="2948">
      <c r="F2948" s="22" t="n"/>
    </row>
    <row r="2949">
      <c r="F2949" s="22" t="n"/>
    </row>
    <row r="2950">
      <c r="F2950" s="22" t="n"/>
    </row>
    <row r="2951">
      <c r="F2951" s="22" t="n"/>
    </row>
    <row r="2952">
      <c r="F2952" s="22" t="n"/>
    </row>
    <row r="2953">
      <c r="F2953" s="22" t="n"/>
    </row>
    <row r="2954">
      <c r="F2954" s="22" t="n"/>
    </row>
    <row r="2955">
      <c r="F2955" s="22" t="n"/>
    </row>
    <row r="2956">
      <c r="F2956" s="22" t="n"/>
    </row>
    <row r="2957">
      <c r="F2957" s="22" t="n"/>
    </row>
    <row r="2958">
      <c r="F2958" s="22" t="n"/>
    </row>
    <row r="2959">
      <c r="F2959" s="22" t="n"/>
    </row>
    <row r="2960">
      <c r="F2960" s="22" t="n"/>
    </row>
    <row r="2961">
      <c r="F2961" s="22" t="n"/>
    </row>
    <row r="2962">
      <c r="F2962" s="22" t="n"/>
    </row>
    <row r="2963">
      <c r="F2963" s="22" t="n"/>
    </row>
    <row r="2964">
      <c r="F2964" s="22" t="n"/>
    </row>
    <row r="2965">
      <c r="F2965" s="22" t="n"/>
    </row>
    <row r="2966">
      <c r="F2966" s="22" t="n"/>
    </row>
    <row r="2967">
      <c r="F2967" s="22" t="n"/>
    </row>
    <row r="2968">
      <c r="F2968" s="22" t="n"/>
    </row>
    <row r="2969">
      <c r="F2969" s="22" t="n"/>
    </row>
    <row r="2970">
      <c r="F2970" s="22" t="n"/>
    </row>
    <row r="2971">
      <c r="F2971" s="22" t="n"/>
    </row>
    <row r="2972">
      <c r="F2972" s="22" t="n"/>
    </row>
    <row r="2973">
      <c r="F2973" s="22" t="n"/>
    </row>
    <row r="2974">
      <c r="F2974" s="22" t="n"/>
    </row>
    <row r="2975">
      <c r="F2975" s="22" t="n"/>
    </row>
    <row r="2976">
      <c r="F2976" s="22" t="n"/>
    </row>
    <row r="2977">
      <c r="F2977" s="22" t="n"/>
    </row>
    <row r="2978">
      <c r="F2978" s="22" t="n"/>
    </row>
    <row r="2979">
      <c r="F2979" s="22" t="n"/>
    </row>
    <row r="2980">
      <c r="F2980" s="22" t="n"/>
    </row>
    <row r="2981">
      <c r="F2981" s="22" t="n"/>
    </row>
    <row r="2982">
      <c r="F2982" s="22" t="n"/>
    </row>
    <row r="2983">
      <c r="F2983" s="22" t="n"/>
    </row>
    <row r="2984">
      <c r="F2984" s="22" t="n"/>
    </row>
    <row r="2985">
      <c r="F2985" s="22" t="n"/>
    </row>
    <row r="2986">
      <c r="F2986" s="22" t="n"/>
    </row>
    <row r="2987">
      <c r="F2987" s="22" t="n"/>
    </row>
    <row r="2988">
      <c r="F2988" s="22" t="n"/>
    </row>
    <row r="2989">
      <c r="F2989" s="22" t="n"/>
    </row>
    <row r="2990">
      <c r="F2990" s="22" t="n"/>
    </row>
    <row r="2991">
      <c r="F2991" s="22" t="n"/>
    </row>
    <row r="2992">
      <c r="F2992" s="22" t="n"/>
    </row>
    <row r="2993">
      <c r="F2993" s="22" t="n"/>
    </row>
    <row r="2994">
      <c r="F2994" s="22" t="n"/>
    </row>
    <row r="2995">
      <c r="F2995" s="22" t="n"/>
    </row>
    <row r="2996">
      <c r="F2996" s="22" t="n"/>
    </row>
    <row r="2997">
      <c r="F2997" s="22" t="n"/>
    </row>
    <row r="2998">
      <c r="F2998" s="22" t="n"/>
    </row>
    <row r="2999">
      <c r="F2999" s="22" t="n"/>
    </row>
    <row r="3000">
      <c r="F3000" s="22" t="n"/>
    </row>
    <row r="3001">
      <c r="F3001" s="22" t="n"/>
    </row>
    <row r="3002">
      <c r="F3002" s="22" t="n"/>
    </row>
    <row r="3003">
      <c r="F3003" s="22" t="n"/>
    </row>
    <row r="3004">
      <c r="F3004" s="22" t="n"/>
    </row>
    <row r="3005">
      <c r="F3005" s="22" t="n"/>
    </row>
    <row r="3006">
      <c r="F3006" s="22" t="n"/>
    </row>
    <row r="3007">
      <c r="F3007" s="22" t="n"/>
    </row>
    <row r="3008">
      <c r="F3008" s="22" t="n"/>
    </row>
    <row r="3009">
      <c r="F3009" s="22" t="n"/>
    </row>
    <row r="3010">
      <c r="F3010" s="22" t="n"/>
    </row>
    <row r="3011">
      <c r="F3011" s="22" t="n"/>
    </row>
    <row r="3012">
      <c r="F3012" s="22" t="n"/>
    </row>
    <row r="3013">
      <c r="F3013" s="22" t="n"/>
    </row>
    <row r="3014">
      <c r="F3014" s="22" t="n"/>
    </row>
    <row r="3015">
      <c r="F3015" s="22" t="n"/>
    </row>
    <row r="3016">
      <c r="F3016" s="22" t="n"/>
    </row>
    <row r="3017">
      <c r="F3017" s="22" t="n"/>
    </row>
    <row r="3018">
      <c r="F3018" s="22" t="n"/>
    </row>
    <row r="3019">
      <c r="F3019" s="22" t="n"/>
    </row>
    <row r="3020">
      <c r="F3020" s="22" t="n"/>
    </row>
    <row r="3021">
      <c r="F3021" s="22" t="n"/>
    </row>
    <row r="3022">
      <c r="F3022" s="22" t="n"/>
    </row>
    <row r="3023">
      <c r="F3023" s="22" t="n"/>
    </row>
    <row r="3024">
      <c r="F3024" s="22" t="n"/>
    </row>
    <row r="3025">
      <c r="F3025" s="22" t="n"/>
    </row>
    <row r="3026">
      <c r="F3026" s="22" t="n"/>
    </row>
    <row r="3027">
      <c r="F3027" s="22" t="n"/>
    </row>
    <row r="3028">
      <c r="F3028" s="22" t="n"/>
    </row>
    <row r="3029">
      <c r="F3029" s="22" t="n"/>
    </row>
    <row r="3030">
      <c r="F3030" s="22" t="n"/>
    </row>
    <row r="3031">
      <c r="F3031" s="22" t="n"/>
    </row>
    <row r="3032">
      <c r="F3032" s="22" t="n"/>
    </row>
    <row r="3033">
      <c r="F3033" s="22" t="n"/>
    </row>
    <row r="3034">
      <c r="F3034" s="22" t="n"/>
    </row>
    <row r="3035">
      <c r="F3035" s="22" t="n"/>
    </row>
    <row r="3036">
      <c r="F3036" s="22" t="n"/>
    </row>
    <row r="3037">
      <c r="F3037" s="22" t="n"/>
    </row>
    <row r="3038">
      <c r="F3038" s="22" t="n"/>
    </row>
    <row r="3039">
      <c r="F3039" s="22" t="n"/>
    </row>
    <row r="3040">
      <c r="F3040" s="22" t="n"/>
    </row>
    <row r="3041">
      <c r="F3041" s="22" t="n"/>
    </row>
    <row r="3042">
      <c r="F3042" s="22" t="n"/>
    </row>
    <row r="3043">
      <c r="F3043" s="22" t="n"/>
    </row>
    <row r="3044">
      <c r="F3044" s="22" t="n"/>
    </row>
    <row r="3045">
      <c r="F3045" s="22" t="n"/>
    </row>
    <row r="3046">
      <c r="F3046" s="22" t="n"/>
    </row>
    <row r="3047">
      <c r="F3047" s="22" t="n"/>
    </row>
    <row r="3048">
      <c r="F3048" s="22" t="n"/>
    </row>
    <row r="3049">
      <c r="F3049" s="22" t="n"/>
    </row>
    <row r="3050">
      <c r="F3050" s="22" t="n"/>
    </row>
    <row r="3051">
      <c r="F3051" s="22" t="n"/>
    </row>
    <row r="3052">
      <c r="F3052" s="22" t="n"/>
    </row>
    <row r="3053">
      <c r="F3053" s="22" t="n"/>
    </row>
    <row r="3054">
      <c r="F3054" s="22" t="n"/>
    </row>
    <row r="3055">
      <c r="F3055" s="22" t="n"/>
    </row>
    <row r="3056">
      <c r="F3056" s="22" t="n"/>
    </row>
    <row r="3057">
      <c r="F3057" s="22" t="n"/>
    </row>
    <row r="3058">
      <c r="F3058" s="22" t="n"/>
    </row>
    <row r="3059">
      <c r="F3059" s="22" t="n"/>
    </row>
    <row r="3060">
      <c r="F3060" s="22" t="n"/>
    </row>
    <row r="3061">
      <c r="F3061" s="22" t="n"/>
    </row>
    <row r="3062">
      <c r="F3062" s="22" t="n"/>
    </row>
    <row r="3063">
      <c r="F3063" s="22" t="n"/>
    </row>
    <row r="3064">
      <c r="F3064" s="22" t="n"/>
    </row>
    <row r="3065">
      <c r="F3065" s="22" t="n"/>
    </row>
    <row r="3066">
      <c r="F3066" s="22" t="n"/>
    </row>
    <row r="3067">
      <c r="F3067" s="22" t="n"/>
    </row>
    <row r="3068">
      <c r="F3068" s="22" t="n"/>
    </row>
    <row r="3069">
      <c r="F3069" s="22" t="n"/>
    </row>
    <row r="3070">
      <c r="F3070" s="22" t="n"/>
    </row>
    <row r="3071">
      <c r="F3071" s="22" t="n"/>
    </row>
    <row r="3072">
      <c r="F3072" s="22" t="n"/>
    </row>
    <row r="3073">
      <c r="F3073" s="22" t="n"/>
    </row>
    <row r="3074">
      <c r="F3074" s="22" t="n"/>
    </row>
    <row r="3075">
      <c r="F3075" s="22" t="n"/>
    </row>
    <row r="3076">
      <c r="F3076" s="22" t="n"/>
    </row>
    <row r="3077">
      <c r="F3077" s="22" t="n"/>
    </row>
    <row r="3078">
      <c r="F3078" s="22" t="n"/>
    </row>
    <row r="3079">
      <c r="F3079" s="22" t="n"/>
    </row>
    <row r="3080">
      <c r="F3080" s="22" t="n"/>
    </row>
    <row r="3081">
      <c r="F3081" s="22" t="n"/>
    </row>
    <row r="3082">
      <c r="F3082" s="22" t="n"/>
    </row>
    <row r="3083">
      <c r="F3083" s="22" t="n"/>
    </row>
    <row r="3084">
      <c r="F3084" s="22" t="n"/>
    </row>
    <row r="3085">
      <c r="F3085" s="22" t="n"/>
    </row>
    <row r="3086">
      <c r="F3086" s="22" t="n"/>
    </row>
    <row r="3087">
      <c r="F3087" s="22" t="n"/>
    </row>
    <row r="3088">
      <c r="F3088" s="22" t="n"/>
    </row>
    <row r="3089">
      <c r="F3089" s="22" t="n"/>
    </row>
    <row r="3090">
      <c r="F3090" s="22" t="n"/>
    </row>
    <row r="3091">
      <c r="F3091" s="22" t="n"/>
    </row>
    <row r="3092">
      <c r="F3092" s="22" t="n"/>
    </row>
    <row r="3093">
      <c r="F3093" s="22" t="n"/>
    </row>
    <row r="3094">
      <c r="F3094" s="22" t="n"/>
    </row>
    <row r="3095">
      <c r="F3095" s="22" t="n"/>
    </row>
    <row r="3096">
      <c r="F3096" s="22" t="n"/>
    </row>
    <row r="3097">
      <c r="F3097" s="22" t="n"/>
    </row>
    <row r="3098">
      <c r="F3098" s="22" t="n"/>
    </row>
    <row r="3099">
      <c r="F3099" s="22" t="n"/>
    </row>
    <row r="3100">
      <c r="F3100" s="22" t="n"/>
    </row>
    <row r="3101">
      <c r="F3101" s="22" t="n"/>
    </row>
    <row r="3102">
      <c r="F3102" s="22" t="n"/>
    </row>
    <row r="3103">
      <c r="F3103" s="22" t="n"/>
    </row>
    <row r="3104">
      <c r="F3104" s="22" t="n"/>
    </row>
    <row r="3105">
      <c r="F3105" s="22" t="n"/>
    </row>
    <row r="3106">
      <c r="F3106" s="22" t="n"/>
    </row>
    <row r="3107">
      <c r="F3107" s="22" t="n"/>
    </row>
    <row r="3108">
      <c r="F3108" s="22" t="n"/>
    </row>
    <row r="3109">
      <c r="F3109" s="22" t="n"/>
    </row>
    <row r="3110">
      <c r="F3110" s="22" t="n"/>
    </row>
    <row r="3111">
      <c r="F3111" s="22" t="n"/>
    </row>
    <row r="3112">
      <c r="F3112" s="22" t="n"/>
    </row>
    <row r="3113">
      <c r="F3113" s="22" t="n"/>
    </row>
    <row r="3114">
      <c r="F3114" s="22" t="n"/>
    </row>
    <row r="3115">
      <c r="F3115" s="22" t="n"/>
    </row>
    <row r="3116">
      <c r="F3116" s="22" t="n"/>
    </row>
    <row r="3117">
      <c r="F3117" s="22" t="n"/>
    </row>
    <row r="3118">
      <c r="F3118" s="22" t="n"/>
    </row>
    <row r="3119">
      <c r="F3119" s="22" t="n"/>
    </row>
    <row r="3120">
      <c r="F3120" s="22" t="n"/>
    </row>
    <row r="3121">
      <c r="F3121" s="22" t="n"/>
    </row>
    <row r="3122">
      <c r="F3122" s="22" t="n"/>
    </row>
    <row r="3123">
      <c r="F3123" s="22" t="n"/>
    </row>
    <row r="3124">
      <c r="F3124" s="22" t="n"/>
    </row>
    <row r="3125">
      <c r="F3125" s="22" t="n"/>
    </row>
    <row r="3126">
      <c r="F3126" s="22" t="n"/>
    </row>
    <row r="3127">
      <c r="F3127" s="22" t="n"/>
    </row>
    <row r="3128">
      <c r="F3128" s="22" t="n"/>
    </row>
    <row r="3129">
      <c r="F3129" s="22" t="n"/>
    </row>
    <row r="3130">
      <c r="F3130" s="22" t="n"/>
    </row>
    <row r="3131">
      <c r="F3131" s="22" t="n"/>
    </row>
    <row r="3132">
      <c r="F3132" s="22" t="n"/>
    </row>
    <row r="3133">
      <c r="F3133" s="22" t="n"/>
    </row>
    <row r="3134">
      <c r="F3134" s="22" t="n"/>
    </row>
    <row r="3135">
      <c r="F3135" s="22" t="n"/>
    </row>
    <row r="3136">
      <c r="F3136" s="22" t="n"/>
    </row>
    <row r="3137">
      <c r="F3137" s="22" t="n"/>
    </row>
    <row r="3138">
      <c r="F3138" s="22" t="n"/>
    </row>
    <row r="3139">
      <c r="F3139" s="22" t="n"/>
    </row>
    <row r="3140">
      <c r="F3140" s="22" t="n"/>
    </row>
    <row r="3141">
      <c r="F3141" s="22" t="n"/>
    </row>
    <row r="3142">
      <c r="F3142" s="22" t="n"/>
    </row>
    <row r="3143">
      <c r="F3143" s="22" t="n"/>
    </row>
    <row r="3144">
      <c r="F3144" s="22" t="n"/>
    </row>
    <row r="3145">
      <c r="F3145" s="22" t="n"/>
    </row>
    <row r="3146">
      <c r="F3146" s="22" t="n"/>
    </row>
    <row r="3147">
      <c r="F3147" s="22" t="n"/>
    </row>
    <row r="3148">
      <c r="F3148" s="22" t="n"/>
    </row>
    <row r="3149">
      <c r="F3149" s="22" t="n"/>
    </row>
    <row r="3150">
      <c r="F3150" s="22" t="n"/>
    </row>
    <row r="3151">
      <c r="F3151" s="22" t="n"/>
    </row>
    <row r="3152">
      <c r="F3152" s="22" t="n"/>
    </row>
    <row r="3153">
      <c r="F3153" s="22" t="n"/>
    </row>
    <row r="3154">
      <c r="F3154" s="22" t="n"/>
    </row>
    <row r="3155">
      <c r="F3155" s="22" t="n"/>
    </row>
    <row r="3156">
      <c r="F3156" s="22" t="n"/>
    </row>
    <row r="3157">
      <c r="F3157" s="22" t="n"/>
    </row>
    <row r="3158">
      <c r="F3158" s="22" t="n"/>
    </row>
    <row r="3159">
      <c r="F3159" s="22" t="n"/>
    </row>
    <row r="3160">
      <c r="F3160" s="22" t="n"/>
    </row>
    <row r="3161">
      <c r="F3161" s="22" t="n"/>
    </row>
    <row r="3162">
      <c r="F3162" s="22" t="n"/>
    </row>
    <row r="3163">
      <c r="F3163" s="22" t="n"/>
    </row>
    <row r="3164">
      <c r="F3164" s="22" t="n"/>
    </row>
    <row r="3165">
      <c r="F3165" s="22" t="n"/>
    </row>
    <row r="3166">
      <c r="F3166" s="22" t="n"/>
    </row>
    <row r="3167">
      <c r="F3167" s="22" t="n"/>
    </row>
    <row r="3168">
      <c r="F3168" s="22" t="n"/>
    </row>
    <row r="3169">
      <c r="F3169" s="22" t="n"/>
    </row>
    <row r="3170">
      <c r="F3170" s="22" t="n"/>
    </row>
    <row r="3171">
      <c r="F3171" s="22" t="n"/>
    </row>
    <row r="3172">
      <c r="F3172" s="22" t="n"/>
    </row>
    <row r="3173">
      <c r="F3173" s="22" t="n"/>
    </row>
    <row r="3174">
      <c r="F3174" s="22" t="n"/>
    </row>
    <row r="3175">
      <c r="F3175" s="22" t="n"/>
    </row>
    <row r="3176">
      <c r="F3176" s="22" t="n"/>
    </row>
    <row r="3177">
      <c r="F3177" s="22" t="n"/>
    </row>
    <row r="3178">
      <c r="F3178" s="22" t="n"/>
    </row>
    <row r="3179">
      <c r="F3179" s="22" t="n"/>
    </row>
    <row r="3180">
      <c r="F3180" s="22" t="n"/>
    </row>
    <row r="3181">
      <c r="F3181" s="22" t="n"/>
    </row>
    <row r="3182">
      <c r="F3182" s="22" t="n"/>
    </row>
    <row r="3183">
      <c r="F3183" s="22" t="n"/>
    </row>
    <row r="3184">
      <c r="F3184" s="22" t="n"/>
    </row>
    <row r="3185">
      <c r="F3185" s="22" t="n"/>
    </row>
    <row r="3186">
      <c r="F3186" s="22" t="n"/>
    </row>
    <row r="3187">
      <c r="F3187" s="22" t="n"/>
    </row>
    <row r="3188">
      <c r="F3188" s="22" t="n"/>
    </row>
    <row r="3189">
      <c r="F3189" s="22" t="n"/>
    </row>
    <row r="3190">
      <c r="F3190" s="22" t="n"/>
    </row>
    <row r="3191">
      <c r="F3191" s="22" t="n"/>
    </row>
    <row r="3192">
      <c r="F3192" s="22" t="n"/>
    </row>
    <row r="3193">
      <c r="F3193" s="22" t="n"/>
    </row>
    <row r="3194">
      <c r="F3194" s="22" t="n"/>
    </row>
    <row r="3195">
      <c r="F3195" s="22" t="n"/>
    </row>
    <row r="3196">
      <c r="F3196" s="22" t="n"/>
    </row>
    <row r="3197">
      <c r="F3197" s="22" t="n"/>
    </row>
    <row r="3198">
      <c r="F3198" s="22" t="n"/>
    </row>
    <row r="3199">
      <c r="F3199" s="22" t="n"/>
    </row>
    <row r="3200">
      <c r="F3200" s="22" t="n"/>
    </row>
    <row r="3201">
      <c r="F3201" s="22" t="n"/>
    </row>
    <row r="3202">
      <c r="F3202" s="22" t="n"/>
    </row>
    <row r="3203">
      <c r="F3203" s="22" t="n"/>
    </row>
    <row r="3204">
      <c r="F3204" s="22" t="n"/>
    </row>
    <row r="3205">
      <c r="F3205" s="22" t="n"/>
    </row>
    <row r="3206">
      <c r="F3206" s="22" t="n"/>
    </row>
    <row r="3207">
      <c r="F3207" s="22" t="n"/>
    </row>
    <row r="3208">
      <c r="F3208" s="22" t="n"/>
    </row>
    <row r="3209">
      <c r="F3209" s="22" t="n"/>
    </row>
    <row r="3210">
      <c r="F3210" s="22" t="n"/>
    </row>
    <row r="3211">
      <c r="F3211" s="22" t="n"/>
    </row>
    <row r="3212">
      <c r="F3212" s="22" t="n"/>
    </row>
    <row r="3213">
      <c r="F3213" s="22" t="n"/>
    </row>
    <row r="3214">
      <c r="F3214" s="22" t="n"/>
    </row>
    <row r="3215">
      <c r="F3215" s="22" t="n"/>
    </row>
    <row r="3216">
      <c r="F3216" s="22" t="n"/>
    </row>
    <row r="3217">
      <c r="F3217" s="22" t="n"/>
    </row>
    <row r="3218">
      <c r="F3218" s="22" t="n"/>
    </row>
    <row r="3219">
      <c r="F3219" s="22" t="n"/>
    </row>
    <row r="3220">
      <c r="F3220" s="22" t="n"/>
    </row>
    <row r="3221">
      <c r="F3221" s="22" t="n"/>
    </row>
    <row r="3222">
      <c r="F3222" s="22" t="n"/>
    </row>
    <row r="3223">
      <c r="F3223" s="22" t="n"/>
    </row>
    <row r="3224">
      <c r="F3224" s="22" t="n"/>
    </row>
    <row r="3225">
      <c r="F3225" s="22" t="n"/>
    </row>
    <row r="3226">
      <c r="F3226" s="22" t="n"/>
    </row>
    <row r="3227">
      <c r="F3227" s="22" t="n"/>
    </row>
    <row r="3228">
      <c r="F3228" s="22" t="n"/>
    </row>
    <row r="3229">
      <c r="F3229" s="22" t="n"/>
    </row>
    <row r="3230">
      <c r="F3230" s="22" t="n"/>
    </row>
    <row r="3231">
      <c r="F3231" s="22" t="n"/>
    </row>
    <row r="3232">
      <c r="F3232" s="22" t="n"/>
    </row>
    <row r="3233">
      <c r="F3233" s="22" t="n"/>
    </row>
    <row r="3234">
      <c r="F3234" s="22" t="n"/>
    </row>
    <row r="3235">
      <c r="F3235" s="22" t="n"/>
    </row>
    <row r="3236">
      <c r="F3236" s="22" t="n"/>
    </row>
    <row r="3237">
      <c r="F3237" s="22" t="n"/>
    </row>
    <row r="3238">
      <c r="F3238" s="22" t="n"/>
    </row>
    <row r="3239">
      <c r="F3239" s="22" t="n"/>
    </row>
    <row r="3240">
      <c r="F3240" s="22" t="n"/>
    </row>
    <row r="3241">
      <c r="F3241" s="22" t="n"/>
    </row>
    <row r="3242">
      <c r="F3242" s="22" t="n"/>
    </row>
    <row r="3243">
      <c r="F3243" s="22" t="n"/>
    </row>
    <row r="3244">
      <c r="F3244" s="22" t="n"/>
    </row>
    <row r="3245">
      <c r="F3245" s="22" t="n"/>
    </row>
    <row r="3246">
      <c r="F3246" s="22" t="n"/>
    </row>
    <row r="3247">
      <c r="F3247" s="22" t="n"/>
    </row>
    <row r="3248">
      <c r="F3248" s="22" t="n"/>
    </row>
    <row r="3249">
      <c r="F3249" s="22" t="n"/>
    </row>
    <row r="3250">
      <c r="F3250" s="22" t="n"/>
    </row>
    <row r="3251">
      <c r="F3251" s="22" t="n"/>
    </row>
    <row r="3252">
      <c r="F3252" s="22" t="n"/>
    </row>
    <row r="3253">
      <c r="F3253" s="22" t="n"/>
    </row>
    <row r="3254">
      <c r="F3254" s="22" t="n"/>
    </row>
    <row r="3255">
      <c r="F3255" s="22" t="n"/>
    </row>
    <row r="3256">
      <c r="F3256" s="22" t="n"/>
    </row>
    <row r="3257">
      <c r="F3257" s="22" t="n"/>
    </row>
    <row r="3258">
      <c r="F3258" s="22" t="n"/>
    </row>
    <row r="3259">
      <c r="F3259" s="22" t="n"/>
    </row>
    <row r="3260">
      <c r="F3260" s="22" t="n"/>
    </row>
    <row r="3261">
      <c r="F3261" s="22" t="n"/>
    </row>
    <row r="3262">
      <c r="F3262" s="22" t="n"/>
    </row>
    <row r="3263">
      <c r="F3263" s="22" t="n"/>
    </row>
    <row r="3264">
      <c r="F3264" s="22" t="n"/>
    </row>
    <row r="3265">
      <c r="F3265" s="22" t="n"/>
    </row>
    <row r="3266">
      <c r="F3266" s="22" t="n"/>
    </row>
    <row r="3267">
      <c r="F3267" s="22" t="n"/>
    </row>
    <row r="3268">
      <c r="F3268" s="22" t="n"/>
    </row>
    <row r="3269">
      <c r="F3269" s="22" t="n"/>
    </row>
    <row r="3270">
      <c r="F3270" s="22" t="n"/>
    </row>
    <row r="3271">
      <c r="F3271" s="22" t="n"/>
    </row>
    <row r="3272">
      <c r="F3272" s="22" t="n"/>
    </row>
    <row r="3273">
      <c r="F3273" s="22" t="n"/>
    </row>
    <row r="3274">
      <c r="F3274" s="22" t="n"/>
    </row>
    <row r="3275">
      <c r="F3275" s="22" t="n"/>
    </row>
    <row r="3276">
      <c r="F3276" s="22" t="n"/>
    </row>
    <row r="3277">
      <c r="F3277" s="22" t="n"/>
    </row>
    <row r="3278">
      <c r="F3278" s="22" t="n"/>
    </row>
    <row r="3279">
      <c r="F3279" s="22" t="n"/>
    </row>
    <row r="3280">
      <c r="F3280" s="22" t="n"/>
    </row>
    <row r="3281">
      <c r="F3281" s="22" t="n"/>
    </row>
    <row r="3282">
      <c r="F3282" s="22" t="n"/>
    </row>
    <row r="3283">
      <c r="F3283" s="22" t="n"/>
    </row>
    <row r="3284">
      <c r="F3284" s="22" t="n"/>
    </row>
    <row r="3285">
      <c r="F3285" s="22" t="n"/>
    </row>
    <row r="3286">
      <c r="F3286" s="22" t="n"/>
    </row>
    <row r="3287">
      <c r="F3287" s="22" t="n"/>
    </row>
    <row r="3288">
      <c r="F3288" s="22" t="n"/>
    </row>
    <row r="3289">
      <c r="F3289" s="22" t="n"/>
    </row>
    <row r="3290">
      <c r="F3290" s="22" t="n"/>
    </row>
    <row r="3291">
      <c r="F3291" s="22" t="n"/>
    </row>
    <row r="3292">
      <c r="F3292" s="22" t="n"/>
    </row>
    <row r="3293">
      <c r="F3293" s="22" t="n"/>
    </row>
    <row r="3294">
      <c r="F3294" s="22" t="n"/>
    </row>
    <row r="3295">
      <c r="F3295" s="22" t="n"/>
    </row>
    <row r="3296">
      <c r="F3296" s="22" t="n"/>
    </row>
    <row r="3297">
      <c r="F3297" s="22" t="n"/>
    </row>
    <row r="3298">
      <c r="F3298" s="22" t="n"/>
    </row>
    <row r="3299">
      <c r="F3299" s="22" t="n"/>
    </row>
    <row r="3300">
      <c r="F3300" s="22" t="n"/>
    </row>
    <row r="3301">
      <c r="F3301" s="22" t="n"/>
    </row>
    <row r="3302">
      <c r="F3302" s="22" t="n"/>
    </row>
    <row r="3303">
      <c r="F3303" s="22" t="n"/>
    </row>
    <row r="3304">
      <c r="F3304" s="22" t="n"/>
    </row>
    <row r="3305">
      <c r="F3305" s="22" t="n"/>
    </row>
    <row r="3306">
      <c r="F3306" s="22" t="n"/>
    </row>
    <row r="3307">
      <c r="F3307" s="22" t="n"/>
    </row>
    <row r="3308">
      <c r="F3308" s="22" t="n"/>
    </row>
    <row r="3309">
      <c r="F3309" s="22" t="n"/>
    </row>
    <row r="3310">
      <c r="F3310" s="22" t="n"/>
    </row>
    <row r="3311">
      <c r="F3311" s="22" t="n"/>
    </row>
    <row r="3312">
      <c r="F3312" s="22" t="n"/>
    </row>
    <row r="3313">
      <c r="F3313" s="22" t="n"/>
    </row>
    <row r="3314">
      <c r="F3314" s="22" t="n"/>
    </row>
    <row r="3315">
      <c r="F3315" s="22" t="n"/>
    </row>
    <row r="3316">
      <c r="F3316" s="22" t="n"/>
    </row>
    <row r="3317">
      <c r="F3317" s="22" t="n"/>
    </row>
    <row r="3318">
      <c r="F3318" s="22" t="n"/>
    </row>
    <row r="3319">
      <c r="F3319" s="22" t="n"/>
    </row>
    <row r="3320">
      <c r="F3320" s="22" t="n"/>
    </row>
    <row r="3321">
      <c r="F3321" s="22" t="n"/>
    </row>
    <row r="3322">
      <c r="F3322" s="22" t="n"/>
    </row>
    <row r="3323">
      <c r="F3323" s="22" t="n"/>
    </row>
    <row r="3324">
      <c r="F3324" s="22" t="n"/>
    </row>
    <row r="3325">
      <c r="F3325" s="22" t="n"/>
    </row>
    <row r="3326">
      <c r="F3326" s="22" t="n"/>
    </row>
    <row r="3327">
      <c r="F3327" s="22" t="n"/>
    </row>
    <row r="3328">
      <c r="F3328" s="22" t="n"/>
    </row>
    <row r="3329">
      <c r="F3329" s="22" t="n"/>
    </row>
    <row r="3330">
      <c r="F3330" s="22" t="n"/>
    </row>
    <row r="3331">
      <c r="F3331" s="22" t="n"/>
    </row>
    <row r="3332">
      <c r="F3332" s="22" t="n"/>
    </row>
    <row r="3333">
      <c r="F3333" s="22" t="n"/>
    </row>
    <row r="3334">
      <c r="F3334" s="22" t="n"/>
    </row>
    <row r="3335">
      <c r="F3335" s="22" t="n"/>
    </row>
    <row r="3336">
      <c r="F3336" s="22" t="n"/>
    </row>
    <row r="3337">
      <c r="F3337" s="22" t="n"/>
    </row>
    <row r="3338">
      <c r="F3338" s="22" t="n"/>
    </row>
    <row r="3339">
      <c r="F3339" s="22" t="n"/>
    </row>
    <row r="3340">
      <c r="F3340" s="22" t="n"/>
    </row>
    <row r="3341">
      <c r="F3341" s="22" t="n"/>
    </row>
    <row r="3342">
      <c r="F3342" s="22" t="n"/>
    </row>
    <row r="3343">
      <c r="F3343" s="22" t="n"/>
    </row>
    <row r="3344">
      <c r="F3344" s="22" t="n"/>
    </row>
    <row r="3345">
      <c r="F3345" s="22" t="n"/>
    </row>
    <row r="3346">
      <c r="F3346" s="22" t="n"/>
    </row>
    <row r="3347">
      <c r="F3347" s="22" t="n"/>
    </row>
    <row r="3348">
      <c r="F3348" s="22" t="n"/>
    </row>
    <row r="3349">
      <c r="F3349" s="22" t="n"/>
    </row>
    <row r="3350">
      <c r="F3350" s="22" t="n"/>
    </row>
    <row r="3351">
      <c r="F3351" s="22" t="n"/>
    </row>
    <row r="3352">
      <c r="F3352" s="22" t="n"/>
    </row>
    <row r="3353">
      <c r="F3353" s="22" t="n"/>
    </row>
    <row r="3354">
      <c r="F3354" s="22" t="n"/>
    </row>
    <row r="3355">
      <c r="F3355" s="22" t="n"/>
    </row>
    <row r="3356">
      <c r="F3356" s="22" t="n"/>
    </row>
    <row r="3357">
      <c r="F3357" s="22" t="n"/>
    </row>
    <row r="3358">
      <c r="F3358" s="22" t="n"/>
    </row>
    <row r="3359">
      <c r="F3359" s="22" t="n"/>
    </row>
    <row r="3360">
      <c r="F3360" s="22" t="n"/>
    </row>
    <row r="3361">
      <c r="F3361" s="22" t="n"/>
    </row>
    <row r="3362">
      <c r="F3362" s="22" t="n"/>
    </row>
    <row r="3363">
      <c r="F3363" s="22" t="n"/>
    </row>
    <row r="3364">
      <c r="F3364" s="22" t="n"/>
    </row>
    <row r="3365">
      <c r="F3365" s="22" t="n"/>
    </row>
    <row r="3366">
      <c r="F3366" s="22" t="n"/>
    </row>
    <row r="3367">
      <c r="F3367" s="22" t="n"/>
    </row>
    <row r="3368">
      <c r="F3368" s="22" t="n"/>
    </row>
    <row r="3369">
      <c r="F3369" s="22" t="n"/>
    </row>
    <row r="3370">
      <c r="F3370" s="22" t="n"/>
    </row>
    <row r="3371">
      <c r="F3371" s="22" t="n"/>
    </row>
    <row r="3372">
      <c r="F3372" s="22" t="n"/>
    </row>
    <row r="3373">
      <c r="F3373" s="22" t="n"/>
    </row>
    <row r="3374">
      <c r="F3374" s="22" t="n"/>
    </row>
    <row r="3375">
      <c r="F3375" s="22" t="n"/>
    </row>
    <row r="3376">
      <c r="F3376" s="22" t="n"/>
    </row>
    <row r="3377">
      <c r="F3377" s="22" t="n"/>
    </row>
    <row r="3378">
      <c r="F3378" s="22" t="n"/>
    </row>
    <row r="3379">
      <c r="F3379" s="22" t="n"/>
    </row>
    <row r="3380">
      <c r="F3380" s="22" t="n"/>
    </row>
    <row r="3381">
      <c r="F3381" s="22" t="n"/>
    </row>
    <row r="3382">
      <c r="F3382" s="22" t="n"/>
    </row>
    <row r="3383">
      <c r="F3383" s="22" t="n"/>
    </row>
    <row r="3384">
      <c r="F3384" s="22" t="n"/>
    </row>
    <row r="3385">
      <c r="F3385" s="22" t="n"/>
    </row>
    <row r="3386">
      <c r="F3386" s="22" t="n"/>
    </row>
    <row r="3387">
      <c r="F3387" s="22" t="n"/>
    </row>
    <row r="3388">
      <c r="F3388" s="22" t="n"/>
    </row>
    <row r="3389">
      <c r="F3389" s="22" t="n"/>
    </row>
    <row r="3390">
      <c r="F3390" s="22" t="n"/>
    </row>
    <row r="3391">
      <c r="F3391" s="22" t="n"/>
    </row>
    <row r="3392">
      <c r="F3392" s="22" t="n"/>
    </row>
    <row r="3393">
      <c r="F3393" s="22" t="n"/>
    </row>
    <row r="3394">
      <c r="F3394" s="22" t="n"/>
    </row>
    <row r="3395">
      <c r="F3395" s="22" t="n"/>
    </row>
    <row r="3396">
      <c r="F3396" s="22" t="n"/>
    </row>
    <row r="3397">
      <c r="F3397" s="22" t="n"/>
    </row>
    <row r="3398">
      <c r="F3398" s="22" t="n"/>
    </row>
    <row r="3399">
      <c r="F3399" s="22" t="n"/>
    </row>
    <row r="3400">
      <c r="F3400" s="22" t="n"/>
    </row>
    <row r="3401">
      <c r="F3401" s="22" t="n"/>
    </row>
    <row r="3402">
      <c r="F3402" s="22" t="n"/>
    </row>
    <row r="3403">
      <c r="F3403" s="22" t="n"/>
    </row>
    <row r="3404">
      <c r="F3404" s="22" t="n"/>
    </row>
    <row r="3405">
      <c r="F3405" s="22" t="n"/>
    </row>
    <row r="3406">
      <c r="F3406" s="22" t="n"/>
    </row>
    <row r="3407">
      <c r="F3407" s="22" t="n"/>
    </row>
    <row r="3408">
      <c r="F3408" s="22" t="n"/>
    </row>
    <row r="3409">
      <c r="F3409" s="22" t="n"/>
    </row>
    <row r="3410">
      <c r="F3410" s="22" t="n"/>
    </row>
    <row r="3411">
      <c r="F3411" s="22" t="n"/>
    </row>
    <row r="3412">
      <c r="F3412" s="22" t="n"/>
    </row>
    <row r="3413">
      <c r="F3413" s="22" t="n"/>
    </row>
    <row r="3414">
      <c r="F3414" s="22" t="n"/>
    </row>
    <row r="3415">
      <c r="F3415" s="22" t="n"/>
    </row>
    <row r="3416">
      <c r="F3416" s="22" t="n"/>
    </row>
    <row r="3417">
      <c r="F3417" s="22" t="n"/>
    </row>
    <row r="3418">
      <c r="F3418" s="22" t="n"/>
    </row>
    <row r="3419">
      <c r="F3419" s="22" t="n"/>
    </row>
    <row r="3420">
      <c r="F3420" s="22" t="n"/>
    </row>
    <row r="3421">
      <c r="F3421" s="22" t="n"/>
    </row>
    <row r="3422">
      <c r="F3422" s="22" t="n"/>
    </row>
    <row r="3423">
      <c r="F3423" s="22" t="n"/>
    </row>
    <row r="3424">
      <c r="F3424" s="22" t="n"/>
    </row>
    <row r="3425">
      <c r="F3425" s="22" t="n"/>
    </row>
    <row r="3426">
      <c r="F3426" s="22" t="n"/>
    </row>
    <row r="3427">
      <c r="F3427" s="22" t="n"/>
    </row>
    <row r="3428">
      <c r="F3428" s="22" t="n"/>
    </row>
    <row r="3429">
      <c r="F3429" s="22" t="n"/>
    </row>
    <row r="3430">
      <c r="F3430" s="22" t="n"/>
    </row>
    <row r="3431">
      <c r="F3431" s="22" t="n"/>
    </row>
    <row r="3432">
      <c r="F3432" s="22" t="n"/>
    </row>
    <row r="3433">
      <c r="F3433" s="22" t="n"/>
    </row>
    <row r="3434">
      <c r="F3434" s="22" t="n"/>
    </row>
    <row r="3435">
      <c r="F3435" s="22" t="n"/>
    </row>
    <row r="3436">
      <c r="F3436" s="22" t="n"/>
    </row>
    <row r="3437">
      <c r="F3437" s="22" t="n"/>
    </row>
    <row r="3438">
      <c r="F3438" s="22" t="n"/>
    </row>
    <row r="3439">
      <c r="F3439" s="22" t="n"/>
    </row>
    <row r="3440">
      <c r="F3440" s="22" t="n"/>
    </row>
    <row r="3441">
      <c r="F3441" s="22" t="n"/>
    </row>
    <row r="3442">
      <c r="F3442" s="22" t="n"/>
    </row>
    <row r="3443">
      <c r="F3443" s="22" t="n"/>
    </row>
    <row r="3444">
      <c r="F3444" s="22" t="n"/>
    </row>
    <row r="3445">
      <c r="F3445" s="22" t="n"/>
    </row>
    <row r="3446">
      <c r="F3446" s="22" t="n"/>
    </row>
    <row r="3447">
      <c r="F3447" s="22" t="n"/>
    </row>
    <row r="3448">
      <c r="F3448" s="22" t="n"/>
    </row>
    <row r="3449">
      <c r="F3449" s="22" t="n"/>
    </row>
    <row r="3450">
      <c r="F3450" s="22" t="n"/>
    </row>
    <row r="3451">
      <c r="F3451" s="22" t="n"/>
    </row>
    <row r="3452">
      <c r="F3452" s="22" t="n"/>
    </row>
    <row r="3453">
      <c r="F3453" s="22" t="n"/>
    </row>
    <row r="3454">
      <c r="F3454" s="22" t="n"/>
    </row>
    <row r="3455">
      <c r="F3455" s="22" t="n"/>
    </row>
    <row r="3456">
      <c r="F3456" s="22" t="n"/>
    </row>
    <row r="3457">
      <c r="F3457" s="22" t="n"/>
    </row>
    <row r="3458">
      <c r="F3458" s="22" t="n"/>
    </row>
    <row r="3459">
      <c r="F3459" s="22" t="n"/>
    </row>
    <row r="3460">
      <c r="F3460" s="22" t="n"/>
    </row>
    <row r="3461">
      <c r="F3461" s="22" t="n"/>
    </row>
    <row r="3462">
      <c r="F3462" s="22" t="n"/>
    </row>
    <row r="3463">
      <c r="F3463" s="22" t="n"/>
    </row>
    <row r="3464">
      <c r="F3464" s="22" t="n"/>
    </row>
    <row r="3465">
      <c r="F3465" s="22" t="n"/>
    </row>
    <row r="3466">
      <c r="F3466" s="22" t="n"/>
    </row>
    <row r="3467">
      <c r="F3467" s="22" t="n"/>
    </row>
    <row r="3468">
      <c r="F3468" s="22" t="n"/>
    </row>
    <row r="3469">
      <c r="F3469" s="22" t="n"/>
    </row>
    <row r="3470">
      <c r="F3470" s="22" t="n"/>
    </row>
    <row r="3471">
      <c r="F3471" s="22" t="n"/>
    </row>
    <row r="3472">
      <c r="F3472" s="22" t="n"/>
    </row>
    <row r="3473">
      <c r="F3473" s="22" t="n"/>
    </row>
    <row r="3474">
      <c r="F3474" s="22" t="n"/>
    </row>
    <row r="3475">
      <c r="F3475" s="22" t="n"/>
    </row>
    <row r="3476">
      <c r="F3476" s="22" t="n"/>
    </row>
    <row r="3477">
      <c r="F3477" s="22" t="n"/>
    </row>
    <row r="3478">
      <c r="F3478" s="22" t="n"/>
    </row>
    <row r="3479">
      <c r="F3479" s="22" t="n"/>
    </row>
    <row r="3480">
      <c r="F3480" s="22" t="n"/>
    </row>
    <row r="3481">
      <c r="F3481" s="22" t="n"/>
    </row>
    <row r="3482">
      <c r="F3482" s="22" t="n"/>
    </row>
    <row r="3483">
      <c r="F3483" s="22" t="n"/>
    </row>
    <row r="3484">
      <c r="F3484" s="22" t="n"/>
    </row>
    <row r="3485">
      <c r="F3485" s="22" t="n"/>
    </row>
    <row r="3486">
      <c r="F3486" s="22" t="n"/>
    </row>
    <row r="3487">
      <c r="F3487" s="22" t="n"/>
    </row>
    <row r="3488">
      <c r="F3488" s="22" t="n"/>
    </row>
    <row r="3489">
      <c r="F3489" s="22" t="n"/>
    </row>
    <row r="3490">
      <c r="F3490" s="22" t="n"/>
    </row>
    <row r="3491">
      <c r="F3491" s="22" t="n"/>
    </row>
    <row r="3492">
      <c r="F3492" s="22" t="n"/>
    </row>
    <row r="3493">
      <c r="F3493" s="22" t="n"/>
    </row>
    <row r="3494">
      <c r="F3494" s="22" t="n"/>
    </row>
    <row r="3495">
      <c r="F3495" s="22" t="n"/>
    </row>
    <row r="3496">
      <c r="F3496" s="22" t="n"/>
    </row>
    <row r="3497">
      <c r="F3497" s="22" t="n"/>
    </row>
    <row r="3498">
      <c r="F3498" s="22" t="n"/>
    </row>
    <row r="3499">
      <c r="F3499" s="22" t="n"/>
    </row>
    <row r="3500">
      <c r="F3500" s="22" t="n"/>
    </row>
    <row r="3501">
      <c r="F3501" s="22" t="n"/>
    </row>
    <row r="3502">
      <c r="F3502" s="22" t="n"/>
    </row>
    <row r="3503">
      <c r="F3503" s="22" t="n"/>
    </row>
    <row r="3504">
      <c r="F3504" s="22" t="n"/>
    </row>
    <row r="3505">
      <c r="F3505" s="22" t="n"/>
    </row>
    <row r="3506">
      <c r="F3506" s="22" t="n"/>
    </row>
    <row r="3507">
      <c r="F3507" s="22" t="n"/>
    </row>
    <row r="3508">
      <c r="F3508" s="22" t="n"/>
    </row>
    <row r="3509">
      <c r="F3509" s="22" t="n"/>
    </row>
    <row r="3510">
      <c r="F3510" s="22" t="n"/>
    </row>
    <row r="3511">
      <c r="F3511" s="22" t="n"/>
    </row>
    <row r="3512">
      <c r="F3512" s="22" t="n"/>
    </row>
    <row r="3513">
      <c r="F3513" s="22" t="n"/>
    </row>
    <row r="3514">
      <c r="F3514" s="22" t="n"/>
    </row>
    <row r="3515">
      <c r="F3515" s="22" t="n"/>
    </row>
    <row r="3516">
      <c r="F3516" s="22" t="n"/>
    </row>
    <row r="3517">
      <c r="F3517" s="22" t="n"/>
    </row>
    <row r="3518">
      <c r="F3518" s="22" t="n"/>
    </row>
    <row r="3519">
      <c r="F3519" s="22" t="n"/>
    </row>
    <row r="3520">
      <c r="F3520" s="22" t="n"/>
    </row>
    <row r="3521">
      <c r="F3521" s="22" t="n"/>
    </row>
    <row r="3522">
      <c r="F3522" s="22" t="n"/>
    </row>
    <row r="3523">
      <c r="F3523" s="22" t="n"/>
    </row>
    <row r="3524">
      <c r="F3524" s="22" t="n"/>
    </row>
    <row r="3525">
      <c r="F3525" s="22" t="n"/>
    </row>
    <row r="3526">
      <c r="F3526" s="22" t="n"/>
    </row>
    <row r="3527">
      <c r="F3527" s="22" t="n"/>
    </row>
    <row r="3528">
      <c r="F3528" s="22" t="n"/>
    </row>
    <row r="3529">
      <c r="F3529" s="22" t="n"/>
    </row>
    <row r="3530">
      <c r="F3530" s="22" t="n"/>
    </row>
    <row r="3531">
      <c r="F3531" s="22" t="n"/>
    </row>
    <row r="3532">
      <c r="F3532" s="22" t="n"/>
    </row>
    <row r="3533">
      <c r="F3533" s="22" t="n"/>
    </row>
    <row r="3534">
      <c r="F3534" s="22" t="n"/>
    </row>
    <row r="3535">
      <c r="F3535" s="22" t="n"/>
    </row>
    <row r="3536">
      <c r="F3536" s="22" t="n"/>
    </row>
    <row r="3537">
      <c r="F3537" s="22" t="n"/>
    </row>
    <row r="3538">
      <c r="F3538" s="22" t="n"/>
    </row>
    <row r="3539">
      <c r="F3539" s="22" t="n"/>
    </row>
    <row r="3540">
      <c r="F3540" s="22" t="n"/>
    </row>
    <row r="3541">
      <c r="F3541" s="22" t="n"/>
    </row>
    <row r="3542">
      <c r="F3542" s="22" t="n"/>
    </row>
    <row r="3543">
      <c r="F3543" s="22" t="n"/>
    </row>
    <row r="3544">
      <c r="F3544" s="22" t="n"/>
    </row>
    <row r="3545">
      <c r="F3545" s="22" t="n"/>
    </row>
    <row r="3546">
      <c r="F3546" s="22" t="n"/>
    </row>
    <row r="3547">
      <c r="F3547" s="22" t="n"/>
    </row>
    <row r="3548">
      <c r="F3548" s="22" t="n"/>
    </row>
    <row r="3549">
      <c r="F3549" s="22" t="n"/>
    </row>
    <row r="3550">
      <c r="F3550" s="22" t="n"/>
    </row>
    <row r="3551">
      <c r="F3551" s="22" t="n"/>
    </row>
    <row r="3552">
      <c r="F3552" s="22" t="n"/>
    </row>
    <row r="3553">
      <c r="F3553" s="22" t="n"/>
    </row>
    <row r="3554">
      <c r="F3554" s="22" t="n"/>
    </row>
    <row r="3555">
      <c r="F3555" s="22" t="n"/>
    </row>
    <row r="3556">
      <c r="F3556" s="22" t="n"/>
    </row>
    <row r="3557">
      <c r="F3557" s="22" t="n"/>
    </row>
    <row r="3558">
      <c r="F3558" s="22" t="n"/>
    </row>
    <row r="3559">
      <c r="F3559" s="22" t="n"/>
    </row>
    <row r="3560">
      <c r="F3560" s="22" t="n"/>
    </row>
    <row r="3561">
      <c r="F3561" s="22" t="n"/>
    </row>
    <row r="3562">
      <c r="F3562" s="22" t="n"/>
    </row>
    <row r="3563">
      <c r="F3563" s="22" t="n"/>
    </row>
    <row r="3564">
      <c r="F3564" s="22" t="n"/>
    </row>
    <row r="3565">
      <c r="F3565" s="22" t="n"/>
    </row>
    <row r="3566">
      <c r="F3566" s="22" t="n"/>
    </row>
    <row r="3567">
      <c r="F3567" s="22" t="n"/>
    </row>
    <row r="3568">
      <c r="F3568" s="22" t="n"/>
    </row>
    <row r="3569">
      <c r="F3569" s="22" t="n"/>
    </row>
    <row r="3570">
      <c r="F3570" s="22" t="n"/>
    </row>
    <row r="3571">
      <c r="F3571" s="22" t="n"/>
    </row>
    <row r="3572">
      <c r="F3572" s="22" t="n"/>
    </row>
    <row r="3573">
      <c r="F3573" s="22" t="n"/>
    </row>
    <row r="3574">
      <c r="F3574" s="22" t="n"/>
    </row>
    <row r="3575">
      <c r="F3575" s="22" t="n"/>
    </row>
    <row r="3576">
      <c r="F3576" s="22" t="n"/>
    </row>
    <row r="3577">
      <c r="F3577" s="22" t="n"/>
    </row>
    <row r="3578">
      <c r="F3578" s="22" t="n"/>
    </row>
    <row r="3579">
      <c r="F3579" s="22" t="n"/>
    </row>
    <row r="3580">
      <c r="F3580" s="22" t="n"/>
    </row>
    <row r="3581">
      <c r="F3581" s="22" t="n"/>
    </row>
    <row r="3582">
      <c r="F3582" s="22" t="n"/>
    </row>
    <row r="3583">
      <c r="F3583" s="22" t="n"/>
    </row>
    <row r="3584">
      <c r="F3584" s="22" t="n"/>
    </row>
    <row r="3585">
      <c r="F3585" s="22" t="n"/>
    </row>
    <row r="3586">
      <c r="F3586" s="22" t="n"/>
    </row>
    <row r="3587">
      <c r="F3587" s="22" t="n"/>
    </row>
    <row r="3588">
      <c r="F3588" s="22" t="n"/>
    </row>
    <row r="3589">
      <c r="F3589" s="22" t="n"/>
    </row>
    <row r="3590">
      <c r="F3590" s="22" t="n"/>
    </row>
    <row r="3591">
      <c r="F3591" s="22" t="n"/>
    </row>
    <row r="3592">
      <c r="F3592" s="22" t="n"/>
    </row>
    <row r="3593">
      <c r="F3593" s="22" t="n"/>
    </row>
    <row r="3594">
      <c r="F3594" s="22" t="n"/>
    </row>
    <row r="3595">
      <c r="F3595" s="22" t="n"/>
    </row>
    <row r="3596">
      <c r="F3596" s="22" t="n"/>
    </row>
    <row r="3597">
      <c r="F3597" s="22" t="n"/>
    </row>
    <row r="3598">
      <c r="F3598" s="22" t="n"/>
    </row>
    <row r="3599">
      <c r="F3599" s="22" t="n"/>
    </row>
    <row r="3600">
      <c r="F3600" s="22" t="n"/>
    </row>
    <row r="3601">
      <c r="F3601" s="22" t="n"/>
    </row>
    <row r="3602">
      <c r="F3602" s="22" t="n"/>
    </row>
    <row r="3603">
      <c r="F3603" s="22" t="n"/>
    </row>
    <row r="3604">
      <c r="F3604" s="22" t="n"/>
    </row>
    <row r="3605">
      <c r="F3605" s="22" t="n"/>
    </row>
    <row r="3606">
      <c r="F3606" s="22" t="n"/>
    </row>
    <row r="3607">
      <c r="F3607" s="22" t="n"/>
    </row>
    <row r="3608">
      <c r="F3608" s="22" t="n"/>
    </row>
    <row r="3609">
      <c r="F3609" s="22" t="n"/>
    </row>
    <row r="3610">
      <c r="F3610" s="22" t="n"/>
    </row>
    <row r="3611">
      <c r="F3611" s="22" t="n"/>
    </row>
    <row r="3612">
      <c r="F3612" s="22" t="n"/>
    </row>
    <row r="3613">
      <c r="F3613" s="22" t="n"/>
    </row>
    <row r="3614">
      <c r="F3614" s="22" t="n"/>
    </row>
    <row r="3615">
      <c r="F3615" s="22" t="n"/>
    </row>
    <row r="3616">
      <c r="F3616" s="22" t="n"/>
    </row>
    <row r="3617">
      <c r="F3617" s="22" t="n"/>
    </row>
    <row r="3618">
      <c r="F3618" s="22" t="n"/>
    </row>
    <row r="3619">
      <c r="F3619" s="22" t="n"/>
    </row>
    <row r="3620">
      <c r="F3620" s="22" t="n"/>
    </row>
    <row r="3621">
      <c r="F3621" s="22" t="n"/>
    </row>
    <row r="3622">
      <c r="F3622" s="22" t="n"/>
    </row>
    <row r="3623">
      <c r="F3623" s="22" t="n"/>
    </row>
    <row r="3624">
      <c r="F3624" s="22" t="n"/>
    </row>
    <row r="3625">
      <c r="F3625" s="22" t="n"/>
    </row>
    <row r="3626">
      <c r="F3626" s="22" t="n"/>
    </row>
    <row r="3627">
      <c r="F3627" s="22" t="n"/>
    </row>
    <row r="3628">
      <c r="F3628" s="22" t="n"/>
    </row>
    <row r="3629">
      <c r="F3629" s="22" t="n"/>
    </row>
    <row r="3630">
      <c r="F3630" s="22" t="n"/>
    </row>
    <row r="3631">
      <c r="F3631" s="22" t="n"/>
    </row>
    <row r="3632">
      <c r="F3632" s="22" t="n"/>
    </row>
    <row r="3633">
      <c r="F3633" s="22" t="n"/>
    </row>
    <row r="3634">
      <c r="F3634" s="22" t="n"/>
    </row>
    <row r="3635">
      <c r="F3635" s="22" t="n"/>
    </row>
    <row r="3636">
      <c r="F3636" s="22" t="n"/>
    </row>
    <row r="3637">
      <c r="F3637" s="22" t="n"/>
    </row>
    <row r="3638">
      <c r="F3638" s="22" t="n"/>
    </row>
    <row r="3639">
      <c r="F3639" s="22" t="n"/>
    </row>
    <row r="3640">
      <c r="F3640" s="22" t="n"/>
    </row>
    <row r="3641">
      <c r="F3641" s="22" t="n"/>
    </row>
    <row r="3642">
      <c r="F3642" s="22" t="n"/>
    </row>
    <row r="3643">
      <c r="F3643" s="22" t="n"/>
    </row>
    <row r="3644">
      <c r="F3644" s="22" t="n"/>
    </row>
    <row r="3645">
      <c r="F3645" s="22" t="n"/>
    </row>
    <row r="3646">
      <c r="F3646" s="22" t="n"/>
    </row>
    <row r="3647">
      <c r="F3647" s="22" t="n"/>
    </row>
    <row r="3648">
      <c r="F3648" s="22" t="n"/>
    </row>
    <row r="3649">
      <c r="F3649" s="22" t="n"/>
    </row>
    <row r="3650">
      <c r="F3650" s="22" t="n"/>
    </row>
    <row r="3651">
      <c r="F3651" s="22" t="n"/>
    </row>
    <row r="3652">
      <c r="F3652" s="22" t="n"/>
    </row>
    <row r="3653">
      <c r="F3653" s="22" t="n"/>
    </row>
    <row r="3654">
      <c r="F3654" s="22" t="n"/>
    </row>
    <row r="3655">
      <c r="F3655" s="22" t="n"/>
    </row>
    <row r="3656">
      <c r="F3656" s="22" t="n"/>
    </row>
    <row r="3657">
      <c r="F3657" s="22" t="n"/>
    </row>
    <row r="3658">
      <c r="F3658" s="22" t="n"/>
    </row>
    <row r="3659">
      <c r="F3659" s="22" t="n"/>
    </row>
    <row r="3660">
      <c r="F3660" s="22" t="n"/>
    </row>
    <row r="3661">
      <c r="F3661" s="22" t="n"/>
    </row>
    <row r="3662">
      <c r="F3662" s="22" t="n"/>
    </row>
    <row r="3663">
      <c r="F3663" s="22" t="n"/>
    </row>
    <row r="3664">
      <c r="F3664" s="22" t="n"/>
    </row>
    <row r="3665">
      <c r="F3665" s="22" t="n"/>
    </row>
    <row r="3666">
      <c r="F3666" s="22" t="n"/>
    </row>
    <row r="3667">
      <c r="F3667" s="22" t="n"/>
    </row>
    <row r="3668">
      <c r="F3668" s="22" t="n"/>
    </row>
    <row r="3669">
      <c r="F3669" s="22" t="n"/>
    </row>
    <row r="3670">
      <c r="F3670" s="22" t="n"/>
    </row>
    <row r="3671">
      <c r="F3671" s="22" t="n"/>
    </row>
    <row r="3672">
      <c r="F3672" s="22" t="n"/>
    </row>
    <row r="3673">
      <c r="F3673" s="22" t="n"/>
    </row>
    <row r="3674">
      <c r="F3674" s="22" t="n"/>
    </row>
    <row r="3675">
      <c r="F3675" s="22" t="n"/>
    </row>
    <row r="3676">
      <c r="F3676" s="22" t="n"/>
    </row>
    <row r="3677">
      <c r="F3677" s="22" t="n"/>
    </row>
    <row r="3678">
      <c r="F3678" s="22" t="n"/>
    </row>
    <row r="3679">
      <c r="F3679" s="22" t="n"/>
    </row>
    <row r="3680">
      <c r="F3680" s="22" t="n"/>
    </row>
    <row r="3681">
      <c r="F3681" s="22" t="n"/>
    </row>
    <row r="3682">
      <c r="F3682" s="22" t="n"/>
    </row>
    <row r="3683">
      <c r="F3683" s="22" t="n"/>
    </row>
    <row r="3684">
      <c r="F3684" s="22" t="n"/>
    </row>
    <row r="3685">
      <c r="F3685" s="22" t="n"/>
    </row>
    <row r="3686">
      <c r="F3686" s="22" t="n"/>
    </row>
    <row r="3687">
      <c r="F3687" s="22" t="n"/>
    </row>
    <row r="3688">
      <c r="F3688" s="22" t="n"/>
    </row>
    <row r="3689">
      <c r="F3689" s="22" t="n"/>
    </row>
    <row r="3690">
      <c r="F3690" s="22" t="n"/>
    </row>
    <row r="3691">
      <c r="F3691" s="22" t="n"/>
    </row>
    <row r="3692">
      <c r="F3692" s="22" t="n"/>
    </row>
    <row r="3693">
      <c r="F3693" s="22" t="n"/>
    </row>
    <row r="3694">
      <c r="F3694" s="22" t="n"/>
    </row>
    <row r="3695">
      <c r="F3695" s="22" t="n"/>
    </row>
    <row r="3696">
      <c r="F3696" s="22" t="n"/>
    </row>
    <row r="3697">
      <c r="F3697" s="22" t="n"/>
    </row>
    <row r="3698">
      <c r="F3698" s="22" t="n"/>
    </row>
    <row r="3699">
      <c r="F3699" s="22" t="n"/>
    </row>
    <row r="3700">
      <c r="F3700" s="22" t="n"/>
    </row>
    <row r="3701">
      <c r="F3701" s="22" t="n"/>
    </row>
    <row r="3702">
      <c r="F3702" s="22" t="n"/>
    </row>
    <row r="3703">
      <c r="F3703" s="22" t="n"/>
    </row>
    <row r="3704">
      <c r="F3704" s="22" t="n"/>
    </row>
    <row r="3705">
      <c r="F3705" s="22" t="n"/>
    </row>
    <row r="3706">
      <c r="F3706" s="22" t="n"/>
    </row>
    <row r="3707">
      <c r="F3707" s="22" t="n"/>
    </row>
    <row r="3708">
      <c r="F3708" s="22" t="n"/>
    </row>
    <row r="3709">
      <c r="F3709" s="22" t="n"/>
    </row>
    <row r="3710">
      <c r="F3710" s="22" t="n"/>
    </row>
    <row r="3711">
      <c r="F3711" s="22" t="n"/>
    </row>
    <row r="3712">
      <c r="F3712" s="22" t="n"/>
    </row>
    <row r="3713">
      <c r="F3713" s="22" t="n"/>
    </row>
    <row r="3714">
      <c r="F3714" s="22" t="n"/>
    </row>
    <row r="3715">
      <c r="F3715" s="22" t="n"/>
    </row>
    <row r="3716">
      <c r="F3716" s="22" t="n"/>
    </row>
    <row r="3717">
      <c r="F3717" s="22" t="n"/>
    </row>
    <row r="3718">
      <c r="F3718" s="22" t="n"/>
    </row>
    <row r="3719">
      <c r="F3719" s="22" t="n"/>
    </row>
    <row r="3720">
      <c r="F3720" s="22" t="n"/>
    </row>
    <row r="3721">
      <c r="F3721" s="22" t="n"/>
    </row>
    <row r="3722">
      <c r="F3722" s="22" t="n"/>
    </row>
    <row r="3723">
      <c r="F3723" s="22" t="n"/>
    </row>
    <row r="3724">
      <c r="F3724" s="22" t="n"/>
    </row>
    <row r="3725">
      <c r="F3725" s="22" t="n"/>
    </row>
    <row r="3726">
      <c r="F3726" s="22" t="n"/>
    </row>
    <row r="3727">
      <c r="F3727" s="22" t="n"/>
    </row>
    <row r="3728">
      <c r="F3728" s="22" t="n"/>
    </row>
    <row r="3729">
      <c r="F3729" s="22" t="n"/>
    </row>
    <row r="3730">
      <c r="F3730" s="22" t="n"/>
    </row>
    <row r="3731">
      <c r="F3731" s="22" t="n"/>
    </row>
    <row r="3732">
      <c r="F3732" s="22" t="n"/>
    </row>
    <row r="3733">
      <c r="F3733" s="22" t="n"/>
    </row>
    <row r="3734">
      <c r="F3734" s="22" t="n"/>
    </row>
    <row r="3735">
      <c r="F3735" s="22" t="n"/>
    </row>
    <row r="3736">
      <c r="F3736" s="22" t="n"/>
    </row>
    <row r="3737">
      <c r="F3737" s="22" t="n"/>
    </row>
    <row r="3738">
      <c r="F3738" s="22" t="n"/>
    </row>
    <row r="3739">
      <c r="F3739" s="22" t="n"/>
    </row>
    <row r="3740">
      <c r="F3740" s="22" t="n"/>
    </row>
    <row r="3741">
      <c r="F3741" s="22" t="n"/>
    </row>
    <row r="3742">
      <c r="F3742" s="22" t="n"/>
    </row>
    <row r="3743">
      <c r="F3743" s="22" t="n"/>
    </row>
    <row r="3744">
      <c r="F3744" s="22" t="n"/>
    </row>
    <row r="3745">
      <c r="F3745" s="22" t="n"/>
    </row>
    <row r="3746">
      <c r="F3746" s="22" t="n"/>
    </row>
    <row r="3747">
      <c r="F3747" s="22" t="n"/>
    </row>
    <row r="3748">
      <c r="F3748" s="22" t="n"/>
    </row>
    <row r="3749">
      <c r="F3749" s="22" t="n"/>
    </row>
    <row r="3750">
      <c r="F3750" s="22" t="n"/>
    </row>
    <row r="3751">
      <c r="F3751" s="22" t="n"/>
    </row>
    <row r="3752">
      <c r="F3752" s="22" t="n"/>
    </row>
    <row r="3753">
      <c r="F3753" s="22" t="n"/>
    </row>
    <row r="3754">
      <c r="F3754" s="22" t="n"/>
    </row>
    <row r="3755">
      <c r="F3755" s="22" t="n"/>
    </row>
    <row r="3756">
      <c r="F3756" s="22" t="n"/>
    </row>
    <row r="3757">
      <c r="F3757" s="22" t="n"/>
    </row>
    <row r="3758">
      <c r="F3758" s="22" t="n"/>
    </row>
    <row r="3759">
      <c r="F3759" s="22" t="n"/>
    </row>
    <row r="3760">
      <c r="F3760" s="22" t="n"/>
    </row>
    <row r="3761">
      <c r="F3761" s="22" t="n"/>
    </row>
    <row r="3762">
      <c r="F3762" s="22" t="n"/>
    </row>
    <row r="3763">
      <c r="F3763" s="22" t="n"/>
    </row>
    <row r="3764">
      <c r="F3764" s="22" t="n"/>
    </row>
    <row r="3765">
      <c r="F3765" s="22" t="n"/>
    </row>
    <row r="3766">
      <c r="F3766" s="22" t="n"/>
    </row>
    <row r="3767">
      <c r="F3767" s="22" t="n"/>
    </row>
    <row r="3768">
      <c r="F3768" s="22" t="n"/>
    </row>
    <row r="3769">
      <c r="F3769" s="22" t="n"/>
    </row>
    <row r="3770">
      <c r="F3770" s="22" t="n"/>
    </row>
    <row r="3771">
      <c r="F3771" s="22" t="n"/>
    </row>
    <row r="3772">
      <c r="F3772" s="22" t="n"/>
    </row>
    <row r="3773">
      <c r="F3773" s="22" t="n"/>
    </row>
    <row r="3774">
      <c r="F3774" s="22" t="n"/>
    </row>
    <row r="3775">
      <c r="F3775" s="22" t="n"/>
    </row>
    <row r="3776">
      <c r="F3776" s="22" t="n"/>
    </row>
    <row r="3777">
      <c r="F3777" s="22" t="n"/>
    </row>
    <row r="3778">
      <c r="F3778" s="22" t="n"/>
    </row>
    <row r="3779">
      <c r="F3779" s="22" t="n"/>
    </row>
    <row r="3780">
      <c r="F3780" s="22" t="n"/>
    </row>
    <row r="3781">
      <c r="F3781" s="22" t="n"/>
    </row>
    <row r="3782">
      <c r="F3782" s="22" t="n"/>
    </row>
    <row r="3783">
      <c r="F3783" s="22" t="n"/>
    </row>
    <row r="3784">
      <c r="F3784" s="22" t="n"/>
    </row>
    <row r="3785">
      <c r="F3785" s="22" t="n"/>
    </row>
    <row r="3786">
      <c r="F3786" s="22" t="n"/>
    </row>
    <row r="3787">
      <c r="F3787" s="22" t="n"/>
    </row>
    <row r="3788">
      <c r="F3788" s="22" t="n"/>
    </row>
    <row r="3789">
      <c r="F3789" s="22" t="n"/>
    </row>
    <row r="3790">
      <c r="F3790" s="22" t="n"/>
    </row>
    <row r="3791">
      <c r="F3791" s="22" t="n"/>
    </row>
    <row r="3792">
      <c r="F3792" s="22" t="n"/>
    </row>
    <row r="3793">
      <c r="F3793" s="22" t="n"/>
    </row>
    <row r="3794">
      <c r="F3794" s="22" t="n"/>
    </row>
    <row r="3795">
      <c r="F3795" s="22" t="n"/>
    </row>
    <row r="3796">
      <c r="F3796" s="22" t="n"/>
    </row>
    <row r="3797">
      <c r="F3797" s="22" t="n"/>
    </row>
    <row r="3798">
      <c r="F3798" s="22" t="n"/>
    </row>
    <row r="3799">
      <c r="F3799" s="22" t="n"/>
    </row>
    <row r="3800">
      <c r="F3800" s="22" t="n"/>
    </row>
    <row r="3801">
      <c r="F3801" s="22" t="n"/>
    </row>
    <row r="3802">
      <c r="F3802" s="22" t="n"/>
    </row>
    <row r="3803">
      <c r="F3803" s="22" t="n"/>
    </row>
    <row r="3804">
      <c r="F3804" s="22" t="n"/>
    </row>
    <row r="3805">
      <c r="F3805" s="22" t="n"/>
    </row>
    <row r="3806">
      <c r="F3806" s="22" t="n"/>
    </row>
    <row r="3807">
      <c r="F3807" s="22" t="n"/>
    </row>
    <row r="3808">
      <c r="F3808" s="22" t="n"/>
    </row>
    <row r="3809">
      <c r="F3809" s="22" t="n"/>
    </row>
    <row r="3810">
      <c r="F3810" s="22" t="n"/>
    </row>
    <row r="3811">
      <c r="F3811" s="22" t="n"/>
    </row>
    <row r="3812">
      <c r="F3812" s="22" t="n"/>
    </row>
    <row r="3813">
      <c r="F3813" s="22" t="n"/>
    </row>
    <row r="3814">
      <c r="F3814" s="22" t="n"/>
    </row>
    <row r="3815">
      <c r="F3815" s="22" t="n"/>
    </row>
    <row r="3816">
      <c r="F3816" s="22" t="n"/>
    </row>
    <row r="3817">
      <c r="F3817" s="22" t="n"/>
    </row>
    <row r="3818">
      <c r="F3818" s="22" t="n"/>
    </row>
    <row r="3819">
      <c r="F3819" s="22" t="n"/>
    </row>
    <row r="3820">
      <c r="F3820" s="22" t="n"/>
    </row>
    <row r="3821">
      <c r="F3821" s="22" t="n"/>
    </row>
    <row r="3822">
      <c r="F3822" s="22" t="n"/>
    </row>
    <row r="3823">
      <c r="F3823" s="22" t="n"/>
    </row>
    <row r="3824">
      <c r="F3824" s="22" t="n"/>
    </row>
    <row r="3825">
      <c r="F3825" s="22" t="n"/>
    </row>
    <row r="3826">
      <c r="F3826" s="22" t="n"/>
    </row>
    <row r="3827">
      <c r="F3827" s="22" t="n"/>
    </row>
    <row r="3828">
      <c r="F3828" s="22" t="n"/>
    </row>
    <row r="3829">
      <c r="F3829" s="22" t="n"/>
    </row>
    <row r="3830">
      <c r="F3830" s="22" t="n"/>
    </row>
    <row r="3831">
      <c r="F3831" s="22" t="n"/>
    </row>
    <row r="3832">
      <c r="F3832" s="22" t="n"/>
    </row>
    <row r="3833">
      <c r="F3833" s="22" t="n"/>
    </row>
    <row r="3834">
      <c r="F3834" s="22" t="n"/>
    </row>
    <row r="3835">
      <c r="F3835" s="22" t="n"/>
    </row>
    <row r="3836">
      <c r="F3836" s="22" t="n"/>
    </row>
    <row r="3837">
      <c r="F3837" s="22" t="n"/>
    </row>
    <row r="3838">
      <c r="F3838" s="22" t="n"/>
    </row>
    <row r="3839">
      <c r="F3839" s="22" t="n"/>
    </row>
    <row r="3840">
      <c r="F3840" s="22" t="n"/>
    </row>
    <row r="3841">
      <c r="F3841" s="22" t="n"/>
    </row>
    <row r="3842">
      <c r="F3842" s="22" t="n"/>
    </row>
    <row r="3843">
      <c r="F3843" s="22" t="n"/>
    </row>
    <row r="3844">
      <c r="F3844" s="22" t="n"/>
    </row>
    <row r="3845">
      <c r="F3845" s="22" t="n"/>
    </row>
    <row r="3846">
      <c r="F3846" s="22" t="n"/>
    </row>
    <row r="3847">
      <c r="F3847" s="22" t="n"/>
    </row>
    <row r="3848">
      <c r="F3848" s="22" t="n"/>
    </row>
    <row r="3849">
      <c r="F3849" s="22" t="n"/>
    </row>
    <row r="3850">
      <c r="F3850" s="22" t="n"/>
    </row>
    <row r="3851">
      <c r="F3851" s="22" t="n"/>
    </row>
    <row r="3852">
      <c r="F3852" s="22" t="n"/>
    </row>
    <row r="3853">
      <c r="F3853" s="22" t="n"/>
    </row>
    <row r="3854">
      <c r="F3854" s="22" t="n"/>
    </row>
    <row r="3855">
      <c r="F3855" s="22" t="n"/>
    </row>
    <row r="3856">
      <c r="F3856" s="22" t="n"/>
    </row>
    <row r="3857">
      <c r="F3857" s="22" t="n"/>
    </row>
    <row r="3858">
      <c r="F3858" s="22" t="n"/>
    </row>
    <row r="3859">
      <c r="F3859" s="22" t="n"/>
    </row>
    <row r="3860">
      <c r="F3860" s="22" t="n"/>
    </row>
    <row r="3861">
      <c r="F3861" s="22" t="n"/>
    </row>
    <row r="3862">
      <c r="F3862" s="22" t="n"/>
    </row>
    <row r="3863">
      <c r="F3863" s="22" t="n"/>
    </row>
    <row r="3864">
      <c r="F3864" s="22" t="n"/>
    </row>
    <row r="3865">
      <c r="F3865" s="22" t="n"/>
    </row>
    <row r="3866">
      <c r="F3866" s="22" t="n"/>
    </row>
    <row r="3867">
      <c r="F3867" s="22" t="n"/>
    </row>
    <row r="3868">
      <c r="F3868" s="22" t="n"/>
    </row>
    <row r="3869">
      <c r="F3869" s="22" t="n"/>
    </row>
    <row r="3870">
      <c r="F3870" s="22" t="n"/>
    </row>
    <row r="3871">
      <c r="F3871" s="22" t="n"/>
    </row>
    <row r="3872">
      <c r="F3872" s="22" t="n"/>
    </row>
    <row r="3873">
      <c r="F3873" s="22" t="n"/>
    </row>
    <row r="3874">
      <c r="F3874" s="22" t="n"/>
    </row>
    <row r="3875">
      <c r="F3875" s="22" t="n"/>
    </row>
    <row r="3876">
      <c r="F3876" s="22" t="n"/>
    </row>
    <row r="3877">
      <c r="F3877" s="22" t="n"/>
    </row>
    <row r="3878">
      <c r="F3878" s="22" t="n"/>
    </row>
    <row r="3879">
      <c r="F3879" s="22" t="n"/>
    </row>
    <row r="3880">
      <c r="F3880" s="22" t="n"/>
    </row>
    <row r="3881">
      <c r="F3881" s="22" t="n"/>
    </row>
    <row r="3882">
      <c r="F3882" s="22" t="n"/>
    </row>
    <row r="3883">
      <c r="F3883" s="22" t="n"/>
    </row>
    <row r="3884">
      <c r="F3884" s="22" t="n"/>
    </row>
    <row r="3885">
      <c r="F3885" s="22" t="n"/>
    </row>
    <row r="3886">
      <c r="F3886" s="22" t="n"/>
    </row>
    <row r="3887">
      <c r="F3887" s="22" t="n"/>
    </row>
    <row r="3888">
      <c r="F3888" s="22" t="n"/>
    </row>
    <row r="3889">
      <c r="F3889" s="22" t="n"/>
    </row>
    <row r="3890">
      <c r="F3890" s="22" t="n"/>
    </row>
    <row r="3891">
      <c r="F3891" s="22" t="n"/>
    </row>
    <row r="3892">
      <c r="F3892" s="22" t="n"/>
    </row>
    <row r="3893">
      <c r="F3893" s="22" t="n"/>
    </row>
    <row r="3894">
      <c r="F3894" s="22" t="n"/>
    </row>
    <row r="3895">
      <c r="F3895" s="22" t="n"/>
    </row>
    <row r="3896">
      <c r="F3896" s="22" t="n"/>
    </row>
    <row r="3897">
      <c r="F3897" s="22" t="n"/>
    </row>
    <row r="3898">
      <c r="F3898" s="22" t="n"/>
    </row>
    <row r="3899">
      <c r="F3899" s="22" t="n"/>
    </row>
    <row r="3900">
      <c r="F3900" s="22" t="n"/>
    </row>
    <row r="3901">
      <c r="F3901" s="22" t="n"/>
    </row>
    <row r="3902">
      <c r="F3902" s="22" t="n"/>
    </row>
    <row r="3903">
      <c r="F3903" s="22" t="n"/>
    </row>
    <row r="3904">
      <c r="F3904" s="22" t="n"/>
    </row>
    <row r="3905">
      <c r="F3905" s="22" t="n"/>
    </row>
    <row r="3906">
      <c r="F3906" s="22" t="n"/>
    </row>
    <row r="3907">
      <c r="F3907" s="22" t="n"/>
    </row>
    <row r="3908">
      <c r="F3908" s="22" t="n"/>
    </row>
    <row r="3909">
      <c r="F3909" s="22" t="n"/>
    </row>
    <row r="3910">
      <c r="F3910" s="22" t="n"/>
    </row>
    <row r="3911">
      <c r="F3911" s="22" t="n"/>
    </row>
    <row r="3912">
      <c r="F3912" s="22" t="n"/>
    </row>
    <row r="3913">
      <c r="F3913" s="22" t="n"/>
    </row>
    <row r="3914">
      <c r="F3914" s="22" t="n"/>
    </row>
    <row r="3915">
      <c r="F3915" s="22" t="n"/>
    </row>
    <row r="3916">
      <c r="F3916" s="22" t="n"/>
    </row>
    <row r="3917">
      <c r="F3917" s="22" t="n"/>
    </row>
    <row r="3918">
      <c r="F3918" s="22" t="n"/>
    </row>
    <row r="3919">
      <c r="F3919" s="22" t="n"/>
    </row>
    <row r="3920">
      <c r="F3920" s="22" t="n"/>
    </row>
    <row r="3921">
      <c r="F3921" s="22" t="n"/>
    </row>
    <row r="3922">
      <c r="F3922" s="22" t="n"/>
    </row>
    <row r="3923">
      <c r="F3923" s="22" t="n"/>
    </row>
    <row r="3924">
      <c r="F3924" s="22" t="n"/>
    </row>
    <row r="3925">
      <c r="F3925" s="22" t="n"/>
    </row>
    <row r="3926">
      <c r="F3926" s="22" t="n"/>
    </row>
    <row r="3927">
      <c r="F3927" s="22" t="n"/>
    </row>
    <row r="3928">
      <c r="F3928" s="22" t="n"/>
    </row>
    <row r="3929">
      <c r="F3929" s="22" t="n"/>
    </row>
    <row r="3930">
      <c r="F3930" s="22" t="n"/>
    </row>
    <row r="3931">
      <c r="F3931" s="22" t="n"/>
    </row>
    <row r="3932">
      <c r="F3932" s="22" t="n"/>
    </row>
    <row r="3933">
      <c r="F3933" s="22" t="n"/>
    </row>
    <row r="3934">
      <c r="F3934" s="22" t="n"/>
    </row>
    <row r="3935">
      <c r="F3935" s="22" t="n"/>
    </row>
    <row r="3936">
      <c r="F3936" s="22" t="n"/>
    </row>
    <row r="3937">
      <c r="F3937" s="22" t="n"/>
    </row>
    <row r="3938">
      <c r="F3938" s="22" t="n"/>
    </row>
    <row r="3939">
      <c r="F3939" s="22" t="n"/>
    </row>
    <row r="3940">
      <c r="F3940" s="22" t="n"/>
    </row>
    <row r="3941">
      <c r="F3941" s="22" t="n"/>
    </row>
    <row r="3942">
      <c r="F3942" s="22" t="n"/>
    </row>
    <row r="3943">
      <c r="F3943" s="22" t="n"/>
    </row>
    <row r="3944">
      <c r="F3944" s="22" t="n"/>
    </row>
    <row r="3945">
      <c r="F3945" s="22" t="n"/>
    </row>
    <row r="3946">
      <c r="F3946" s="22" t="n"/>
    </row>
    <row r="3947">
      <c r="F3947" s="22" t="n"/>
    </row>
    <row r="3948">
      <c r="F3948" s="22" t="n"/>
    </row>
    <row r="3949">
      <c r="F3949" s="22" t="n"/>
    </row>
    <row r="3950">
      <c r="F3950" s="22" t="n"/>
    </row>
    <row r="3951">
      <c r="F3951" s="22" t="n"/>
    </row>
    <row r="3952">
      <c r="F3952" s="22" t="n"/>
    </row>
    <row r="3953">
      <c r="F3953" s="22" t="n"/>
    </row>
    <row r="3954">
      <c r="F3954" s="22" t="n"/>
    </row>
    <row r="3955">
      <c r="F3955" s="22" t="n"/>
    </row>
    <row r="3956">
      <c r="F3956" s="22" t="n"/>
    </row>
    <row r="3957">
      <c r="F3957" s="22" t="n"/>
    </row>
    <row r="3958">
      <c r="F3958" s="22" t="n"/>
    </row>
    <row r="3959">
      <c r="F3959" s="22" t="n"/>
    </row>
    <row r="3960">
      <c r="F3960" s="22" t="n"/>
    </row>
    <row r="3961">
      <c r="F3961" s="22" t="n"/>
    </row>
    <row r="3962">
      <c r="F3962" s="22" t="n"/>
    </row>
    <row r="3963">
      <c r="F3963" s="22" t="n"/>
    </row>
    <row r="3964">
      <c r="F3964" s="22" t="n"/>
    </row>
    <row r="3965">
      <c r="F3965" s="22" t="n"/>
    </row>
    <row r="3966">
      <c r="F3966" s="22" t="n"/>
    </row>
    <row r="3967">
      <c r="F3967" s="22" t="n"/>
    </row>
    <row r="3968">
      <c r="F3968" s="22" t="n"/>
    </row>
    <row r="3969">
      <c r="F3969" s="22" t="n"/>
    </row>
    <row r="3970">
      <c r="F3970" s="22" t="n"/>
    </row>
    <row r="3971">
      <c r="F3971" s="22" t="n"/>
    </row>
    <row r="3972">
      <c r="F3972" s="22" t="n"/>
    </row>
    <row r="3973">
      <c r="F3973" s="22" t="n"/>
    </row>
    <row r="3974">
      <c r="F3974" s="22" t="n"/>
    </row>
    <row r="3975">
      <c r="F3975" s="22" t="n"/>
    </row>
    <row r="3976">
      <c r="F3976" s="22" t="n"/>
    </row>
    <row r="3977">
      <c r="F3977" s="22" t="n"/>
    </row>
    <row r="3978">
      <c r="F3978" s="22" t="n"/>
    </row>
    <row r="3979">
      <c r="F3979" s="22" t="n"/>
    </row>
    <row r="3980">
      <c r="F3980" s="22" t="n"/>
    </row>
    <row r="3981">
      <c r="F3981" s="22" t="n"/>
    </row>
    <row r="3982">
      <c r="F3982" s="22" t="n"/>
    </row>
    <row r="3983">
      <c r="F3983" s="22" t="n"/>
    </row>
    <row r="3984">
      <c r="F3984" s="22" t="n"/>
    </row>
    <row r="3985">
      <c r="F3985" s="22" t="n"/>
    </row>
    <row r="3986">
      <c r="F3986" s="22" t="n"/>
    </row>
    <row r="3987">
      <c r="F3987" s="22" t="n"/>
    </row>
    <row r="3988">
      <c r="F3988" s="22" t="n"/>
    </row>
    <row r="3989">
      <c r="F3989" s="22" t="n"/>
    </row>
    <row r="3990">
      <c r="F3990" s="22" t="n"/>
    </row>
    <row r="3991">
      <c r="F3991" s="22" t="n"/>
    </row>
    <row r="3992">
      <c r="F3992" s="22" t="n"/>
    </row>
    <row r="3993">
      <c r="F3993" s="22" t="n"/>
    </row>
    <row r="3994">
      <c r="F3994" s="22" t="n"/>
    </row>
    <row r="3995">
      <c r="F3995" s="22" t="n"/>
    </row>
    <row r="3996">
      <c r="F3996" s="22" t="n"/>
    </row>
    <row r="3997">
      <c r="F3997" s="22" t="n"/>
    </row>
    <row r="3998">
      <c r="F3998" s="22" t="n"/>
    </row>
    <row r="3999">
      <c r="F3999" s="22" t="n"/>
    </row>
    <row r="4000">
      <c r="F4000" s="22" t="n"/>
    </row>
    <row r="4001">
      <c r="F4001" s="22" t="n"/>
    </row>
    <row r="4002">
      <c r="F4002" s="22" t="n"/>
    </row>
    <row r="4003">
      <c r="F4003" s="22" t="n"/>
    </row>
    <row r="4004">
      <c r="F4004" s="22" t="n"/>
    </row>
    <row r="4005">
      <c r="F4005" s="22" t="n"/>
    </row>
    <row r="4006">
      <c r="F4006" s="22" t="n"/>
    </row>
    <row r="4007">
      <c r="F4007" s="22" t="n"/>
    </row>
    <row r="4008">
      <c r="F4008" s="22" t="n"/>
    </row>
    <row r="4009">
      <c r="F4009" s="22" t="n"/>
    </row>
    <row r="4010">
      <c r="F4010" s="22" t="n"/>
    </row>
    <row r="4011">
      <c r="F4011" s="22" t="n"/>
    </row>
    <row r="4012">
      <c r="F4012" s="22" t="n"/>
    </row>
    <row r="4013">
      <c r="F4013" s="22" t="n"/>
    </row>
    <row r="4014">
      <c r="F4014" s="22" t="n"/>
    </row>
    <row r="4015">
      <c r="F4015" s="22" t="n"/>
    </row>
    <row r="4016">
      <c r="F4016" s="22" t="n"/>
    </row>
    <row r="4017">
      <c r="F4017" s="22" t="n"/>
    </row>
    <row r="4018">
      <c r="F4018" s="22" t="n"/>
    </row>
    <row r="4019">
      <c r="F4019" s="22" t="n"/>
    </row>
    <row r="4020">
      <c r="F4020" s="22" t="n"/>
    </row>
    <row r="4021">
      <c r="F4021" s="22" t="n"/>
    </row>
    <row r="4022">
      <c r="F4022" s="22" t="n"/>
    </row>
    <row r="4023">
      <c r="F4023" s="22" t="n"/>
    </row>
    <row r="4024">
      <c r="F4024" s="22" t="n"/>
    </row>
    <row r="4025">
      <c r="F4025" s="22" t="n"/>
    </row>
    <row r="4026">
      <c r="F4026" s="22" t="n"/>
    </row>
    <row r="4027">
      <c r="F4027" s="22" t="n"/>
    </row>
    <row r="4028">
      <c r="F4028" s="22" t="n"/>
    </row>
    <row r="4029">
      <c r="F4029" s="22" t="n"/>
    </row>
    <row r="4030">
      <c r="F4030" s="22" t="n"/>
    </row>
    <row r="4031">
      <c r="F4031" s="22" t="n"/>
    </row>
    <row r="4032">
      <c r="F4032" s="22" t="n"/>
    </row>
    <row r="4033">
      <c r="F4033" s="22" t="n"/>
    </row>
    <row r="4034">
      <c r="F4034" s="22" t="n"/>
    </row>
    <row r="4035">
      <c r="F4035" s="22" t="n"/>
    </row>
    <row r="4036">
      <c r="F4036" s="22" t="n"/>
    </row>
    <row r="4037">
      <c r="F4037" s="22" t="n"/>
    </row>
    <row r="4038">
      <c r="F4038" s="22" t="n"/>
    </row>
    <row r="4039">
      <c r="F4039" s="22" t="n"/>
    </row>
    <row r="4040">
      <c r="F4040" s="22" t="n"/>
    </row>
    <row r="4041">
      <c r="F4041" s="22" t="n"/>
    </row>
    <row r="4042">
      <c r="F4042" s="22" t="n"/>
    </row>
    <row r="4043">
      <c r="F4043" s="22" t="n"/>
    </row>
    <row r="4044">
      <c r="F4044" s="22" t="n"/>
    </row>
    <row r="4045">
      <c r="F4045" s="22" t="n"/>
    </row>
    <row r="4046">
      <c r="F4046" s="22" t="n"/>
    </row>
    <row r="4047">
      <c r="F4047" s="22" t="n"/>
    </row>
    <row r="4048">
      <c r="F4048" s="22" t="n"/>
    </row>
    <row r="4049">
      <c r="F4049" s="22" t="n"/>
    </row>
    <row r="4050">
      <c r="F4050" s="22" t="n"/>
    </row>
    <row r="4051">
      <c r="F4051" s="22" t="n"/>
    </row>
    <row r="4052">
      <c r="F4052" s="22" t="n"/>
    </row>
    <row r="4053">
      <c r="F4053" s="22" t="n"/>
    </row>
    <row r="4054">
      <c r="F4054" s="22" t="n"/>
    </row>
    <row r="4055">
      <c r="F4055" s="22" t="n"/>
    </row>
    <row r="4056">
      <c r="F4056" s="22" t="n"/>
    </row>
    <row r="4057">
      <c r="F4057" s="22" t="n"/>
    </row>
    <row r="4058">
      <c r="F4058" s="22" t="n"/>
    </row>
    <row r="4059">
      <c r="F4059" s="22" t="n"/>
    </row>
    <row r="4060">
      <c r="F4060" s="22" t="n"/>
    </row>
    <row r="4061">
      <c r="F4061" s="22" t="n"/>
    </row>
    <row r="4062">
      <c r="F4062" s="22" t="n"/>
    </row>
    <row r="4063">
      <c r="F4063" s="22" t="n"/>
    </row>
    <row r="4064">
      <c r="F4064" s="22" t="n"/>
    </row>
    <row r="4065">
      <c r="F4065" s="22" t="n"/>
    </row>
    <row r="4066">
      <c r="F4066" s="22" t="n"/>
    </row>
    <row r="4067">
      <c r="F4067" s="22" t="n"/>
    </row>
    <row r="4068">
      <c r="F4068" s="22" t="n"/>
    </row>
    <row r="4069">
      <c r="F4069" s="22" t="n"/>
    </row>
    <row r="4070">
      <c r="F4070" s="22" t="n"/>
    </row>
    <row r="4071">
      <c r="F4071" s="22" t="n"/>
    </row>
    <row r="4072">
      <c r="F4072" s="22" t="n"/>
    </row>
    <row r="4073">
      <c r="F4073" s="22" t="n"/>
    </row>
    <row r="4074">
      <c r="F4074" s="22" t="n"/>
    </row>
    <row r="4075">
      <c r="F4075" s="22" t="n"/>
    </row>
    <row r="4076">
      <c r="F4076" s="22" t="n"/>
    </row>
    <row r="4077">
      <c r="F4077" s="22" t="n"/>
    </row>
    <row r="4078">
      <c r="F4078" s="22" t="n"/>
    </row>
    <row r="4079">
      <c r="F4079" s="22" t="n"/>
    </row>
    <row r="4080">
      <c r="F4080" s="22" t="n"/>
    </row>
    <row r="4081">
      <c r="F4081" s="22" t="n"/>
    </row>
    <row r="4082">
      <c r="F4082" s="22" t="n"/>
    </row>
    <row r="4083">
      <c r="F4083" s="22" t="n"/>
    </row>
    <row r="4084">
      <c r="F4084" s="22" t="n"/>
    </row>
    <row r="4085">
      <c r="F4085" s="22" t="n"/>
    </row>
    <row r="4086">
      <c r="F4086" s="22" t="n"/>
    </row>
    <row r="4087">
      <c r="F4087" s="22" t="n"/>
    </row>
    <row r="4088">
      <c r="F4088" s="22" t="n"/>
    </row>
    <row r="4089">
      <c r="F4089" s="22" t="n"/>
    </row>
    <row r="4090">
      <c r="F4090" s="22" t="n"/>
    </row>
    <row r="4091">
      <c r="F4091" s="22" t="n"/>
    </row>
    <row r="4092">
      <c r="F4092" s="22" t="n"/>
    </row>
    <row r="4093">
      <c r="F4093" s="22" t="n"/>
    </row>
    <row r="4094">
      <c r="F4094" s="22" t="n"/>
    </row>
    <row r="4095">
      <c r="F4095" s="22" t="n"/>
    </row>
    <row r="4096">
      <c r="F4096" s="22" t="n"/>
    </row>
    <row r="4097">
      <c r="F4097" s="22" t="n"/>
    </row>
    <row r="4098">
      <c r="F4098" s="22" t="n"/>
    </row>
    <row r="4099">
      <c r="F4099" s="22" t="n"/>
    </row>
    <row r="4100">
      <c r="F4100" s="22" t="n"/>
    </row>
    <row r="4101">
      <c r="F4101" s="22" t="n"/>
    </row>
    <row r="4102">
      <c r="F4102" s="22" t="n"/>
    </row>
    <row r="4103">
      <c r="F4103" s="22" t="n"/>
    </row>
    <row r="4104">
      <c r="F4104" s="22" t="n"/>
    </row>
    <row r="4105">
      <c r="F4105" s="22" t="n"/>
    </row>
    <row r="4106">
      <c r="F4106" s="22" t="n"/>
    </row>
    <row r="4107">
      <c r="F4107" s="22" t="n"/>
    </row>
    <row r="4108">
      <c r="F4108" s="22" t="n"/>
    </row>
    <row r="4109">
      <c r="F4109" s="22" t="n"/>
    </row>
    <row r="4110">
      <c r="F4110" s="22" t="n"/>
    </row>
    <row r="4111">
      <c r="F4111" s="22" t="n"/>
    </row>
    <row r="4112">
      <c r="F4112" s="22" t="n"/>
    </row>
    <row r="4113">
      <c r="F4113" s="22" t="n"/>
    </row>
    <row r="4114">
      <c r="F4114" s="22" t="n"/>
    </row>
    <row r="4115">
      <c r="F4115" s="22" t="n"/>
    </row>
    <row r="4116">
      <c r="F4116" s="22" t="n"/>
    </row>
    <row r="4117">
      <c r="F4117" s="22" t="n"/>
    </row>
    <row r="4118">
      <c r="F4118" s="22" t="n"/>
    </row>
    <row r="4119">
      <c r="F4119" s="22" t="n"/>
    </row>
    <row r="4120">
      <c r="F4120" s="22" t="n"/>
    </row>
    <row r="4121">
      <c r="F4121" s="22" t="n"/>
    </row>
    <row r="4122">
      <c r="F4122" s="22" t="n"/>
    </row>
    <row r="4123">
      <c r="F4123" s="22" t="n"/>
    </row>
    <row r="4124">
      <c r="F4124" s="22" t="n"/>
    </row>
    <row r="4125">
      <c r="F4125" s="22" t="n"/>
    </row>
    <row r="4126">
      <c r="F4126" s="22" t="n"/>
    </row>
    <row r="4127">
      <c r="F4127" s="22" t="n"/>
    </row>
    <row r="4128">
      <c r="F4128" s="22" t="n"/>
    </row>
    <row r="4129">
      <c r="F4129" s="22" t="n"/>
    </row>
    <row r="4130">
      <c r="F4130" s="22" t="n"/>
    </row>
    <row r="4131">
      <c r="F4131" s="22" t="n"/>
    </row>
    <row r="4132">
      <c r="F4132" s="22" t="n"/>
    </row>
    <row r="4133">
      <c r="F4133" s="22" t="n"/>
    </row>
    <row r="4134">
      <c r="F4134" s="22" t="n"/>
    </row>
    <row r="4135">
      <c r="F4135" s="22" t="n"/>
    </row>
    <row r="4136">
      <c r="F4136" s="22" t="n"/>
    </row>
    <row r="4137">
      <c r="F4137" s="22" t="n"/>
    </row>
    <row r="4138">
      <c r="F4138" s="22" t="n"/>
    </row>
    <row r="4139">
      <c r="F4139" s="22" t="n"/>
    </row>
    <row r="4140">
      <c r="F4140" s="22" t="n"/>
    </row>
    <row r="4141">
      <c r="F4141" s="22" t="n"/>
    </row>
    <row r="4142">
      <c r="F4142" s="22" t="n"/>
    </row>
    <row r="4143">
      <c r="F4143" s="22" t="n"/>
    </row>
    <row r="4144">
      <c r="F4144" s="22" t="n"/>
    </row>
    <row r="4145">
      <c r="F4145" s="22" t="n"/>
    </row>
    <row r="4146">
      <c r="F4146" s="22" t="n"/>
    </row>
    <row r="4147">
      <c r="F4147" s="22" t="n"/>
    </row>
    <row r="4148">
      <c r="F4148" s="22" t="n"/>
    </row>
    <row r="4149">
      <c r="F4149" s="22" t="n"/>
    </row>
    <row r="4150">
      <c r="F4150" s="22" t="n"/>
    </row>
    <row r="4151">
      <c r="F4151" s="22" t="n"/>
    </row>
    <row r="4152">
      <c r="F4152" s="22" t="n"/>
    </row>
    <row r="4153">
      <c r="F4153" s="22" t="n"/>
    </row>
    <row r="4154">
      <c r="F4154" s="22" t="n"/>
    </row>
    <row r="4155">
      <c r="F4155" s="22" t="n"/>
    </row>
    <row r="4156">
      <c r="F4156" s="22" t="n"/>
    </row>
    <row r="4157">
      <c r="F4157" s="22" t="n"/>
    </row>
    <row r="4158">
      <c r="F4158" s="22" t="n"/>
    </row>
    <row r="4159">
      <c r="F4159" s="22" t="n"/>
    </row>
    <row r="4160">
      <c r="F4160" s="22" t="n"/>
    </row>
    <row r="4161">
      <c r="F4161" s="22" t="n"/>
    </row>
    <row r="4162">
      <c r="F4162" s="22" t="n"/>
    </row>
    <row r="4163">
      <c r="F4163" s="22" t="n"/>
    </row>
    <row r="4164">
      <c r="F4164" s="22" t="n"/>
    </row>
    <row r="4165">
      <c r="F4165" s="22" t="n"/>
    </row>
    <row r="4166">
      <c r="F4166" s="22" t="n"/>
    </row>
    <row r="4167">
      <c r="F4167" s="22" t="n"/>
    </row>
    <row r="4168">
      <c r="F4168" s="22" t="n"/>
    </row>
    <row r="4169">
      <c r="F4169" s="22" t="n"/>
    </row>
    <row r="4170">
      <c r="F4170" s="22" t="n"/>
    </row>
    <row r="4171">
      <c r="F4171" s="22" t="n"/>
    </row>
    <row r="4172">
      <c r="F4172" s="22" t="n"/>
    </row>
    <row r="4173">
      <c r="F4173" s="22" t="n"/>
    </row>
    <row r="4174">
      <c r="F4174" s="22" t="n"/>
    </row>
    <row r="4175">
      <c r="F4175" s="22" t="n"/>
    </row>
    <row r="4176">
      <c r="F4176" s="22" t="n"/>
    </row>
    <row r="4177">
      <c r="F4177" s="22" t="n"/>
    </row>
    <row r="4178">
      <c r="F4178" s="22" t="n"/>
    </row>
    <row r="4179">
      <c r="F4179" s="22" t="n"/>
    </row>
    <row r="4180">
      <c r="F4180" s="22" t="n"/>
    </row>
    <row r="4181">
      <c r="F4181" s="22" t="n"/>
    </row>
    <row r="4182">
      <c r="F4182" s="22" t="n"/>
    </row>
    <row r="4183">
      <c r="F4183" s="22" t="n"/>
    </row>
    <row r="4184">
      <c r="F4184" s="22" t="n"/>
    </row>
    <row r="4185">
      <c r="F4185" s="22" t="n"/>
    </row>
    <row r="4186">
      <c r="F4186" s="22" t="n"/>
    </row>
    <row r="4187">
      <c r="F4187" s="22" t="n"/>
    </row>
    <row r="4188">
      <c r="F4188" s="22" t="n"/>
    </row>
    <row r="4189">
      <c r="F4189" s="22" t="n"/>
    </row>
    <row r="4190">
      <c r="F4190" s="22" t="n"/>
    </row>
    <row r="4191">
      <c r="F4191" s="22" t="n"/>
    </row>
    <row r="4192">
      <c r="F4192" s="22" t="n"/>
    </row>
    <row r="4193">
      <c r="F4193" s="22" t="n"/>
    </row>
    <row r="4194">
      <c r="F4194" s="22" t="n"/>
    </row>
    <row r="4195">
      <c r="F4195" s="22" t="n"/>
    </row>
    <row r="4196">
      <c r="F4196" s="22" t="n"/>
    </row>
    <row r="4197">
      <c r="F4197" s="22" t="n"/>
    </row>
    <row r="4198">
      <c r="F4198" s="22" t="n"/>
    </row>
    <row r="4199">
      <c r="F4199" s="22" t="n"/>
    </row>
    <row r="4200">
      <c r="F4200" s="22" t="n"/>
    </row>
    <row r="4201">
      <c r="F4201" s="22" t="n"/>
    </row>
    <row r="4202">
      <c r="F4202" s="22" t="n"/>
    </row>
    <row r="4203">
      <c r="F4203" s="22" t="n"/>
    </row>
    <row r="4204">
      <c r="F4204" s="22" t="n"/>
    </row>
    <row r="4205">
      <c r="F4205" s="22" t="n"/>
    </row>
    <row r="4206">
      <c r="F4206" s="22" t="n"/>
    </row>
    <row r="4207">
      <c r="F4207" s="22" t="n"/>
    </row>
    <row r="4208">
      <c r="F4208" s="22" t="n"/>
    </row>
    <row r="4209">
      <c r="F4209" s="22" t="n"/>
    </row>
    <row r="4210">
      <c r="F4210" s="22" t="n"/>
    </row>
    <row r="4211">
      <c r="F4211" s="22" t="n"/>
    </row>
    <row r="4212">
      <c r="F4212" s="22" t="n"/>
    </row>
    <row r="4213">
      <c r="F4213" s="22" t="n"/>
    </row>
    <row r="4214">
      <c r="F4214" s="22" t="n"/>
    </row>
    <row r="4215">
      <c r="F4215" s="22" t="n"/>
    </row>
    <row r="4216">
      <c r="F4216" s="22" t="n"/>
    </row>
    <row r="4217">
      <c r="F4217" s="22" t="n"/>
    </row>
    <row r="4218">
      <c r="F4218" s="22" t="n"/>
    </row>
    <row r="4219">
      <c r="F4219" s="22" t="n"/>
    </row>
    <row r="4220">
      <c r="F4220" s="22" t="n"/>
    </row>
    <row r="4221">
      <c r="F4221" s="22" t="n"/>
    </row>
    <row r="4222">
      <c r="F4222" s="22" t="n"/>
    </row>
    <row r="4223">
      <c r="F4223" s="22" t="n"/>
    </row>
    <row r="4224">
      <c r="F4224" s="22" t="n"/>
    </row>
    <row r="4225">
      <c r="F4225" s="22" t="n"/>
    </row>
    <row r="4226">
      <c r="F4226" s="22" t="n"/>
    </row>
    <row r="4227">
      <c r="F4227" s="22" t="n"/>
    </row>
    <row r="4228">
      <c r="F4228" s="22" t="n"/>
    </row>
    <row r="4229">
      <c r="F4229" s="22" t="n"/>
    </row>
    <row r="4230">
      <c r="F4230" s="22" t="n"/>
    </row>
    <row r="4231">
      <c r="F4231" s="22" t="n"/>
    </row>
    <row r="4232">
      <c r="F4232" s="22" t="n"/>
    </row>
    <row r="4233">
      <c r="F4233" s="22" t="n"/>
    </row>
    <row r="4234">
      <c r="F4234" s="22" t="n"/>
    </row>
    <row r="4235">
      <c r="F4235" s="22" t="n"/>
    </row>
    <row r="4236">
      <c r="F4236" s="22" t="n"/>
    </row>
    <row r="4237">
      <c r="F4237" s="22" t="n"/>
    </row>
    <row r="4238">
      <c r="F4238" s="22" t="n"/>
    </row>
    <row r="4239">
      <c r="F4239" s="22" t="n"/>
    </row>
    <row r="4240">
      <c r="F4240" s="22" t="n"/>
    </row>
    <row r="4241">
      <c r="F4241" s="22" t="n"/>
    </row>
    <row r="4242">
      <c r="F4242" s="22" t="n"/>
    </row>
    <row r="4243">
      <c r="F4243" s="22" t="n"/>
    </row>
    <row r="4244">
      <c r="F4244" s="22" t="n"/>
    </row>
    <row r="4245">
      <c r="F4245" s="22" t="n"/>
    </row>
    <row r="4246">
      <c r="F4246" s="22" t="n"/>
    </row>
    <row r="4247">
      <c r="F4247" s="22" t="n"/>
    </row>
    <row r="4248">
      <c r="F4248" s="22" t="n"/>
    </row>
    <row r="4249">
      <c r="F4249" s="22" t="n"/>
    </row>
    <row r="4250">
      <c r="F4250" s="22" t="n"/>
    </row>
    <row r="4251">
      <c r="F4251" s="22" t="n"/>
    </row>
    <row r="4252">
      <c r="F4252" s="22" t="n"/>
    </row>
    <row r="4253">
      <c r="F4253" s="22" t="n"/>
    </row>
    <row r="4254">
      <c r="F4254" s="22" t="n"/>
    </row>
    <row r="4255">
      <c r="F4255" s="22" t="n"/>
    </row>
    <row r="4256">
      <c r="F4256" s="22" t="n"/>
    </row>
    <row r="4257">
      <c r="F4257" s="22" t="n"/>
    </row>
    <row r="4258">
      <c r="F4258" s="22" t="n"/>
    </row>
    <row r="4259">
      <c r="F4259" s="22" t="n"/>
    </row>
    <row r="4260">
      <c r="F4260" s="22" t="n"/>
    </row>
    <row r="4261">
      <c r="F4261" s="22" t="n"/>
    </row>
    <row r="4262">
      <c r="F4262" s="22" t="n"/>
    </row>
    <row r="4263">
      <c r="F4263" s="22" t="n"/>
    </row>
    <row r="4264">
      <c r="F4264" s="22" t="n"/>
    </row>
    <row r="4265">
      <c r="F4265" s="22" t="n"/>
    </row>
    <row r="4266">
      <c r="F4266" s="22" t="n"/>
    </row>
    <row r="4267">
      <c r="F4267" s="22" t="n"/>
    </row>
    <row r="4268">
      <c r="F4268" s="22" t="n"/>
    </row>
    <row r="4269">
      <c r="F4269" s="22" t="n"/>
    </row>
    <row r="4270">
      <c r="F4270" s="22" t="n"/>
    </row>
    <row r="4271">
      <c r="F4271" s="22" t="n"/>
    </row>
    <row r="4272">
      <c r="F4272" s="22" t="n"/>
    </row>
    <row r="4273">
      <c r="F4273" s="22" t="n"/>
    </row>
    <row r="4274">
      <c r="F4274" s="22" t="n"/>
    </row>
    <row r="4275">
      <c r="F4275" s="22" t="n"/>
    </row>
    <row r="4276">
      <c r="F4276" s="22" t="n"/>
    </row>
    <row r="4277">
      <c r="F4277" s="22" t="n"/>
    </row>
    <row r="4278">
      <c r="F4278" s="22" t="n"/>
    </row>
    <row r="4279">
      <c r="F4279" s="22" t="n"/>
    </row>
    <row r="4280">
      <c r="F4280" s="22" t="n"/>
    </row>
    <row r="4281">
      <c r="F4281" s="22" t="n"/>
    </row>
    <row r="4282">
      <c r="F4282" s="22" t="n"/>
    </row>
    <row r="4283">
      <c r="F4283" s="22" t="n"/>
    </row>
    <row r="4284">
      <c r="F4284" s="22" t="n"/>
    </row>
    <row r="4285">
      <c r="F4285" s="22" t="n"/>
    </row>
    <row r="4286">
      <c r="F4286" s="22" t="n"/>
    </row>
    <row r="4287">
      <c r="F4287" s="22" t="n"/>
    </row>
    <row r="4288">
      <c r="F4288" s="22" t="n"/>
    </row>
    <row r="4289">
      <c r="F4289" s="22" t="n"/>
    </row>
    <row r="4290">
      <c r="F4290" s="22" t="n"/>
    </row>
    <row r="4291">
      <c r="F4291" s="22" t="n"/>
    </row>
    <row r="4292">
      <c r="F4292" s="22" t="n"/>
    </row>
    <row r="4293">
      <c r="F4293" s="22" t="n"/>
    </row>
    <row r="4294">
      <c r="F4294" s="22" t="n"/>
    </row>
    <row r="4295">
      <c r="F4295" s="22" t="n"/>
    </row>
    <row r="4296">
      <c r="F4296" s="22" t="n"/>
    </row>
    <row r="4297">
      <c r="F4297" s="22" t="n"/>
    </row>
    <row r="4298">
      <c r="F4298" s="22" t="n"/>
    </row>
    <row r="4299">
      <c r="F4299" s="22" t="n"/>
    </row>
    <row r="4300">
      <c r="F4300" s="22" t="n"/>
    </row>
    <row r="4301">
      <c r="F4301" s="22" t="n"/>
    </row>
    <row r="4302">
      <c r="F4302" s="22" t="n"/>
    </row>
    <row r="4303">
      <c r="F4303" s="22" t="n"/>
    </row>
    <row r="4304">
      <c r="F4304" s="22" t="n"/>
    </row>
    <row r="4305">
      <c r="F4305" s="22" t="n"/>
    </row>
    <row r="4306">
      <c r="F4306" s="22" t="n"/>
    </row>
    <row r="4307">
      <c r="F4307" s="22" t="n"/>
    </row>
    <row r="4308">
      <c r="F4308" s="22" t="n"/>
    </row>
    <row r="4309">
      <c r="F4309" s="22" t="n"/>
    </row>
    <row r="4310">
      <c r="F4310" s="22" t="n"/>
    </row>
    <row r="4311">
      <c r="F4311" s="22" t="n"/>
    </row>
    <row r="4312">
      <c r="F4312" s="22" t="n"/>
    </row>
    <row r="4313">
      <c r="F4313" s="22" t="n"/>
    </row>
    <row r="4314">
      <c r="F4314" s="22" t="n"/>
    </row>
    <row r="4315">
      <c r="F4315" s="22" t="n"/>
    </row>
    <row r="4316">
      <c r="F4316" s="22" t="n"/>
    </row>
    <row r="4317">
      <c r="F4317" s="22" t="n"/>
    </row>
    <row r="4318">
      <c r="F4318" s="22" t="n"/>
    </row>
    <row r="4319">
      <c r="F4319" s="22" t="n"/>
    </row>
    <row r="4320">
      <c r="F4320" s="22" t="n"/>
    </row>
    <row r="4321">
      <c r="F4321" s="22" t="n"/>
    </row>
    <row r="4322">
      <c r="F4322" s="22" t="n"/>
    </row>
    <row r="4323">
      <c r="F4323" s="22" t="n"/>
    </row>
    <row r="4324">
      <c r="F4324" s="22" t="n"/>
    </row>
    <row r="4325">
      <c r="F4325" s="22" t="n"/>
    </row>
    <row r="4326">
      <c r="F4326" s="22" t="n"/>
    </row>
    <row r="4327">
      <c r="F4327" s="22" t="n"/>
    </row>
    <row r="4328">
      <c r="F4328" s="22" t="n"/>
    </row>
    <row r="4329">
      <c r="F4329" s="22" t="n"/>
    </row>
    <row r="4330">
      <c r="F4330" s="22" t="n"/>
    </row>
    <row r="4331">
      <c r="F4331" s="22" t="n"/>
    </row>
    <row r="4332">
      <c r="F4332" s="22" t="n"/>
    </row>
    <row r="4333">
      <c r="F4333" s="22" t="n"/>
    </row>
    <row r="4334">
      <c r="F4334" s="22" t="n"/>
    </row>
    <row r="4335">
      <c r="F4335" s="22" t="n"/>
    </row>
    <row r="4336">
      <c r="F4336" s="22" t="n"/>
    </row>
    <row r="4337">
      <c r="F4337" s="22" t="n"/>
    </row>
    <row r="4338">
      <c r="F4338" s="22" t="n"/>
    </row>
    <row r="4339">
      <c r="F4339" s="22" t="n"/>
    </row>
    <row r="4340">
      <c r="F4340" s="22" t="n"/>
    </row>
    <row r="4341">
      <c r="F4341" s="22" t="n"/>
    </row>
    <row r="4342">
      <c r="F4342" s="22" t="n"/>
    </row>
    <row r="4343">
      <c r="F4343" s="22" t="n"/>
    </row>
    <row r="4344">
      <c r="F4344" s="22" t="n"/>
    </row>
    <row r="4345">
      <c r="F4345" s="22" t="n"/>
    </row>
    <row r="4346">
      <c r="F4346" s="22" t="n"/>
    </row>
    <row r="4347">
      <c r="F4347" s="22" t="n"/>
    </row>
    <row r="4348">
      <c r="F4348" s="22" t="n"/>
    </row>
    <row r="4349">
      <c r="F4349" s="22" t="n"/>
    </row>
    <row r="4350">
      <c r="F4350" s="22" t="n"/>
    </row>
    <row r="4351">
      <c r="F4351" s="22" t="n"/>
    </row>
    <row r="4352">
      <c r="F4352" s="22" t="n"/>
    </row>
    <row r="4353">
      <c r="F4353" s="22" t="n"/>
    </row>
    <row r="4354">
      <c r="F4354" s="22" t="n"/>
    </row>
    <row r="4355">
      <c r="F4355" s="22" t="n"/>
    </row>
    <row r="4356">
      <c r="F4356" s="22" t="n"/>
    </row>
    <row r="4357">
      <c r="F4357" s="22" t="n"/>
    </row>
    <row r="4358">
      <c r="F4358" s="22" t="n"/>
    </row>
    <row r="4359">
      <c r="F4359" s="22" t="n"/>
    </row>
    <row r="4360">
      <c r="F4360" s="22" t="n"/>
    </row>
    <row r="4361">
      <c r="F4361" s="22" t="n"/>
    </row>
    <row r="4362">
      <c r="F4362" s="22" t="n"/>
    </row>
    <row r="4363">
      <c r="F4363" s="22" t="n"/>
    </row>
    <row r="4364">
      <c r="F4364" s="22" t="n"/>
    </row>
    <row r="4365">
      <c r="F4365" s="22" t="n"/>
    </row>
    <row r="4366">
      <c r="F4366" s="22" t="n"/>
    </row>
    <row r="4367">
      <c r="F4367" s="22" t="n"/>
    </row>
    <row r="4368">
      <c r="F4368" s="22" t="n"/>
    </row>
    <row r="4369">
      <c r="F4369" s="22" t="n"/>
    </row>
    <row r="4370">
      <c r="F4370" s="22" t="n"/>
    </row>
    <row r="4371">
      <c r="F4371" s="22" t="n"/>
    </row>
    <row r="4372">
      <c r="F4372" s="22" t="n"/>
    </row>
    <row r="4373">
      <c r="F4373" s="22" t="n"/>
    </row>
    <row r="4374">
      <c r="F4374" s="22" t="n"/>
    </row>
    <row r="4375">
      <c r="F4375" s="22" t="n"/>
    </row>
    <row r="4376">
      <c r="F4376" s="22" t="n"/>
    </row>
    <row r="4377">
      <c r="F4377" s="22" t="n"/>
    </row>
    <row r="4378">
      <c r="F4378" s="22" t="n"/>
    </row>
    <row r="4379">
      <c r="F4379" s="22" t="n"/>
    </row>
    <row r="4380">
      <c r="F4380" s="22" t="n"/>
    </row>
    <row r="4381">
      <c r="F4381" s="22" t="n"/>
    </row>
    <row r="4382">
      <c r="F4382" s="22" t="n"/>
    </row>
    <row r="4383">
      <c r="F4383" s="22" t="n"/>
    </row>
    <row r="4384">
      <c r="F4384" s="22" t="n"/>
    </row>
    <row r="4385">
      <c r="F4385" s="22" t="n"/>
    </row>
    <row r="4386">
      <c r="F4386" s="22" t="n"/>
    </row>
    <row r="4387">
      <c r="F4387" s="22" t="n"/>
    </row>
    <row r="4388">
      <c r="F4388" s="22" t="n"/>
    </row>
    <row r="4389">
      <c r="F4389" s="22" t="n"/>
    </row>
    <row r="4390">
      <c r="F4390" s="22" t="n"/>
    </row>
    <row r="4391">
      <c r="F4391" s="22" t="n"/>
    </row>
    <row r="4392">
      <c r="F4392" s="22" t="n"/>
    </row>
    <row r="4393">
      <c r="F4393" s="22" t="n"/>
    </row>
    <row r="4394">
      <c r="F4394" s="22" t="n"/>
    </row>
    <row r="4395">
      <c r="F4395" s="22" t="n"/>
    </row>
    <row r="4396">
      <c r="F4396" s="22" t="n"/>
    </row>
    <row r="4397">
      <c r="F4397" s="22" t="n"/>
    </row>
    <row r="4398">
      <c r="F4398" s="22" t="n"/>
    </row>
    <row r="4399">
      <c r="F4399" s="22" t="n"/>
    </row>
    <row r="4400">
      <c r="F4400" s="22" t="n"/>
    </row>
    <row r="4401">
      <c r="F4401" s="22" t="n"/>
    </row>
    <row r="4402">
      <c r="F4402" s="22" t="n"/>
    </row>
    <row r="4403">
      <c r="F4403" s="22" t="n"/>
    </row>
    <row r="4404">
      <c r="F4404" s="22" t="n"/>
    </row>
    <row r="4405">
      <c r="F4405" s="22" t="n"/>
    </row>
    <row r="4406">
      <c r="F4406" s="22" t="n"/>
    </row>
    <row r="4407">
      <c r="F4407" s="22" t="n"/>
    </row>
    <row r="4408">
      <c r="F4408" s="22" t="n"/>
    </row>
    <row r="4409">
      <c r="F4409" s="22" t="n"/>
    </row>
    <row r="4410">
      <c r="F4410" s="22" t="n"/>
    </row>
    <row r="4411">
      <c r="F4411" s="22" t="n"/>
    </row>
    <row r="4412">
      <c r="F4412" s="22" t="n"/>
    </row>
    <row r="4413">
      <c r="F4413" s="22" t="n"/>
    </row>
    <row r="4414">
      <c r="F4414" s="22" t="n"/>
    </row>
    <row r="4415">
      <c r="F4415" s="22" t="n"/>
    </row>
    <row r="4416">
      <c r="F4416" s="22" t="n"/>
    </row>
    <row r="4417">
      <c r="F4417" s="22" t="n"/>
    </row>
    <row r="4418">
      <c r="F4418" s="22" t="n"/>
    </row>
    <row r="4419">
      <c r="F4419" s="22" t="n"/>
    </row>
    <row r="4420">
      <c r="F4420" s="22" t="n"/>
    </row>
    <row r="4421">
      <c r="F4421" s="22" t="n"/>
    </row>
    <row r="4422">
      <c r="F4422" s="22" t="n"/>
    </row>
    <row r="4423">
      <c r="F4423" s="22" t="n"/>
    </row>
    <row r="4424">
      <c r="F4424" s="22" t="n"/>
    </row>
    <row r="4425">
      <c r="F4425" s="22" t="n"/>
    </row>
    <row r="4426">
      <c r="F4426" s="22" t="n"/>
    </row>
    <row r="4427">
      <c r="F4427" s="22" t="n"/>
    </row>
    <row r="4428">
      <c r="F4428" s="22" t="n"/>
    </row>
    <row r="4429">
      <c r="F4429" s="22" t="n"/>
    </row>
    <row r="4430">
      <c r="F4430" s="22" t="n"/>
    </row>
    <row r="4431">
      <c r="F4431" s="22" t="n"/>
    </row>
    <row r="4432">
      <c r="F4432" s="22" t="n"/>
    </row>
    <row r="4433">
      <c r="F4433" s="22" t="n"/>
    </row>
    <row r="4434">
      <c r="F4434" s="22" t="n"/>
    </row>
    <row r="4435">
      <c r="F4435" s="22" t="n"/>
    </row>
    <row r="4436">
      <c r="F4436" s="22" t="n"/>
    </row>
    <row r="4437">
      <c r="F4437" s="22" t="n"/>
    </row>
    <row r="4438">
      <c r="F4438" s="22" t="n"/>
    </row>
    <row r="4439">
      <c r="F4439" s="22" t="n"/>
    </row>
    <row r="4440">
      <c r="F4440" s="22" t="n"/>
    </row>
    <row r="4441">
      <c r="F4441" s="22" t="n"/>
    </row>
    <row r="4442">
      <c r="F4442" s="22" t="n"/>
    </row>
    <row r="4443">
      <c r="F4443" s="22" t="n"/>
    </row>
    <row r="4444">
      <c r="F4444" s="22" t="n"/>
    </row>
    <row r="4445">
      <c r="F4445" s="22" t="n"/>
    </row>
    <row r="4446">
      <c r="F4446" s="22" t="n"/>
    </row>
    <row r="4447">
      <c r="F4447" s="22" t="n"/>
    </row>
    <row r="4448">
      <c r="F4448" s="22" t="n"/>
    </row>
    <row r="4449">
      <c r="F4449" s="22" t="n"/>
    </row>
    <row r="4450">
      <c r="F4450" s="22" t="n"/>
    </row>
    <row r="4451">
      <c r="F4451" s="22" t="n"/>
    </row>
    <row r="4452">
      <c r="F4452" s="22" t="n"/>
    </row>
    <row r="4453">
      <c r="F4453" s="22" t="n"/>
    </row>
    <row r="4454">
      <c r="F4454" s="22" t="n"/>
    </row>
    <row r="4455">
      <c r="F4455" s="22" t="n"/>
    </row>
    <row r="4456">
      <c r="F4456" s="22" t="n"/>
    </row>
    <row r="4457">
      <c r="F4457" s="22" t="n"/>
    </row>
    <row r="4458">
      <c r="F4458" s="22" t="n"/>
    </row>
    <row r="4459">
      <c r="F4459" s="22" t="n"/>
    </row>
    <row r="4460">
      <c r="F4460" s="22" t="n"/>
    </row>
    <row r="4461">
      <c r="F4461" s="22" t="n"/>
    </row>
    <row r="4462">
      <c r="F4462" s="22" t="n"/>
    </row>
    <row r="4463">
      <c r="F4463" s="22" t="n"/>
    </row>
    <row r="4464">
      <c r="F4464" s="22" t="n"/>
    </row>
    <row r="4465">
      <c r="F4465" s="22" t="n"/>
    </row>
    <row r="4466">
      <c r="F4466" s="22" t="n"/>
    </row>
    <row r="4467">
      <c r="F4467" s="22" t="n"/>
    </row>
    <row r="4468">
      <c r="F4468" s="22" t="n"/>
    </row>
    <row r="4469">
      <c r="F4469" s="22" t="n"/>
    </row>
    <row r="4470">
      <c r="F4470" s="22" t="n"/>
    </row>
    <row r="4471">
      <c r="F4471" s="22" t="n"/>
    </row>
    <row r="4472">
      <c r="F4472" s="22" t="n"/>
    </row>
    <row r="4473">
      <c r="F4473" s="22" t="n"/>
    </row>
    <row r="4474">
      <c r="F4474" s="22" t="n"/>
    </row>
    <row r="4475">
      <c r="F4475" s="22" t="n"/>
    </row>
    <row r="4476">
      <c r="F4476" s="22" t="n"/>
    </row>
    <row r="4477">
      <c r="F4477" s="22" t="n"/>
    </row>
    <row r="4478">
      <c r="F4478" s="22" t="n"/>
    </row>
    <row r="4479">
      <c r="F4479" s="22" t="n"/>
    </row>
    <row r="4480">
      <c r="F4480" s="22" t="n"/>
    </row>
    <row r="4481">
      <c r="F4481" s="22" t="n"/>
    </row>
    <row r="4482">
      <c r="F4482" s="22" t="n"/>
    </row>
    <row r="4483">
      <c r="F4483" s="22" t="n"/>
    </row>
    <row r="4484">
      <c r="F4484" s="22" t="n"/>
    </row>
    <row r="4485">
      <c r="F4485" s="22" t="n"/>
    </row>
    <row r="4486">
      <c r="F4486" s="22" t="n"/>
    </row>
    <row r="4487">
      <c r="F4487" s="22" t="n"/>
    </row>
    <row r="4488">
      <c r="F4488" s="22" t="n"/>
    </row>
    <row r="4489">
      <c r="F4489" s="22" t="n"/>
    </row>
    <row r="4490">
      <c r="F4490" s="22" t="n"/>
    </row>
    <row r="4491">
      <c r="F4491" s="22" t="n"/>
    </row>
    <row r="4492">
      <c r="F4492" s="22" t="n"/>
    </row>
    <row r="4493">
      <c r="F4493" s="22" t="n"/>
    </row>
    <row r="4494">
      <c r="F4494" s="22" t="n"/>
    </row>
    <row r="4495">
      <c r="F4495" s="22" t="n"/>
    </row>
    <row r="4496">
      <c r="F4496" s="22" t="n"/>
    </row>
    <row r="4497">
      <c r="F4497" s="22" t="n"/>
    </row>
    <row r="4498">
      <c r="F4498" s="22" t="n"/>
    </row>
    <row r="4499">
      <c r="F4499" s="22" t="n"/>
    </row>
    <row r="4500">
      <c r="F4500" s="22" t="n"/>
    </row>
    <row r="4501">
      <c r="F4501" s="22" t="n"/>
    </row>
    <row r="4502">
      <c r="F4502" s="22" t="n"/>
    </row>
    <row r="4503">
      <c r="F4503" s="22" t="n"/>
    </row>
    <row r="4504">
      <c r="F4504" s="22" t="n"/>
    </row>
    <row r="4505">
      <c r="F4505" s="22" t="n"/>
    </row>
    <row r="4506">
      <c r="F4506" s="22" t="n"/>
    </row>
    <row r="4507">
      <c r="F4507" s="22" t="n"/>
    </row>
    <row r="4508">
      <c r="F4508" s="22" t="n"/>
    </row>
    <row r="4509">
      <c r="F4509" s="22" t="n"/>
    </row>
    <row r="4510">
      <c r="F4510" s="22" t="n"/>
    </row>
    <row r="4511">
      <c r="F4511" s="22" t="n"/>
    </row>
    <row r="4512">
      <c r="F4512" s="22" t="n"/>
    </row>
    <row r="4513">
      <c r="F4513" s="22" t="n"/>
    </row>
    <row r="4514">
      <c r="F4514" s="22" t="n"/>
    </row>
    <row r="4515">
      <c r="F4515" s="22" t="n"/>
    </row>
    <row r="4516">
      <c r="F4516" s="22" t="n"/>
    </row>
    <row r="4517">
      <c r="F4517" s="22" t="n"/>
    </row>
    <row r="4518">
      <c r="F4518" s="22" t="n"/>
    </row>
    <row r="4519">
      <c r="F4519" s="22" t="n"/>
    </row>
    <row r="4520">
      <c r="F4520" s="22" t="n"/>
    </row>
    <row r="4521">
      <c r="F4521" s="22" t="n"/>
    </row>
    <row r="4522">
      <c r="F4522" s="22" t="n"/>
    </row>
    <row r="4523">
      <c r="F4523" s="22" t="n"/>
    </row>
    <row r="4524">
      <c r="F4524" s="22" t="n"/>
    </row>
    <row r="4525">
      <c r="F4525" s="22" t="n"/>
    </row>
    <row r="4526">
      <c r="F4526" s="22" t="n"/>
    </row>
    <row r="4527">
      <c r="F4527" s="22" t="n"/>
    </row>
    <row r="4528">
      <c r="F4528" s="22" t="n"/>
    </row>
    <row r="4529">
      <c r="F4529" s="22" t="n"/>
    </row>
    <row r="4530">
      <c r="F4530" s="22" t="n"/>
    </row>
    <row r="4531">
      <c r="F4531" s="22" t="n"/>
    </row>
    <row r="4532">
      <c r="F4532" s="22" t="n"/>
    </row>
    <row r="4533">
      <c r="F4533" s="22" t="n"/>
    </row>
    <row r="4534">
      <c r="F4534" s="22" t="n"/>
    </row>
    <row r="4535">
      <c r="F4535" s="22" t="n"/>
    </row>
    <row r="4536">
      <c r="F4536" s="22" t="n"/>
    </row>
    <row r="4537">
      <c r="F4537" s="22" t="n"/>
    </row>
    <row r="4538">
      <c r="F4538" s="22" t="n"/>
    </row>
    <row r="4539">
      <c r="F4539" s="22" t="n"/>
    </row>
    <row r="4540">
      <c r="F4540" s="22" t="n"/>
    </row>
    <row r="4541">
      <c r="F4541" s="22" t="n"/>
    </row>
    <row r="4542">
      <c r="F4542" s="22" t="n"/>
    </row>
    <row r="4543">
      <c r="F4543" s="22" t="n"/>
    </row>
    <row r="4544">
      <c r="F4544" s="22" t="n"/>
    </row>
    <row r="4545">
      <c r="F4545" s="22" t="n"/>
    </row>
    <row r="4546">
      <c r="F4546" s="22" t="n"/>
    </row>
    <row r="4547">
      <c r="F4547" s="22" t="n"/>
    </row>
    <row r="4548">
      <c r="F4548" s="22" t="n"/>
    </row>
    <row r="4549">
      <c r="F4549" s="22" t="n"/>
    </row>
    <row r="4550">
      <c r="F4550" s="22" t="n"/>
    </row>
    <row r="4551">
      <c r="F4551" s="22" t="n"/>
    </row>
    <row r="4552">
      <c r="F4552" s="22" t="n"/>
    </row>
    <row r="4553">
      <c r="F4553" s="22" t="n"/>
    </row>
    <row r="4554">
      <c r="F4554" s="22" t="n"/>
    </row>
    <row r="4555">
      <c r="F4555" s="22" t="n"/>
    </row>
    <row r="4556">
      <c r="F4556" s="22" t="n"/>
    </row>
    <row r="4557">
      <c r="F4557" s="22" t="n"/>
    </row>
    <row r="4558">
      <c r="F4558" s="22" t="n"/>
    </row>
    <row r="4559">
      <c r="F4559" s="22" t="n"/>
    </row>
    <row r="4560">
      <c r="F4560" s="22" t="n"/>
    </row>
    <row r="4561">
      <c r="F4561" s="22" t="n"/>
    </row>
    <row r="4562">
      <c r="F4562" s="22" t="n"/>
    </row>
    <row r="4563">
      <c r="F4563" s="22" t="n"/>
    </row>
    <row r="4564">
      <c r="F4564" s="22" t="n"/>
    </row>
    <row r="4565">
      <c r="F4565" s="22" t="n"/>
    </row>
    <row r="4566">
      <c r="F4566" s="22" t="n"/>
    </row>
    <row r="4567">
      <c r="F4567" s="22" t="n"/>
    </row>
    <row r="4568">
      <c r="F4568" s="22" t="n"/>
    </row>
    <row r="4569">
      <c r="F4569" s="22" t="n"/>
    </row>
    <row r="4570">
      <c r="F4570" s="22" t="n"/>
    </row>
    <row r="4571">
      <c r="F4571" s="22" t="n"/>
    </row>
    <row r="4572">
      <c r="F4572" s="22" t="n"/>
    </row>
    <row r="4573">
      <c r="F4573" s="22" t="n"/>
    </row>
    <row r="4574">
      <c r="F4574" s="22" t="n"/>
    </row>
    <row r="4575">
      <c r="F4575" s="22" t="n"/>
    </row>
    <row r="4576">
      <c r="F4576" s="22" t="n"/>
    </row>
    <row r="4577">
      <c r="F4577" s="22" t="n"/>
    </row>
    <row r="4578">
      <c r="F4578" s="22" t="n"/>
    </row>
    <row r="4579">
      <c r="F4579" s="22" t="n"/>
    </row>
    <row r="4580">
      <c r="F4580" s="22" t="n"/>
    </row>
    <row r="4581">
      <c r="F4581" s="22" t="n"/>
    </row>
    <row r="4582">
      <c r="F4582" s="22" t="n"/>
    </row>
    <row r="4583">
      <c r="F4583" s="22" t="n"/>
    </row>
    <row r="4584">
      <c r="F4584" s="22" t="n"/>
    </row>
    <row r="4585">
      <c r="F4585" s="22" t="n"/>
    </row>
    <row r="4586">
      <c r="F4586" s="22" t="n"/>
    </row>
    <row r="4587">
      <c r="F4587" s="22" t="n"/>
    </row>
    <row r="4588">
      <c r="F4588" s="22" t="n"/>
    </row>
    <row r="4589">
      <c r="F4589" s="22" t="n"/>
    </row>
    <row r="4590">
      <c r="F4590" s="22" t="n"/>
    </row>
    <row r="4591">
      <c r="F4591" s="22" t="n"/>
    </row>
    <row r="4592">
      <c r="F4592" s="22" t="n"/>
    </row>
    <row r="4593">
      <c r="F4593" s="22" t="n"/>
    </row>
    <row r="4594">
      <c r="F4594" s="22" t="n"/>
    </row>
    <row r="4595">
      <c r="F4595" s="22" t="n"/>
    </row>
    <row r="4596">
      <c r="F4596" s="22" t="n"/>
    </row>
    <row r="4597">
      <c r="F4597" s="22" t="n"/>
    </row>
    <row r="4598">
      <c r="F4598" s="22" t="n"/>
    </row>
    <row r="4599">
      <c r="F4599" s="22" t="n"/>
    </row>
    <row r="4600">
      <c r="F4600" s="22" t="n"/>
    </row>
    <row r="4601">
      <c r="F4601" s="22" t="n"/>
    </row>
    <row r="4602">
      <c r="F4602" s="22" t="n"/>
    </row>
    <row r="4603">
      <c r="F4603" s="22" t="n"/>
    </row>
    <row r="4604">
      <c r="F4604" s="22" t="n"/>
    </row>
    <row r="4605">
      <c r="F4605" s="22" t="n"/>
    </row>
    <row r="4606">
      <c r="F4606" s="22" t="n"/>
    </row>
    <row r="4607">
      <c r="F4607" s="22" t="n"/>
    </row>
    <row r="4608">
      <c r="F4608" s="22" t="n"/>
    </row>
    <row r="4609">
      <c r="F4609" s="22" t="n"/>
    </row>
    <row r="4610">
      <c r="F4610" s="22" t="n"/>
    </row>
    <row r="4611">
      <c r="F4611" s="22" t="n"/>
    </row>
    <row r="4612">
      <c r="F4612" s="22" t="n"/>
    </row>
    <row r="4613">
      <c r="F4613" s="22" t="n"/>
    </row>
    <row r="4614">
      <c r="F4614" s="22" t="n"/>
    </row>
    <row r="4615">
      <c r="F4615" s="22" t="n"/>
    </row>
    <row r="4616">
      <c r="F4616" s="22" t="n"/>
    </row>
    <row r="4617">
      <c r="F4617" s="22" t="n"/>
    </row>
    <row r="4618">
      <c r="F4618" s="22" t="n"/>
    </row>
    <row r="4619">
      <c r="F4619" s="22" t="n"/>
    </row>
    <row r="4620">
      <c r="F4620" s="22" t="n"/>
    </row>
    <row r="4621">
      <c r="F4621" s="22" t="n"/>
    </row>
    <row r="4622">
      <c r="F4622" s="22" t="n"/>
    </row>
    <row r="4623">
      <c r="F4623" s="22" t="n"/>
    </row>
    <row r="4624">
      <c r="F4624" s="22" t="n"/>
    </row>
    <row r="4625">
      <c r="F4625" s="22" t="n"/>
    </row>
    <row r="4626">
      <c r="F4626" s="22" t="n"/>
    </row>
    <row r="4627">
      <c r="F4627" s="22" t="n"/>
    </row>
    <row r="4628">
      <c r="F4628" s="22" t="n"/>
    </row>
    <row r="4629">
      <c r="F4629" s="22" t="n"/>
    </row>
    <row r="4630">
      <c r="F4630" s="22" t="n"/>
    </row>
    <row r="4631">
      <c r="F4631" s="22" t="n"/>
    </row>
    <row r="4632">
      <c r="F4632" s="22" t="n"/>
    </row>
    <row r="4633">
      <c r="F4633" s="22" t="n"/>
    </row>
    <row r="4634">
      <c r="F4634" s="22" t="n"/>
    </row>
    <row r="4635">
      <c r="F4635" s="22" t="n"/>
    </row>
    <row r="4636">
      <c r="F4636" s="22" t="n"/>
    </row>
    <row r="4637">
      <c r="F4637" s="22" t="n"/>
    </row>
    <row r="4638">
      <c r="F4638" s="22" t="n"/>
    </row>
    <row r="4639">
      <c r="F4639" s="22" t="n"/>
    </row>
    <row r="4640">
      <c r="F4640" s="22" t="n"/>
    </row>
    <row r="4641">
      <c r="F4641" s="22" t="n"/>
    </row>
    <row r="4642">
      <c r="F4642" s="22" t="n"/>
    </row>
    <row r="4643">
      <c r="F4643" s="22" t="n"/>
    </row>
    <row r="4644">
      <c r="F4644" s="22" t="n"/>
    </row>
    <row r="4645">
      <c r="F4645" s="22" t="n"/>
    </row>
    <row r="4646">
      <c r="F4646" s="22" t="n"/>
    </row>
    <row r="4647">
      <c r="F4647" s="22" t="n"/>
    </row>
    <row r="4648">
      <c r="F4648" s="22" t="n"/>
    </row>
    <row r="4649">
      <c r="F4649" s="22" t="n"/>
    </row>
    <row r="4650">
      <c r="F4650" s="22" t="n"/>
    </row>
    <row r="4651">
      <c r="F4651" s="22" t="n"/>
    </row>
    <row r="4652">
      <c r="F4652" s="22" t="n"/>
    </row>
    <row r="4653">
      <c r="F4653" s="22" t="n"/>
    </row>
    <row r="4654">
      <c r="F4654" s="22" t="n"/>
    </row>
    <row r="4655">
      <c r="F4655" s="22" t="n"/>
    </row>
    <row r="4656">
      <c r="F4656" s="22" t="n"/>
    </row>
    <row r="4657">
      <c r="F4657" s="22" t="n"/>
    </row>
    <row r="4658">
      <c r="F4658" s="22" t="n"/>
    </row>
    <row r="4659">
      <c r="F4659" s="22" t="n"/>
    </row>
    <row r="4660">
      <c r="F4660" s="22" t="n"/>
    </row>
    <row r="4661">
      <c r="F4661" s="22" t="n"/>
    </row>
    <row r="4662">
      <c r="F4662" s="22" t="n"/>
    </row>
    <row r="4663">
      <c r="F4663" s="22" t="n"/>
    </row>
    <row r="4664">
      <c r="F4664" s="22" t="n"/>
    </row>
    <row r="4665">
      <c r="F4665" s="22" t="n"/>
    </row>
    <row r="4666">
      <c r="F4666" s="22" t="n"/>
    </row>
    <row r="4667">
      <c r="F4667" s="22" t="n"/>
    </row>
    <row r="4668">
      <c r="F4668" s="22" t="n"/>
    </row>
    <row r="4669">
      <c r="F4669" s="22" t="n"/>
    </row>
    <row r="4670">
      <c r="F4670" s="22" t="n"/>
    </row>
    <row r="4671">
      <c r="F4671" s="22" t="n"/>
    </row>
    <row r="4672">
      <c r="F4672" s="22" t="n"/>
    </row>
    <row r="4673">
      <c r="F4673" s="22" t="n"/>
    </row>
    <row r="4674">
      <c r="F4674" s="22" t="n"/>
    </row>
    <row r="4675">
      <c r="F4675" s="22" t="n"/>
    </row>
    <row r="4676">
      <c r="F4676" s="22" t="n"/>
    </row>
    <row r="4677">
      <c r="F4677" s="22" t="n"/>
    </row>
    <row r="4678">
      <c r="F4678" s="22" t="n"/>
    </row>
    <row r="4679">
      <c r="F4679" s="22" t="n"/>
    </row>
    <row r="4680">
      <c r="F4680" s="22" t="n"/>
    </row>
    <row r="4681">
      <c r="F4681" s="22" t="n"/>
    </row>
    <row r="4682">
      <c r="F4682" s="22" t="n"/>
    </row>
    <row r="4683">
      <c r="F4683" s="22" t="n"/>
    </row>
    <row r="4684">
      <c r="F4684" s="22" t="n"/>
    </row>
    <row r="4685">
      <c r="F4685" s="22" t="n"/>
    </row>
    <row r="4686">
      <c r="F4686" s="22" t="n"/>
    </row>
    <row r="4687">
      <c r="F4687" s="22" t="n"/>
    </row>
    <row r="4688">
      <c r="F4688" s="22" t="n"/>
    </row>
    <row r="4689">
      <c r="F4689" s="22" t="n"/>
    </row>
    <row r="4690">
      <c r="F4690" s="22" t="n"/>
    </row>
    <row r="4691">
      <c r="F4691" s="22" t="n"/>
    </row>
    <row r="4692">
      <c r="F4692" s="22" t="n"/>
    </row>
    <row r="4693">
      <c r="F4693" s="22" t="n"/>
    </row>
    <row r="4694">
      <c r="F4694" s="22" t="n"/>
    </row>
    <row r="4695">
      <c r="F4695" s="22" t="n"/>
    </row>
    <row r="4696">
      <c r="F4696" s="22" t="n"/>
    </row>
    <row r="4697">
      <c r="F4697" s="22" t="n"/>
    </row>
    <row r="4698">
      <c r="F4698" s="22" t="n"/>
    </row>
    <row r="4699">
      <c r="F4699" s="22" t="n"/>
    </row>
    <row r="4700">
      <c r="F4700" s="22" t="n"/>
    </row>
    <row r="4701">
      <c r="F4701" s="22" t="n"/>
    </row>
    <row r="4702">
      <c r="F4702" s="22" t="n"/>
    </row>
    <row r="4703">
      <c r="F4703" s="22" t="n"/>
    </row>
    <row r="4704">
      <c r="F4704" s="22" t="n"/>
    </row>
    <row r="4705">
      <c r="F4705" s="22" t="n"/>
    </row>
    <row r="4706">
      <c r="F4706" s="22" t="n"/>
    </row>
    <row r="4707">
      <c r="F4707" s="22" t="n"/>
    </row>
    <row r="4708">
      <c r="F4708" s="22" t="n"/>
    </row>
    <row r="4709">
      <c r="F4709" s="22" t="n"/>
    </row>
    <row r="4710">
      <c r="F4710" s="22" t="n"/>
    </row>
    <row r="4711">
      <c r="F4711" s="22" t="n"/>
    </row>
    <row r="4712">
      <c r="F4712" s="22" t="n"/>
    </row>
    <row r="4713">
      <c r="F4713" s="22" t="n"/>
    </row>
    <row r="4714">
      <c r="F4714" s="22" t="n"/>
    </row>
    <row r="4715">
      <c r="F4715" s="22" t="n"/>
    </row>
    <row r="4716">
      <c r="F4716" s="22" t="n"/>
    </row>
    <row r="4717">
      <c r="F4717" s="22" t="n"/>
    </row>
    <row r="4718">
      <c r="F4718" s="22" t="n"/>
    </row>
    <row r="4719">
      <c r="F4719" s="22" t="n"/>
    </row>
    <row r="4720">
      <c r="F4720" s="22" t="n"/>
    </row>
    <row r="4721">
      <c r="F4721" s="22" t="n"/>
    </row>
    <row r="4722">
      <c r="F4722" s="22" t="n"/>
    </row>
    <row r="4723">
      <c r="F4723" s="22" t="n"/>
    </row>
    <row r="4724">
      <c r="F4724" s="22" t="n"/>
    </row>
    <row r="4725">
      <c r="F4725" s="22" t="n"/>
    </row>
    <row r="4726">
      <c r="F4726" s="22" t="n"/>
    </row>
    <row r="4727">
      <c r="F4727" s="22" t="n"/>
    </row>
    <row r="4728">
      <c r="F4728" s="22" t="n"/>
    </row>
    <row r="4729">
      <c r="F4729" s="22" t="n"/>
    </row>
    <row r="4730">
      <c r="F4730" s="22" t="n"/>
    </row>
    <row r="4731">
      <c r="F4731" s="22" t="n"/>
    </row>
    <row r="4732">
      <c r="F4732" s="22" t="n"/>
    </row>
    <row r="4733">
      <c r="F4733" s="22" t="n"/>
    </row>
    <row r="4734">
      <c r="F4734" s="22" t="n"/>
    </row>
    <row r="4735">
      <c r="F4735" s="22" t="n"/>
    </row>
    <row r="4736">
      <c r="F4736" s="22" t="n"/>
    </row>
    <row r="4737">
      <c r="F4737" s="22" t="n"/>
    </row>
    <row r="4738">
      <c r="F4738" s="22" t="n"/>
    </row>
    <row r="4739">
      <c r="F4739" s="22" t="n"/>
    </row>
    <row r="4740">
      <c r="F4740" s="22" t="n"/>
    </row>
    <row r="4741">
      <c r="F4741" s="22" t="n"/>
    </row>
    <row r="4742">
      <c r="F4742" s="22" t="n"/>
    </row>
    <row r="4743">
      <c r="F4743" s="22" t="n"/>
    </row>
    <row r="4744">
      <c r="F4744" s="22" t="n"/>
    </row>
    <row r="4745">
      <c r="F4745" s="22" t="n"/>
    </row>
    <row r="4746">
      <c r="F4746" s="22" t="n"/>
    </row>
    <row r="4747">
      <c r="F4747" s="22" t="n"/>
    </row>
    <row r="4748">
      <c r="F4748" s="22" t="n"/>
    </row>
    <row r="4749">
      <c r="F4749" s="22" t="n"/>
    </row>
    <row r="4750">
      <c r="F4750" s="22" t="n"/>
    </row>
    <row r="4751">
      <c r="F4751" s="22" t="n"/>
    </row>
    <row r="4752">
      <c r="F4752" s="22" t="n"/>
    </row>
    <row r="4753">
      <c r="F4753" s="22" t="n"/>
    </row>
    <row r="4754">
      <c r="F4754" s="22" t="n"/>
    </row>
    <row r="4755">
      <c r="F4755" s="22" t="n"/>
    </row>
    <row r="4756">
      <c r="F4756" s="22" t="n"/>
    </row>
    <row r="4757">
      <c r="F4757" s="22" t="n"/>
    </row>
    <row r="4758">
      <c r="F4758" s="22" t="n"/>
    </row>
    <row r="4759">
      <c r="F4759" s="22" t="n"/>
    </row>
    <row r="4760">
      <c r="F4760" s="22" t="n"/>
    </row>
    <row r="4761">
      <c r="F4761" s="22" t="n"/>
    </row>
    <row r="4762">
      <c r="F4762" s="22" t="n"/>
    </row>
    <row r="4763">
      <c r="F4763" s="22" t="n"/>
    </row>
    <row r="4764">
      <c r="F4764" s="22" t="n"/>
    </row>
    <row r="4765">
      <c r="F4765" s="22" t="n"/>
    </row>
    <row r="4766">
      <c r="F4766" s="22" t="n"/>
    </row>
    <row r="4767">
      <c r="F4767" s="22" t="n"/>
    </row>
    <row r="4768">
      <c r="F4768" s="22" t="n"/>
    </row>
    <row r="4769">
      <c r="F4769" s="22" t="n"/>
    </row>
    <row r="4770">
      <c r="F4770" s="22" t="n"/>
    </row>
    <row r="4771">
      <c r="F4771" s="22" t="n"/>
    </row>
    <row r="4772">
      <c r="F4772" s="22" t="n"/>
    </row>
    <row r="4773">
      <c r="F4773" s="22" t="n"/>
    </row>
    <row r="4774">
      <c r="F4774" s="22" t="n"/>
    </row>
    <row r="4775">
      <c r="F4775" s="22" t="n"/>
    </row>
    <row r="4776">
      <c r="F4776" s="22" t="n"/>
    </row>
    <row r="4777">
      <c r="F4777" s="22" t="n"/>
    </row>
    <row r="4778">
      <c r="F4778" s="22" t="n"/>
    </row>
    <row r="4779">
      <c r="F4779" s="22" t="n"/>
    </row>
    <row r="4780">
      <c r="F4780" s="22" t="n"/>
    </row>
    <row r="4781">
      <c r="F4781" s="22" t="n"/>
    </row>
    <row r="4782">
      <c r="F4782" s="22" t="n"/>
    </row>
    <row r="4783">
      <c r="F4783" s="22" t="n"/>
    </row>
    <row r="4784">
      <c r="F4784" s="22" t="n"/>
    </row>
    <row r="4785">
      <c r="F4785" s="22" t="n"/>
    </row>
    <row r="4786">
      <c r="F4786" s="22" t="n"/>
    </row>
    <row r="4787">
      <c r="F4787" s="22" t="n"/>
    </row>
    <row r="4788">
      <c r="F4788" s="22" t="n"/>
    </row>
    <row r="4789">
      <c r="F4789" s="22" t="n"/>
    </row>
    <row r="4790">
      <c r="F4790" s="22" t="n"/>
    </row>
    <row r="4791">
      <c r="F4791" s="22" t="n"/>
    </row>
    <row r="4792">
      <c r="F4792" s="22" t="n"/>
    </row>
    <row r="4793">
      <c r="F4793" s="22" t="n"/>
    </row>
    <row r="4794">
      <c r="F4794" s="22" t="n"/>
    </row>
    <row r="4795">
      <c r="F4795" s="22" t="n"/>
    </row>
    <row r="4796">
      <c r="F4796" s="22" t="n"/>
    </row>
    <row r="4797">
      <c r="F4797" s="22" t="n"/>
    </row>
    <row r="4798">
      <c r="F4798" s="22" t="n"/>
    </row>
    <row r="4799">
      <c r="F4799" s="22" t="n"/>
    </row>
    <row r="4800">
      <c r="F4800" s="22" t="n"/>
    </row>
    <row r="4801">
      <c r="F4801" s="22" t="n"/>
    </row>
    <row r="4802">
      <c r="F4802" s="22" t="n"/>
    </row>
    <row r="4803">
      <c r="F4803" s="22" t="n"/>
    </row>
    <row r="4804">
      <c r="F4804" s="22" t="n"/>
    </row>
    <row r="4805">
      <c r="F4805" s="22" t="n"/>
    </row>
    <row r="4806">
      <c r="F4806" s="22" t="n"/>
    </row>
    <row r="4807">
      <c r="F4807" s="22" t="n"/>
    </row>
    <row r="4808">
      <c r="F4808" s="22" t="n"/>
    </row>
    <row r="4809">
      <c r="F4809" s="22" t="n"/>
    </row>
    <row r="4810">
      <c r="F4810" s="22" t="n"/>
    </row>
    <row r="4811">
      <c r="F4811" s="22" t="n"/>
    </row>
    <row r="4812">
      <c r="F4812" s="22" t="n"/>
    </row>
    <row r="4813">
      <c r="F4813" s="22" t="n"/>
    </row>
    <row r="4814">
      <c r="F4814" s="22" t="n"/>
    </row>
    <row r="4815">
      <c r="F4815" s="22" t="n"/>
    </row>
    <row r="4816">
      <c r="F4816" s="22" t="n"/>
    </row>
    <row r="4817">
      <c r="F4817" s="22" t="n"/>
    </row>
    <row r="4818">
      <c r="F4818" s="22" t="n"/>
    </row>
    <row r="4819">
      <c r="F4819" s="22" t="n"/>
    </row>
    <row r="4820">
      <c r="F4820" s="22" t="n"/>
    </row>
    <row r="4821">
      <c r="F4821" s="22" t="n"/>
    </row>
    <row r="4822">
      <c r="F4822" s="22" t="n"/>
    </row>
    <row r="4823">
      <c r="F4823" s="22" t="n"/>
    </row>
    <row r="4824">
      <c r="F4824" s="22" t="n"/>
    </row>
    <row r="4825">
      <c r="F4825" s="22" t="n"/>
    </row>
    <row r="4826">
      <c r="F4826" s="22" t="n"/>
    </row>
    <row r="4827">
      <c r="F4827" s="22" t="n"/>
    </row>
    <row r="4828">
      <c r="F4828" s="22" t="n"/>
    </row>
    <row r="4829">
      <c r="F4829" s="22" t="n"/>
    </row>
    <row r="4830">
      <c r="F4830" s="22" t="n"/>
    </row>
    <row r="4831">
      <c r="F4831" s="22" t="n"/>
    </row>
    <row r="4832">
      <c r="F4832" s="22" t="n"/>
    </row>
    <row r="4833">
      <c r="F4833" s="22" t="n"/>
    </row>
    <row r="4834">
      <c r="F4834" s="22" t="n"/>
    </row>
    <row r="4835">
      <c r="F4835" s="22" t="n"/>
    </row>
    <row r="4836">
      <c r="F4836" s="22" t="n"/>
    </row>
    <row r="4837">
      <c r="F4837" s="22" t="n"/>
    </row>
    <row r="4838">
      <c r="F4838" s="22" t="n"/>
    </row>
    <row r="4839">
      <c r="F4839" s="22" t="n"/>
    </row>
    <row r="4840">
      <c r="F4840" s="22" t="n"/>
    </row>
    <row r="4841">
      <c r="F4841" s="22" t="n"/>
    </row>
    <row r="4842">
      <c r="F4842" s="22" t="n"/>
    </row>
    <row r="4843">
      <c r="F4843" s="22" t="n"/>
    </row>
    <row r="4844">
      <c r="F4844" s="22" t="n"/>
    </row>
    <row r="4845">
      <c r="F4845" s="22" t="n"/>
    </row>
    <row r="4846">
      <c r="F4846" s="22" t="n"/>
    </row>
    <row r="4847">
      <c r="F4847" s="22" t="n"/>
    </row>
    <row r="4848">
      <c r="F4848" s="22" t="n"/>
    </row>
    <row r="4849">
      <c r="F4849" s="22" t="n"/>
    </row>
    <row r="4850">
      <c r="F4850" s="22" t="n"/>
    </row>
    <row r="4851">
      <c r="F4851" s="22" t="n"/>
    </row>
    <row r="4852">
      <c r="F4852" s="22" t="n"/>
    </row>
    <row r="4853">
      <c r="F4853" s="22" t="n"/>
    </row>
    <row r="4854">
      <c r="F4854" s="22" t="n"/>
    </row>
    <row r="4855">
      <c r="F4855" s="22" t="n"/>
    </row>
    <row r="4856">
      <c r="F4856" s="22" t="n"/>
    </row>
    <row r="4857">
      <c r="F4857" s="22" t="n"/>
    </row>
    <row r="4858">
      <c r="F4858" s="22" t="n"/>
    </row>
    <row r="4859">
      <c r="F4859" s="22" t="n"/>
    </row>
    <row r="4860">
      <c r="F4860" s="22" t="n"/>
    </row>
    <row r="4861">
      <c r="F4861" s="22" t="n"/>
    </row>
    <row r="4862">
      <c r="F4862" s="22" t="n"/>
    </row>
    <row r="4863">
      <c r="F4863" s="22" t="n"/>
    </row>
    <row r="4864">
      <c r="F4864" s="22" t="n"/>
    </row>
    <row r="4865">
      <c r="F4865" s="22" t="n"/>
    </row>
    <row r="4866">
      <c r="F4866" s="22" t="n"/>
    </row>
    <row r="4867">
      <c r="F4867" s="22" t="n"/>
    </row>
    <row r="4868">
      <c r="F4868" s="22" t="n"/>
    </row>
    <row r="4869">
      <c r="F4869" s="22" t="n"/>
    </row>
    <row r="4870">
      <c r="F4870" s="22" t="n"/>
    </row>
    <row r="4871">
      <c r="F4871" s="22" t="n"/>
    </row>
    <row r="4872">
      <c r="F4872" s="22" t="n"/>
    </row>
    <row r="4873">
      <c r="F4873" s="22" t="n"/>
    </row>
    <row r="4874">
      <c r="F4874" s="22" t="n"/>
    </row>
    <row r="4875">
      <c r="F4875" s="22" t="n"/>
    </row>
    <row r="4876">
      <c r="F4876" s="22" t="n"/>
    </row>
    <row r="4877">
      <c r="F4877" s="22" t="n"/>
    </row>
    <row r="4878">
      <c r="F4878" s="22" t="n"/>
    </row>
    <row r="4879">
      <c r="F4879" s="22" t="n"/>
    </row>
    <row r="4880">
      <c r="F4880" s="22" t="n"/>
    </row>
    <row r="4881">
      <c r="F4881" s="22" t="n"/>
    </row>
    <row r="4882">
      <c r="F4882" s="22" t="n"/>
    </row>
    <row r="4883">
      <c r="F4883" s="22" t="n"/>
    </row>
    <row r="4884">
      <c r="F4884" s="22" t="n"/>
    </row>
    <row r="4885">
      <c r="F4885" s="22" t="n"/>
    </row>
    <row r="4886">
      <c r="F4886" s="22" t="n"/>
    </row>
    <row r="4887">
      <c r="F4887" s="22" t="n"/>
    </row>
    <row r="4888">
      <c r="F4888" s="22" t="n"/>
    </row>
    <row r="4889">
      <c r="F4889" s="22" t="n"/>
    </row>
    <row r="4890">
      <c r="F4890" s="22" t="n"/>
    </row>
    <row r="4891">
      <c r="F4891" s="22" t="n"/>
    </row>
    <row r="4892">
      <c r="F4892" s="22" t="n"/>
    </row>
    <row r="4893">
      <c r="F4893" s="22" t="n"/>
    </row>
    <row r="4894">
      <c r="F4894" s="22" t="n"/>
    </row>
    <row r="4895">
      <c r="F4895" s="22" t="n"/>
    </row>
    <row r="4896">
      <c r="F4896" s="22" t="n"/>
    </row>
    <row r="4897">
      <c r="F4897" s="22" t="n"/>
    </row>
    <row r="4898">
      <c r="F4898" s="22" t="n"/>
    </row>
    <row r="4899">
      <c r="F4899" s="22" t="n"/>
    </row>
    <row r="4900">
      <c r="F4900" s="22" t="n"/>
    </row>
    <row r="4901">
      <c r="F4901" s="22" t="n"/>
    </row>
    <row r="4902">
      <c r="F4902" s="22" t="n"/>
    </row>
    <row r="4903">
      <c r="F4903" s="22" t="n"/>
    </row>
    <row r="4904">
      <c r="F4904" s="22" t="n"/>
    </row>
    <row r="4905">
      <c r="F4905" s="22" t="n"/>
    </row>
    <row r="4906">
      <c r="F4906" s="22" t="n"/>
    </row>
    <row r="4907">
      <c r="F4907" s="22" t="n"/>
    </row>
    <row r="4908">
      <c r="F4908" s="22" t="n"/>
    </row>
    <row r="4909">
      <c r="F4909" s="22" t="n"/>
    </row>
    <row r="4910">
      <c r="F4910" s="22" t="n"/>
    </row>
    <row r="4911">
      <c r="F4911" s="22" t="n"/>
    </row>
    <row r="4912">
      <c r="F4912" s="22" t="n"/>
    </row>
    <row r="4913">
      <c r="F4913" s="22" t="n"/>
    </row>
    <row r="4914">
      <c r="F4914" s="22" t="n"/>
    </row>
    <row r="4915">
      <c r="F4915" s="22" t="n"/>
    </row>
    <row r="4916">
      <c r="F4916" s="22" t="n"/>
    </row>
    <row r="4917">
      <c r="F4917" s="22" t="n"/>
    </row>
    <row r="4918">
      <c r="F4918" s="22" t="n"/>
    </row>
    <row r="4919">
      <c r="F4919" s="22" t="n"/>
    </row>
    <row r="4920">
      <c r="F4920" s="22" t="n"/>
    </row>
    <row r="4921">
      <c r="F4921" s="22" t="n"/>
    </row>
    <row r="4922">
      <c r="F4922" s="22" t="n"/>
    </row>
    <row r="4923">
      <c r="F4923" s="22" t="n"/>
    </row>
    <row r="4924">
      <c r="F4924" s="22" t="n"/>
    </row>
    <row r="4925">
      <c r="F4925" s="22" t="n"/>
    </row>
    <row r="4926">
      <c r="F4926" s="22" t="n"/>
    </row>
    <row r="4927">
      <c r="F4927" s="22" t="n"/>
    </row>
    <row r="4928">
      <c r="F4928" s="22" t="n"/>
    </row>
    <row r="4929">
      <c r="F4929" s="22" t="n"/>
    </row>
    <row r="4930">
      <c r="F4930" s="22" t="n"/>
    </row>
    <row r="4931">
      <c r="F4931" s="22" t="n"/>
    </row>
    <row r="4932">
      <c r="F4932" s="22" t="n"/>
    </row>
    <row r="4933">
      <c r="F4933" s="22" t="n"/>
    </row>
    <row r="4934">
      <c r="F4934" s="22" t="n"/>
    </row>
    <row r="4935">
      <c r="F4935" s="22" t="n"/>
    </row>
    <row r="4936">
      <c r="F4936" s="22" t="n"/>
    </row>
    <row r="4937">
      <c r="F4937" s="22" t="n"/>
    </row>
    <row r="4938">
      <c r="F4938" s="22" t="n"/>
    </row>
    <row r="4939">
      <c r="F4939" s="22" t="n"/>
    </row>
    <row r="4940">
      <c r="F4940" s="22" t="n"/>
    </row>
    <row r="4941">
      <c r="F4941" s="22" t="n"/>
    </row>
    <row r="4942">
      <c r="F4942" s="22" t="n"/>
    </row>
    <row r="4943">
      <c r="F4943" s="22" t="n"/>
    </row>
    <row r="4944">
      <c r="F4944" s="22" t="n"/>
    </row>
    <row r="4945">
      <c r="F4945" s="22" t="n"/>
    </row>
    <row r="4946">
      <c r="F4946" s="22" t="n"/>
    </row>
    <row r="4947">
      <c r="F4947" s="22" t="n"/>
    </row>
    <row r="4948">
      <c r="F4948" s="22" t="n"/>
    </row>
    <row r="4949">
      <c r="F4949" s="22" t="n"/>
    </row>
    <row r="4950">
      <c r="F4950" s="22" t="n"/>
    </row>
    <row r="4951">
      <c r="F4951" s="22" t="n"/>
    </row>
    <row r="4952">
      <c r="F4952" s="22" t="n"/>
    </row>
    <row r="4953">
      <c r="F4953" s="22" t="n"/>
    </row>
    <row r="4954">
      <c r="F4954" s="22" t="n"/>
    </row>
    <row r="4955">
      <c r="F4955" s="22" t="n"/>
    </row>
    <row r="4956">
      <c r="F4956" s="22" t="n"/>
    </row>
    <row r="4957">
      <c r="F4957" s="22" t="n"/>
    </row>
    <row r="4958">
      <c r="F4958" s="22" t="n"/>
    </row>
    <row r="4959">
      <c r="F4959" s="22" t="n"/>
    </row>
    <row r="4960">
      <c r="F4960" s="22" t="n"/>
    </row>
    <row r="4961">
      <c r="F4961" s="22" t="n"/>
    </row>
    <row r="4962">
      <c r="F4962" s="22" t="n"/>
    </row>
    <row r="4963">
      <c r="F4963" s="22" t="n"/>
    </row>
    <row r="4964">
      <c r="F4964" s="22" t="n"/>
    </row>
    <row r="4965">
      <c r="F4965" s="22" t="n"/>
    </row>
    <row r="4966">
      <c r="F4966" s="22" t="n"/>
    </row>
    <row r="4967">
      <c r="F4967" s="22" t="n"/>
    </row>
    <row r="4968">
      <c r="F4968" s="22" t="n"/>
    </row>
    <row r="4969">
      <c r="F4969" s="22" t="n"/>
    </row>
    <row r="4970">
      <c r="F4970" s="22" t="n"/>
    </row>
    <row r="4971">
      <c r="F4971" s="22" t="n"/>
    </row>
    <row r="4972">
      <c r="F4972" s="22" t="n"/>
    </row>
    <row r="4973">
      <c r="F4973" s="22" t="n"/>
    </row>
    <row r="4974">
      <c r="F4974" s="22" t="n"/>
    </row>
    <row r="4975">
      <c r="F4975" s="22" t="n"/>
    </row>
    <row r="4976">
      <c r="F4976" s="22" t="n"/>
    </row>
    <row r="4977">
      <c r="F4977" s="22" t="n"/>
    </row>
    <row r="4978">
      <c r="F4978" s="22" t="n"/>
    </row>
    <row r="4979">
      <c r="F4979" s="22" t="n"/>
    </row>
    <row r="4980">
      <c r="F4980" s="22" t="n"/>
    </row>
    <row r="4981">
      <c r="F4981" s="22" t="n"/>
    </row>
    <row r="4982">
      <c r="F4982" s="22" t="n"/>
    </row>
    <row r="4983">
      <c r="F4983" s="22" t="n"/>
    </row>
    <row r="4984">
      <c r="F4984" s="22" t="n"/>
    </row>
    <row r="4985">
      <c r="F4985" s="22" t="n"/>
    </row>
    <row r="4986">
      <c r="F4986" s="22" t="n"/>
    </row>
    <row r="4987">
      <c r="F4987" s="22" t="n"/>
    </row>
    <row r="4988">
      <c r="F4988" s="22" t="n"/>
    </row>
    <row r="4989">
      <c r="F4989" s="22" t="n"/>
    </row>
    <row r="4990">
      <c r="F4990" s="22" t="n"/>
    </row>
    <row r="4991">
      <c r="F4991" s="22" t="n"/>
    </row>
    <row r="4992">
      <c r="F4992" s="22" t="n"/>
    </row>
    <row r="4993">
      <c r="F4993" s="22" t="n"/>
    </row>
    <row r="4994">
      <c r="F4994" s="22" t="n"/>
    </row>
    <row r="4995">
      <c r="F4995" s="22" t="n"/>
    </row>
    <row r="4996">
      <c r="F4996" s="22" t="n"/>
    </row>
    <row r="4997">
      <c r="F4997" s="22" t="n"/>
    </row>
    <row r="4998">
      <c r="F4998" s="22" t="n"/>
    </row>
    <row r="4999">
      <c r="F4999" s="22" t="n"/>
    </row>
    <row r="5000">
      <c r="F5000" s="22" t="n"/>
    </row>
    <row r="5001">
      <c r="F5001" s="22" t="n"/>
    </row>
    <row r="5002">
      <c r="F5002" s="22" t="n"/>
    </row>
    <row r="5003">
      <c r="F5003" s="22" t="n"/>
    </row>
    <row r="5004">
      <c r="F5004" s="22" t="n"/>
    </row>
    <row r="5005">
      <c r="F5005" s="22" t="n"/>
    </row>
    <row r="5006">
      <c r="F5006" s="22" t="n"/>
    </row>
    <row r="5007">
      <c r="F5007" s="22" t="n"/>
    </row>
    <row r="5008">
      <c r="F5008" s="22" t="n"/>
    </row>
    <row r="5009">
      <c r="F5009" s="22" t="n"/>
    </row>
    <row r="5010">
      <c r="F5010" s="22" t="n"/>
    </row>
    <row r="5011">
      <c r="F5011" s="22" t="n"/>
    </row>
    <row r="5012">
      <c r="F5012" s="22" t="n"/>
    </row>
    <row r="5013">
      <c r="F5013" s="22" t="n"/>
    </row>
    <row r="5014">
      <c r="F5014" s="22" t="n"/>
    </row>
    <row r="5015">
      <c r="F5015" s="22" t="n"/>
    </row>
    <row r="5016">
      <c r="F5016" s="22" t="n"/>
    </row>
    <row r="5017">
      <c r="F5017" s="22" t="n"/>
    </row>
    <row r="5018">
      <c r="F5018" s="22" t="n"/>
    </row>
    <row r="5019">
      <c r="F5019" s="22" t="n"/>
    </row>
    <row r="5020">
      <c r="F5020" s="22" t="n"/>
    </row>
    <row r="5021">
      <c r="F5021" s="22" t="n"/>
    </row>
    <row r="5022">
      <c r="F5022" s="22" t="n"/>
    </row>
    <row r="5023">
      <c r="F5023" s="22" t="n"/>
    </row>
    <row r="5024">
      <c r="F5024" s="22" t="n"/>
    </row>
    <row r="5025">
      <c r="F5025" s="22" t="n"/>
    </row>
    <row r="5026">
      <c r="F5026" s="22" t="n"/>
    </row>
    <row r="5027">
      <c r="F5027" s="22" t="n"/>
    </row>
    <row r="5028">
      <c r="F5028" s="22" t="n"/>
    </row>
    <row r="5029">
      <c r="F5029" s="22" t="n"/>
    </row>
    <row r="5030">
      <c r="F5030" s="22" t="n"/>
    </row>
    <row r="5031">
      <c r="F5031" s="22" t="n"/>
    </row>
    <row r="5032">
      <c r="F5032" s="22" t="n"/>
    </row>
    <row r="5033">
      <c r="F5033" s="22" t="n"/>
    </row>
    <row r="5034">
      <c r="F5034" s="22" t="n"/>
    </row>
    <row r="5035">
      <c r="F5035" s="22" t="n"/>
    </row>
    <row r="5036">
      <c r="F5036" s="22" t="n"/>
    </row>
    <row r="5037">
      <c r="F5037" s="22" t="n"/>
    </row>
    <row r="5038">
      <c r="F5038" s="22" t="n"/>
    </row>
    <row r="5039">
      <c r="F5039" s="22" t="n"/>
    </row>
    <row r="5040">
      <c r="F5040" s="22" t="n"/>
    </row>
    <row r="5041">
      <c r="F5041" s="22" t="n"/>
    </row>
    <row r="5042">
      <c r="F5042" s="22" t="n"/>
    </row>
    <row r="5043">
      <c r="F5043" s="22" t="n"/>
    </row>
    <row r="5044">
      <c r="F5044" s="22" t="n"/>
    </row>
    <row r="5045">
      <c r="F5045" s="22" t="n"/>
    </row>
    <row r="5046">
      <c r="F5046" s="22" t="n"/>
    </row>
    <row r="5047">
      <c r="F5047" s="22" t="n"/>
    </row>
    <row r="5048">
      <c r="F5048" s="22" t="n"/>
    </row>
    <row r="5049">
      <c r="F5049" s="22" t="n"/>
    </row>
    <row r="5050">
      <c r="F5050" s="22" t="n"/>
    </row>
    <row r="5051">
      <c r="F5051" s="22" t="n"/>
    </row>
    <row r="5052">
      <c r="F5052" s="22" t="n"/>
    </row>
    <row r="5053">
      <c r="F5053" s="22" t="n"/>
    </row>
    <row r="5054">
      <c r="F5054" s="22" t="n"/>
    </row>
    <row r="5055">
      <c r="F5055" s="22" t="n"/>
    </row>
    <row r="5056">
      <c r="F5056" s="22" t="n"/>
    </row>
    <row r="5057">
      <c r="F5057" s="22" t="n"/>
    </row>
    <row r="5058">
      <c r="F5058" s="22" t="n"/>
    </row>
    <row r="5059">
      <c r="F5059" s="22" t="n"/>
    </row>
    <row r="5060">
      <c r="F5060" s="22" t="n"/>
    </row>
    <row r="5061">
      <c r="F5061" s="22" t="n"/>
    </row>
    <row r="5062">
      <c r="F5062" s="22" t="n"/>
    </row>
    <row r="5063">
      <c r="F5063" s="22" t="n"/>
    </row>
    <row r="5064">
      <c r="F5064" s="22" t="n"/>
    </row>
    <row r="5065">
      <c r="F5065" s="22" t="n"/>
    </row>
    <row r="5066">
      <c r="F5066" s="22" t="n"/>
    </row>
    <row r="5067">
      <c r="F5067" s="22" t="n"/>
    </row>
    <row r="5068">
      <c r="F5068" s="22" t="n"/>
    </row>
    <row r="5069">
      <c r="F5069" s="22" t="n"/>
    </row>
    <row r="5070">
      <c r="F5070" s="22" t="n"/>
    </row>
    <row r="5071">
      <c r="F5071" s="22" t="n"/>
    </row>
    <row r="5072">
      <c r="F5072" s="22" t="n"/>
    </row>
    <row r="5073">
      <c r="F5073" s="22" t="n"/>
    </row>
    <row r="5074">
      <c r="F5074" s="22" t="n"/>
    </row>
    <row r="5075">
      <c r="F5075" s="22" t="n"/>
    </row>
    <row r="5076">
      <c r="F5076" s="22" t="n"/>
    </row>
    <row r="5077">
      <c r="F5077" s="22" t="n"/>
    </row>
    <row r="5078">
      <c r="F5078" s="22" t="n"/>
    </row>
    <row r="5079">
      <c r="F5079" s="22" t="n"/>
    </row>
    <row r="5080">
      <c r="F5080" s="22" t="n"/>
    </row>
    <row r="5081">
      <c r="F5081" s="22" t="n"/>
    </row>
    <row r="5082">
      <c r="F5082" s="22" t="n"/>
    </row>
    <row r="5083">
      <c r="F5083" s="22" t="n"/>
    </row>
    <row r="5084">
      <c r="F5084" s="22" t="n"/>
    </row>
    <row r="5085">
      <c r="F5085" s="22" t="n"/>
    </row>
    <row r="5086">
      <c r="F5086" s="22" t="n"/>
    </row>
    <row r="5087">
      <c r="F5087" s="22" t="n"/>
    </row>
    <row r="5088">
      <c r="F5088" s="22" t="n"/>
    </row>
    <row r="5089">
      <c r="F5089" s="22" t="n"/>
    </row>
    <row r="5090">
      <c r="F5090" s="22" t="n"/>
    </row>
    <row r="5091">
      <c r="F5091" s="22" t="n"/>
    </row>
    <row r="5092">
      <c r="F5092" s="22" t="n"/>
    </row>
    <row r="5093">
      <c r="F5093" s="22" t="n"/>
    </row>
    <row r="5094">
      <c r="F5094" s="22" t="n"/>
    </row>
    <row r="5095">
      <c r="F5095" s="22" t="n"/>
    </row>
    <row r="5096">
      <c r="F5096" s="22" t="n"/>
    </row>
    <row r="5097">
      <c r="F5097" s="22" t="n"/>
    </row>
    <row r="5098">
      <c r="F5098" s="22" t="n"/>
    </row>
    <row r="5099">
      <c r="F5099" s="22" t="n"/>
    </row>
    <row r="5100">
      <c r="F5100" s="22" t="n"/>
    </row>
    <row r="5101">
      <c r="F5101" s="22" t="n"/>
    </row>
    <row r="5102">
      <c r="F5102" s="22" t="n"/>
    </row>
    <row r="5103">
      <c r="F5103" s="22" t="n"/>
    </row>
    <row r="5104">
      <c r="F5104" s="22" t="n"/>
    </row>
    <row r="5105">
      <c r="F5105" s="22" t="n"/>
    </row>
    <row r="5106">
      <c r="F5106" s="22" t="n"/>
    </row>
    <row r="5107">
      <c r="F5107" s="22" t="n"/>
    </row>
    <row r="5108">
      <c r="F5108" s="22" t="n"/>
    </row>
    <row r="5109">
      <c r="F5109" s="22" t="n"/>
    </row>
    <row r="5110">
      <c r="F5110" s="22" t="n"/>
    </row>
    <row r="5111">
      <c r="F5111" s="22" t="n"/>
    </row>
    <row r="5112">
      <c r="F5112" s="22" t="n"/>
    </row>
    <row r="5113">
      <c r="F5113" s="22" t="n"/>
    </row>
    <row r="5114">
      <c r="F5114" s="22" t="n"/>
    </row>
    <row r="5115">
      <c r="F5115" s="22" t="n"/>
    </row>
    <row r="5116">
      <c r="F5116" s="22" t="n"/>
    </row>
    <row r="5117">
      <c r="F5117" s="22" t="n"/>
    </row>
    <row r="5118">
      <c r="F5118" s="22" t="n"/>
    </row>
    <row r="5119">
      <c r="F5119" s="22" t="n"/>
    </row>
    <row r="5120">
      <c r="F5120" s="22" t="n"/>
    </row>
    <row r="5121">
      <c r="F5121" s="22" t="n"/>
    </row>
    <row r="5122">
      <c r="F5122" s="22" t="n"/>
    </row>
    <row r="5123">
      <c r="F5123" s="22" t="n"/>
    </row>
    <row r="5124">
      <c r="F5124" s="22" t="n"/>
    </row>
    <row r="5125">
      <c r="F5125" s="22" t="n"/>
    </row>
    <row r="5126">
      <c r="F5126" s="22" t="n"/>
    </row>
    <row r="5127">
      <c r="F5127" s="22" t="n"/>
    </row>
    <row r="5128">
      <c r="F5128" s="22" t="n"/>
    </row>
    <row r="5129">
      <c r="F5129" s="22" t="n"/>
    </row>
    <row r="5130">
      <c r="F5130" s="22" t="n"/>
    </row>
    <row r="5131">
      <c r="F5131" s="22" t="n"/>
    </row>
    <row r="5132">
      <c r="F5132" s="22" t="n"/>
    </row>
    <row r="5133">
      <c r="F5133" s="22" t="n"/>
    </row>
    <row r="5134">
      <c r="F5134" s="22" t="n"/>
    </row>
    <row r="5135">
      <c r="F5135" s="22" t="n"/>
    </row>
    <row r="5136">
      <c r="F5136" s="22" t="n"/>
    </row>
    <row r="5137">
      <c r="F5137" s="22" t="n"/>
    </row>
    <row r="5138">
      <c r="F5138" s="22" t="n"/>
    </row>
    <row r="5139">
      <c r="F5139" s="22" t="n"/>
    </row>
    <row r="5140">
      <c r="F5140" s="22" t="n"/>
    </row>
    <row r="5141">
      <c r="F5141" s="22" t="n"/>
    </row>
    <row r="5142">
      <c r="F5142" s="22" t="n"/>
    </row>
    <row r="5143">
      <c r="F5143" s="22" t="n"/>
    </row>
    <row r="5144">
      <c r="F5144" s="22" t="n"/>
    </row>
    <row r="5145">
      <c r="F5145" s="22" t="n"/>
    </row>
    <row r="5146">
      <c r="F5146" s="22" t="n"/>
    </row>
    <row r="5147">
      <c r="F5147" s="22" t="n"/>
    </row>
    <row r="5148">
      <c r="F5148" s="22" t="n"/>
    </row>
    <row r="5149">
      <c r="F5149" s="22" t="n"/>
    </row>
    <row r="5150">
      <c r="F5150" s="22" t="n"/>
    </row>
    <row r="5151">
      <c r="F5151" s="22" t="n"/>
    </row>
    <row r="5152">
      <c r="F5152" s="22" t="n"/>
    </row>
    <row r="5153">
      <c r="F5153" s="22" t="n"/>
    </row>
    <row r="5154">
      <c r="F5154" s="22" t="n"/>
    </row>
    <row r="5155">
      <c r="F5155" s="22" t="n"/>
    </row>
    <row r="5156">
      <c r="F5156" s="22" t="n"/>
    </row>
    <row r="5157">
      <c r="F5157" s="22" t="n"/>
    </row>
    <row r="5158">
      <c r="F5158" s="22" t="n"/>
    </row>
    <row r="5159">
      <c r="F5159" s="22" t="n"/>
    </row>
    <row r="5160">
      <c r="F5160" s="22" t="n"/>
    </row>
    <row r="5161">
      <c r="F5161" s="22" t="n"/>
    </row>
    <row r="5162">
      <c r="F5162" s="22" t="n"/>
    </row>
    <row r="5163">
      <c r="F5163" s="22" t="n"/>
    </row>
    <row r="5164">
      <c r="F5164" s="22" t="n"/>
    </row>
    <row r="5165">
      <c r="F5165" s="22" t="n"/>
    </row>
    <row r="5166">
      <c r="F5166" s="22" t="n"/>
    </row>
    <row r="5167">
      <c r="F5167" s="22" t="n"/>
    </row>
    <row r="5168">
      <c r="F5168" s="22" t="n"/>
    </row>
    <row r="5169">
      <c r="F5169" s="22" t="n"/>
    </row>
    <row r="5170">
      <c r="F5170" s="22" t="n"/>
    </row>
    <row r="5171">
      <c r="F5171" s="22" t="n"/>
    </row>
    <row r="5172">
      <c r="F5172" s="22" t="n"/>
    </row>
    <row r="5173">
      <c r="F5173" s="22" t="n"/>
    </row>
    <row r="5174">
      <c r="F5174" s="22" t="n"/>
    </row>
    <row r="5175">
      <c r="F5175" s="22" t="n"/>
    </row>
    <row r="5176">
      <c r="F5176" s="22" t="n"/>
    </row>
    <row r="5177">
      <c r="F5177" s="22" t="n"/>
    </row>
    <row r="5178">
      <c r="F5178" s="22" t="n"/>
    </row>
    <row r="5179">
      <c r="F5179" s="22" t="n"/>
    </row>
    <row r="5180">
      <c r="F5180" s="22" t="n"/>
    </row>
    <row r="5181">
      <c r="F5181" s="22" t="n"/>
    </row>
    <row r="5182">
      <c r="F5182" s="22" t="n"/>
    </row>
    <row r="5183">
      <c r="F5183" s="22" t="n"/>
    </row>
    <row r="5184">
      <c r="F5184" s="22" t="n"/>
    </row>
    <row r="5185">
      <c r="F5185" s="22" t="n"/>
    </row>
    <row r="5186">
      <c r="F5186" s="22" t="n"/>
    </row>
    <row r="5187">
      <c r="F5187" s="22" t="n"/>
    </row>
    <row r="5188">
      <c r="F5188" s="22" t="n"/>
    </row>
    <row r="5189">
      <c r="F5189" s="22" t="n"/>
    </row>
    <row r="5190">
      <c r="F5190" s="22" t="n"/>
    </row>
    <row r="5191">
      <c r="F5191" s="22" t="n"/>
    </row>
    <row r="5192">
      <c r="F5192" s="22" t="n"/>
    </row>
    <row r="5193">
      <c r="F5193" s="22" t="n"/>
    </row>
    <row r="5194">
      <c r="F5194" s="22" t="n"/>
    </row>
    <row r="5195">
      <c r="F5195" s="22" t="n"/>
    </row>
    <row r="5196">
      <c r="F5196" s="22" t="n"/>
    </row>
    <row r="5197">
      <c r="F5197" s="22" t="n"/>
    </row>
    <row r="5198">
      <c r="F5198" s="22" t="n"/>
    </row>
    <row r="5199">
      <c r="F5199" s="22" t="n"/>
    </row>
    <row r="5200">
      <c r="F5200" s="22" t="n"/>
    </row>
    <row r="5201">
      <c r="F5201" s="22" t="n"/>
    </row>
    <row r="5202">
      <c r="F5202" s="22" t="n"/>
    </row>
    <row r="5203">
      <c r="F5203" s="22" t="n"/>
    </row>
    <row r="5204">
      <c r="F5204" s="22" t="n"/>
    </row>
    <row r="5205">
      <c r="F5205" s="22" t="n"/>
    </row>
    <row r="5206">
      <c r="F5206" s="22" t="n"/>
    </row>
    <row r="5207">
      <c r="F5207" s="22" t="n"/>
    </row>
    <row r="5208">
      <c r="F5208" s="22" t="n"/>
    </row>
    <row r="5209">
      <c r="F5209" s="22" t="n"/>
    </row>
    <row r="5210">
      <c r="F5210" s="22" t="n"/>
    </row>
    <row r="5211">
      <c r="F5211" s="22" t="n"/>
    </row>
    <row r="5212">
      <c r="F5212" s="22" t="n"/>
    </row>
    <row r="5213">
      <c r="F5213" s="22" t="n"/>
    </row>
    <row r="5214">
      <c r="F5214" s="22" t="n"/>
    </row>
    <row r="5215">
      <c r="F5215" s="22" t="n"/>
    </row>
    <row r="5216">
      <c r="F5216" s="22" t="n"/>
    </row>
    <row r="5217">
      <c r="F5217" s="22" t="n"/>
    </row>
    <row r="5218">
      <c r="F5218" s="22" t="n"/>
    </row>
    <row r="5219">
      <c r="F5219" s="22" t="n"/>
    </row>
    <row r="5220">
      <c r="F5220" s="22" t="n"/>
    </row>
    <row r="5221">
      <c r="F5221" s="22" t="n"/>
    </row>
    <row r="5222">
      <c r="F5222" s="22" t="n"/>
    </row>
    <row r="5223">
      <c r="F5223" s="22" t="n"/>
    </row>
    <row r="5224">
      <c r="F5224" s="22" t="n"/>
    </row>
    <row r="5225">
      <c r="F5225" s="22" t="n"/>
    </row>
    <row r="5226">
      <c r="F5226" s="22" t="n"/>
    </row>
    <row r="5227">
      <c r="F5227" s="22" t="n"/>
    </row>
    <row r="5228">
      <c r="F5228" s="22" t="n"/>
    </row>
    <row r="5229">
      <c r="F5229" s="22" t="n"/>
    </row>
    <row r="5230">
      <c r="F5230" s="22" t="n"/>
    </row>
    <row r="5231">
      <c r="F5231" s="22" t="n"/>
    </row>
    <row r="5232">
      <c r="F5232" s="22" t="n"/>
    </row>
    <row r="5233">
      <c r="F5233" s="22" t="n"/>
    </row>
    <row r="5234">
      <c r="F5234" s="22" t="n"/>
    </row>
    <row r="5235">
      <c r="F5235" s="22" t="n"/>
    </row>
    <row r="5236">
      <c r="F5236" s="22" t="n"/>
    </row>
    <row r="5237">
      <c r="F5237" s="22" t="n"/>
    </row>
    <row r="5238">
      <c r="F5238" s="22" t="n"/>
    </row>
    <row r="5239">
      <c r="F5239" s="22" t="n"/>
    </row>
    <row r="5240">
      <c r="F5240" s="22" t="n"/>
    </row>
    <row r="5241">
      <c r="F5241" s="22" t="n"/>
    </row>
    <row r="5242">
      <c r="F5242" s="22" t="n"/>
    </row>
    <row r="5243">
      <c r="F5243" s="22" t="n"/>
    </row>
    <row r="5244">
      <c r="F5244" s="22" t="n"/>
    </row>
    <row r="5245">
      <c r="F5245" s="22" t="n"/>
    </row>
    <row r="5246">
      <c r="F5246" s="22" t="n"/>
    </row>
    <row r="5247">
      <c r="F5247" s="22" t="n"/>
    </row>
    <row r="5248">
      <c r="F5248" s="22" t="n"/>
    </row>
    <row r="5249">
      <c r="F5249" s="22" t="n"/>
    </row>
    <row r="5250">
      <c r="F5250" s="22" t="n"/>
    </row>
    <row r="5251">
      <c r="F5251" s="22" t="n"/>
    </row>
    <row r="5252">
      <c r="F5252" s="22" t="n"/>
    </row>
    <row r="5253">
      <c r="F5253" s="22" t="n"/>
    </row>
    <row r="5254">
      <c r="F5254" s="22" t="n"/>
    </row>
    <row r="5255">
      <c r="F5255" s="22" t="n"/>
    </row>
    <row r="5256">
      <c r="F5256" s="22" t="n"/>
    </row>
    <row r="5257">
      <c r="F5257" s="22" t="n"/>
    </row>
    <row r="5258">
      <c r="F5258" s="22" t="n"/>
    </row>
    <row r="5259">
      <c r="F5259" s="22" t="n"/>
    </row>
    <row r="5260">
      <c r="F5260" s="22" t="n"/>
    </row>
    <row r="5261">
      <c r="F5261" s="22" t="n"/>
    </row>
    <row r="5262">
      <c r="F5262" s="22" t="n"/>
    </row>
    <row r="5263">
      <c r="F5263" s="22" t="n"/>
    </row>
    <row r="5264">
      <c r="F5264" s="22" t="n"/>
    </row>
    <row r="5265">
      <c r="F5265" s="22" t="n"/>
    </row>
    <row r="5266">
      <c r="F5266" s="22" t="n"/>
    </row>
    <row r="5267">
      <c r="F5267" s="22" t="n"/>
    </row>
    <row r="5268">
      <c r="F5268" s="22" t="n"/>
    </row>
    <row r="5269">
      <c r="F5269" s="22" t="n"/>
    </row>
    <row r="5270">
      <c r="F5270" s="22" t="n"/>
    </row>
    <row r="5271">
      <c r="F5271" s="22" t="n"/>
    </row>
    <row r="5272">
      <c r="F5272" s="22" t="n"/>
    </row>
    <row r="5273">
      <c r="F5273" s="22" t="n"/>
    </row>
    <row r="5274">
      <c r="F5274" s="22" t="n"/>
    </row>
    <row r="5275">
      <c r="F5275" s="22" t="n"/>
    </row>
    <row r="5276">
      <c r="F5276" s="22" t="n"/>
    </row>
    <row r="5277">
      <c r="F5277" s="22" t="n"/>
    </row>
    <row r="5278">
      <c r="F5278" s="22" t="n"/>
    </row>
    <row r="5279">
      <c r="F5279" s="22" t="n"/>
    </row>
    <row r="5280">
      <c r="F5280" s="22" t="n"/>
    </row>
    <row r="5281">
      <c r="F5281" s="22" t="n"/>
    </row>
    <row r="5282">
      <c r="F5282" s="22" t="n"/>
    </row>
    <row r="5283">
      <c r="F5283" s="22" t="n"/>
    </row>
    <row r="5284">
      <c r="F5284" s="22" t="n"/>
    </row>
    <row r="5285">
      <c r="F5285" s="22" t="n"/>
    </row>
    <row r="5286">
      <c r="F5286" s="22" t="n"/>
    </row>
    <row r="5287">
      <c r="F5287" s="22" t="n"/>
    </row>
    <row r="5288">
      <c r="F5288" s="22" t="n"/>
    </row>
    <row r="5289">
      <c r="F5289" s="22" t="n"/>
    </row>
    <row r="5290">
      <c r="F5290" s="22" t="n"/>
    </row>
    <row r="5291">
      <c r="F5291" s="22" t="n"/>
    </row>
    <row r="5292">
      <c r="F5292" s="22" t="n"/>
    </row>
    <row r="5293">
      <c r="F5293" s="22" t="n"/>
    </row>
    <row r="5294">
      <c r="F5294" s="22" t="n"/>
    </row>
    <row r="5295">
      <c r="F5295" s="22" t="n"/>
    </row>
    <row r="5296">
      <c r="F5296" s="22" t="n"/>
    </row>
    <row r="5297">
      <c r="F5297" s="22" t="n"/>
    </row>
    <row r="5298">
      <c r="F5298" s="22" t="n"/>
    </row>
    <row r="5299">
      <c r="F5299" s="22" t="n"/>
    </row>
    <row r="5300">
      <c r="F5300" s="22" t="n"/>
    </row>
    <row r="5301">
      <c r="F5301" s="22" t="n"/>
    </row>
    <row r="5302">
      <c r="F5302" s="22" t="n"/>
    </row>
    <row r="5303">
      <c r="F5303" s="22" t="n"/>
    </row>
    <row r="5304">
      <c r="F5304" s="22" t="n"/>
    </row>
    <row r="5305">
      <c r="F5305" s="22" t="n"/>
    </row>
    <row r="5306">
      <c r="F5306" s="22" t="n"/>
    </row>
    <row r="5307">
      <c r="F5307" s="22" t="n"/>
    </row>
    <row r="5308">
      <c r="F5308" s="22" t="n"/>
    </row>
    <row r="5309">
      <c r="F5309" s="22" t="n"/>
    </row>
    <row r="5310">
      <c r="F5310" s="22" t="n"/>
    </row>
    <row r="5311">
      <c r="F5311" s="22" t="n"/>
    </row>
    <row r="5312">
      <c r="F5312" s="22" t="n"/>
    </row>
    <row r="5313">
      <c r="F5313" s="22" t="n"/>
    </row>
    <row r="5314">
      <c r="F5314" s="22" t="n"/>
    </row>
    <row r="5315">
      <c r="F5315" s="22" t="n"/>
    </row>
    <row r="5316">
      <c r="F5316" s="22" t="n"/>
    </row>
    <row r="5317">
      <c r="F5317" s="22" t="n"/>
    </row>
    <row r="5318">
      <c r="F5318" s="22" t="n"/>
    </row>
    <row r="5319">
      <c r="F5319" s="22" t="n"/>
    </row>
    <row r="5320">
      <c r="F5320" s="22" t="n"/>
    </row>
    <row r="5321">
      <c r="F5321" s="22" t="n"/>
    </row>
    <row r="5322">
      <c r="F5322" s="22" t="n"/>
    </row>
    <row r="5323">
      <c r="F5323" s="22" t="n"/>
    </row>
    <row r="5324">
      <c r="F5324" s="22" t="n"/>
    </row>
    <row r="5325">
      <c r="F5325" s="22" t="n"/>
    </row>
    <row r="5326">
      <c r="F5326" s="22" t="n"/>
    </row>
    <row r="5327">
      <c r="F5327" s="22" t="n"/>
    </row>
    <row r="5328">
      <c r="F5328" s="22" t="n"/>
    </row>
    <row r="5329">
      <c r="F5329" s="22" t="n"/>
    </row>
    <row r="5330">
      <c r="F5330" s="22" t="n"/>
    </row>
    <row r="5331">
      <c r="F5331" s="22" t="n"/>
    </row>
    <row r="5332">
      <c r="F5332" s="22" t="n"/>
    </row>
    <row r="5333">
      <c r="F5333" s="22" t="n"/>
    </row>
    <row r="5334">
      <c r="F5334" s="22" t="n"/>
    </row>
    <row r="5335">
      <c r="F5335" s="22" t="n"/>
    </row>
    <row r="5336">
      <c r="F5336" s="22" t="n"/>
    </row>
    <row r="5337">
      <c r="F5337" s="22" t="n"/>
    </row>
    <row r="5338">
      <c r="F5338" s="22" t="n"/>
    </row>
    <row r="5339">
      <c r="F5339" s="22" t="n"/>
    </row>
    <row r="5340">
      <c r="F5340" s="22" t="n"/>
    </row>
    <row r="5341">
      <c r="F5341" s="22" t="n"/>
    </row>
    <row r="5342">
      <c r="F5342" s="22" t="n"/>
    </row>
    <row r="5343">
      <c r="F5343" s="22" t="n"/>
    </row>
    <row r="5344">
      <c r="F5344" s="22" t="n"/>
    </row>
    <row r="5345">
      <c r="F5345" s="22" t="n"/>
    </row>
    <row r="5346">
      <c r="F5346" s="22" t="n"/>
    </row>
    <row r="5347">
      <c r="F5347" s="22" t="n"/>
    </row>
    <row r="5348">
      <c r="F5348" s="22" t="n"/>
    </row>
    <row r="5349">
      <c r="F5349" s="22" t="n"/>
    </row>
    <row r="5350">
      <c r="F5350" s="22" t="n"/>
    </row>
    <row r="5351">
      <c r="F5351" s="22" t="n"/>
    </row>
    <row r="5352">
      <c r="F5352" s="22" t="n"/>
    </row>
    <row r="5353">
      <c r="F5353" s="22" t="n"/>
    </row>
    <row r="5354">
      <c r="F5354" s="22" t="n"/>
    </row>
    <row r="5355">
      <c r="F5355" s="22" t="n"/>
    </row>
    <row r="5356">
      <c r="F5356" s="22" t="n"/>
    </row>
    <row r="5357">
      <c r="F5357" s="22" t="n"/>
    </row>
    <row r="5358">
      <c r="F5358" s="22" t="n"/>
    </row>
    <row r="5359">
      <c r="F5359" s="22" t="n"/>
    </row>
    <row r="5360">
      <c r="F5360" s="22" t="n"/>
    </row>
    <row r="5361">
      <c r="F5361" s="22" t="n"/>
    </row>
    <row r="5362">
      <c r="F5362" s="22" t="n"/>
    </row>
    <row r="5363">
      <c r="F5363" s="22" t="n"/>
    </row>
    <row r="5364">
      <c r="F5364" s="22" t="n"/>
    </row>
    <row r="5365">
      <c r="F5365" s="22" t="n"/>
    </row>
    <row r="5366">
      <c r="F5366" s="22" t="n"/>
    </row>
    <row r="5367">
      <c r="F5367" s="22" t="n"/>
    </row>
    <row r="5368">
      <c r="F5368" s="22" t="n"/>
    </row>
    <row r="5369">
      <c r="F5369" s="22" t="n"/>
    </row>
    <row r="5370">
      <c r="F5370" s="22" t="n"/>
    </row>
    <row r="5371">
      <c r="F5371" s="22" t="n"/>
    </row>
    <row r="5372">
      <c r="F5372" s="22" t="n"/>
    </row>
    <row r="5373">
      <c r="F5373" s="22" t="n"/>
    </row>
    <row r="5374">
      <c r="F5374" s="22" t="n"/>
    </row>
    <row r="5375">
      <c r="F5375" s="22" t="n"/>
    </row>
    <row r="5376">
      <c r="F5376" s="22" t="n"/>
    </row>
    <row r="5377">
      <c r="F5377" s="22" t="n"/>
    </row>
    <row r="5378">
      <c r="F5378" s="22" t="n"/>
    </row>
    <row r="5379">
      <c r="F5379" s="22" t="n"/>
    </row>
    <row r="5380">
      <c r="F5380" s="22" t="n"/>
    </row>
    <row r="5381">
      <c r="F5381" s="22" t="n"/>
    </row>
    <row r="5382">
      <c r="F5382" s="22" t="n"/>
    </row>
    <row r="5383">
      <c r="F5383" s="22" t="n"/>
    </row>
    <row r="5384">
      <c r="F5384" s="22" t="n"/>
    </row>
    <row r="5385">
      <c r="F5385" s="22" t="n"/>
    </row>
    <row r="5386">
      <c r="F5386" s="22" t="n"/>
    </row>
    <row r="5387">
      <c r="F5387" s="22" t="n"/>
    </row>
    <row r="5388">
      <c r="F5388" s="22" t="n"/>
    </row>
    <row r="5389">
      <c r="F5389" s="22" t="n"/>
    </row>
    <row r="5390">
      <c r="F5390" s="22" t="n"/>
    </row>
    <row r="5391">
      <c r="F5391" s="22" t="n"/>
    </row>
    <row r="5392">
      <c r="F5392" s="22" t="n"/>
    </row>
    <row r="5393">
      <c r="F5393" s="22" t="n"/>
    </row>
    <row r="5394">
      <c r="F5394" s="22" t="n"/>
    </row>
    <row r="5395">
      <c r="F5395" s="22" t="n"/>
    </row>
    <row r="5396">
      <c r="F5396" s="22" t="n"/>
    </row>
    <row r="5397">
      <c r="F5397" s="22" t="n"/>
    </row>
    <row r="5398">
      <c r="F5398" s="22" t="n"/>
    </row>
    <row r="5399">
      <c r="F5399" s="22" t="n"/>
    </row>
    <row r="5400">
      <c r="F5400" s="22" t="n"/>
    </row>
    <row r="5401">
      <c r="F5401" s="22" t="n"/>
    </row>
    <row r="5402">
      <c r="F5402" s="22" t="n"/>
    </row>
    <row r="5403">
      <c r="F5403" s="22" t="n"/>
    </row>
    <row r="5404">
      <c r="F5404" s="22" t="n"/>
    </row>
    <row r="5405">
      <c r="F5405" s="22" t="n"/>
    </row>
    <row r="5406">
      <c r="F5406" s="22" t="n"/>
    </row>
    <row r="5407">
      <c r="F5407" s="22" t="n"/>
    </row>
    <row r="5408">
      <c r="F5408" s="22" t="n"/>
    </row>
    <row r="5409">
      <c r="F5409" s="22" t="n"/>
    </row>
    <row r="5410">
      <c r="F5410" s="22" t="n"/>
    </row>
    <row r="5411">
      <c r="F5411" s="22" t="n"/>
    </row>
    <row r="5412">
      <c r="F5412" s="22" t="n"/>
    </row>
    <row r="5413">
      <c r="F5413" s="22" t="n"/>
    </row>
    <row r="5414">
      <c r="F5414" s="22" t="n"/>
    </row>
    <row r="5415">
      <c r="F5415" s="22" t="n"/>
    </row>
    <row r="5416">
      <c r="F5416" s="22" t="n"/>
    </row>
    <row r="5417">
      <c r="F5417" s="22" t="n"/>
    </row>
    <row r="5418">
      <c r="F5418" s="22" t="n"/>
    </row>
    <row r="5419">
      <c r="F5419" s="22" t="n"/>
    </row>
    <row r="5420">
      <c r="F5420" s="22" t="n"/>
    </row>
    <row r="5421">
      <c r="F5421" s="22" t="n"/>
    </row>
    <row r="5422">
      <c r="F5422" s="22" t="n"/>
    </row>
    <row r="5423">
      <c r="F5423" s="22" t="n"/>
    </row>
    <row r="5424">
      <c r="F5424" s="22" t="n"/>
    </row>
    <row r="5425">
      <c r="F5425" s="22" t="n"/>
    </row>
    <row r="5426">
      <c r="F5426" s="22" t="n"/>
    </row>
    <row r="5427">
      <c r="F5427" s="22" t="n"/>
    </row>
    <row r="5428">
      <c r="F5428" s="22" t="n"/>
    </row>
    <row r="5429">
      <c r="F5429" s="22" t="n"/>
    </row>
    <row r="5430">
      <c r="F5430" s="22" t="n"/>
    </row>
    <row r="5431">
      <c r="F5431" s="22" t="n"/>
    </row>
    <row r="5432">
      <c r="F5432" s="22" t="n"/>
    </row>
    <row r="5433">
      <c r="F5433" s="22" t="n"/>
    </row>
    <row r="5434">
      <c r="F5434" s="22" t="n"/>
    </row>
    <row r="5435">
      <c r="F5435" s="22" t="n"/>
    </row>
    <row r="5436">
      <c r="F5436" s="22" t="n"/>
    </row>
    <row r="5437">
      <c r="F5437" s="22" t="n"/>
    </row>
    <row r="5438">
      <c r="F5438" s="22" t="n"/>
    </row>
    <row r="5439">
      <c r="F5439" s="22" t="n"/>
    </row>
    <row r="5440">
      <c r="F5440" s="22" t="n"/>
    </row>
    <row r="5441">
      <c r="F5441" s="22" t="n"/>
    </row>
    <row r="5442">
      <c r="F5442" s="22" t="n"/>
    </row>
    <row r="5443">
      <c r="F5443" s="22" t="n"/>
    </row>
    <row r="5444">
      <c r="F5444" s="22" t="n"/>
    </row>
    <row r="5445">
      <c r="F5445" s="22" t="n"/>
    </row>
    <row r="5446">
      <c r="F5446" s="22" t="n"/>
    </row>
    <row r="5447">
      <c r="F5447" s="22" t="n"/>
    </row>
    <row r="5448">
      <c r="F5448" s="22" t="n"/>
    </row>
    <row r="5449">
      <c r="F5449" s="22" t="n"/>
    </row>
    <row r="5450">
      <c r="F5450" s="22" t="n"/>
    </row>
    <row r="5451">
      <c r="F5451" s="22" t="n"/>
    </row>
    <row r="5452">
      <c r="F5452" s="22" t="n"/>
    </row>
    <row r="5453">
      <c r="F5453" s="22" t="n"/>
    </row>
    <row r="5454">
      <c r="F5454" s="22" t="n"/>
    </row>
    <row r="5455">
      <c r="F5455" s="22" t="n"/>
    </row>
    <row r="5456">
      <c r="F5456" s="22" t="n"/>
    </row>
    <row r="5457">
      <c r="F5457" s="22" t="n"/>
    </row>
    <row r="5458">
      <c r="F5458" s="22" t="n"/>
    </row>
    <row r="5459">
      <c r="F5459" s="22" t="n"/>
    </row>
    <row r="5460">
      <c r="F5460" s="22" t="n"/>
    </row>
    <row r="5461">
      <c r="F5461" s="22" t="n"/>
    </row>
    <row r="5462">
      <c r="F5462" s="22" t="n"/>
    </row>
    <row r="5463">
      <c r="F5463" s="22" t="n"/>
    </row>
    <row r="5464">
      <c r="F5464" s="22" t="n"/>
    </row>
    <row r="5465">
      <c r="F5465" s="22" t="n"/>
    </row>
    <row r="5466">
      <c r="F5466" s="22" t="n"/>
    </row>
    <row r="5467">
      <c r="F5467" s="22" t="n"/>
    </row>
    <row r="5468">
      <c r="F5468" s="22" t="n"/>
    </row>
    <row r="5469">
      <c r="F5469" s="22" t="n"/>
    </row>
    <row r="5470">
      <c r="F5470" s="22" t="n"/>
    </row>
    <row r="5471">
      <c r="F5471" s="22" t="n"/>
    </row>
    <row r="5472">
      <c r="F5472" s="22" t="n"/>
    </row>
    <row r="5473">
      <c r="F5473" s="22" t="n"/>
    </row>
    <row r="5474">
      <c r="F5474" s="22" t="n"/>
    </row>
    <row r="5475">
      <c r="F5475" s="22" t="n"/>
    </row>
    <row r="5476">
      <c r="F5476" s="22" t="n"/>
    </row>
    <row r="5477">
      <c r="F5477" s="22" t="n"/>
    </row>
    <row r="5478">
      <c r="F5478" s="22" t="n"/>
    </row>
    <row r="5479">
      <c r="F5479" s="22" t="n"/>
    </row>
    <row r="5480">
      <c r="F5480" s="22" t="n"/>
    </row>
    <row r="5481">
      <c r="F5481" s="22" t="n"/>
    </row>
    <row r="5482">
      <c r="F5482" s="22" t="n"/>
    </row>
    <row r="5483">
      <c r="F5483" s="22" t="n"/>
    </row>
    <row r="5484">
      <c r="F5484" s="22" t="n"/>
    </row>
    <row r="5485">
      <c r="F5485" s="22" t="n"/>
    </row>
    <row r="5486">
      <c r="F5486" s="22" t="n"/>
    </row>
    <row r="5487">
      <c r="F5487" s="22" t="n"/>
    </row>
    <row r="5488">
      <c r="F5488" s="22" t="n"/>
    </row>
    <row r="5489">
      <c r="F5489" s="22" t="n"/>
    </row>
    <row r="5490">
      <c r="F5490" s="22" t="n"/>
    </row>
    <row r="5491">
      <c r="F5491" s="22" t="n"/>
    </row>
    <row r="5492">
      <c r="F5492" s="22" t="n"/>
    </row>
    <row r="5493">
      <c r="F5493" s="22" t="n"/>
    </row>
    <row r="5494">
      <c r="F5494" s="22" t="n"/>
    </row>
    <row r="5495">
      <c r="F5495" s="22" t="n"/>
    </row>
    <row r="5496">
      <c r="F5496" s="22" t="n"/>
    </row>
    <row r="5497">
      <c r="F5497" s="22" t="n"/>
    </row>
    <row r="5498">
      <c r="F5498" s="22" t="n"/>
    </row>
    <row r="5499">
      <c r="F5499" s="22" t="n"/>
    </row>
    <row r="5500">
      <c r="F5500" s="22" t="n"/>
    </row>
    <row r="5501">
      <c r="F5501" s="22" t="n"/>
    </row>
    <row r="5502">
      <c r="F5502" s="22" t="n"/>
    </row>
    <row r="5503">
      <c r="F5503" s="22" t="n"/>
    </row>
    <row r="5504">
      <c r="F5504" s="22" t="n"/>
    </row>
    <row r="5505">
      <c r="F5505" s="22" t="n"/>
    </row>
    <row r="5506">
      <c r="F5506" s="22" t="n"/>
    </row>
    <row r="5507">
      <c r="F5507" s="22" t="n"/>
    </row>
    <row r="5508">
      <c r="F5508" s="22" t="n"/>
    </row>
    <row r="5509">
      <c r="F5509" s="22" t="n"/>
    </row>
    <row r="5510">
      <c r="F5510" s="22" t="n"/>
    </row>
    <row r="5511">
      <c r="F5511" s="22" t="n"/>
    </row>
    <row r="5512">
      <c r="F5512" s="22" t="n"/>
    </row>
    <row r="5513">
      <c r="F5513" s="22" t="n"/>
    </row>
    <row r="5514">
      <c r="F5514" s="22" t="n"/>
    </row>
    <row r="5515">
      <c r="F5515" s="22" t="n"/>
    </row>
    <row r="5516">
      <c r="F5516" s="22" t="n"/>
    </row>
    <row r="5517">
      <c r="F5517" s="22" t="n"/>
    </row>
    <row r="5518">
      <c r="F5518" s="22" t="n"/>
    </row>
    <row r="5519">
      <c r="F5519" s="22" t="n"/>
    </row>
    <row r="5520">
      <c r="F5520" s="22" t="n"/>
    </row>
    <row r="5521">
      <c r="F5521" s="22" t="n"/>
    </row>
    <row r="5522">
      <c r="F5522" s="22" t="n"/>
    </row>
    <row r="5523">
      <c r="F5523" s="22" t="n"/>
    </row>
    <row r="5524">
      <c r="F5524" s="22" t="n"/>
    </row>
    <row r="5525">
      <c r="F5525" s="22" t="n"/>
    </row>
    <row r="5526">
      <c r="F5526" s="22" t="n"/>
    </row>
    <row r="5527">
      <c r="F5527" s="22" t="n"/>
    </row>
    <row r="5528">
      <c r="F5528" s="22" t="n"/>
    </row>
    <row r="5529">
      <c r="F5529" s="22" t="n"/>
    </row>
    <row r="5530">
      <c r="F5530" s="22" t="n"/>
    </row>
    <row r="5531">
      <c r="F5531" s="22" t="n"/>
    </row>
    <row r="5532">
      <c r="F5532" s="22" t="n"/>
    </row>
    <row r="5533">
      <c r="F5533" s="22" t="n"/>
    </row>
    <row r="5534">
      <c r="F5534" s="22" t="n"/>
    </row>
    <row r="5535">
      <c r="F5535" s="22" t="n"/>
    </row>
    <row r="5536">
      <c r="F5536" s="22" t="n"/>
    </row>
    <row r="5537">
      <c r="F5537" s="22" t="n"/>
    </row>
    <row r="5538">
      <c r="F5538" s="22" t="n"/>
    </row>
    <row r="5539">
      <c r="F5539" s="22" t="n"/>
    </row>
    <row r="5540">
      <c r="F5540" s="22" t="n"/>
    </row>
    <row r="5541">
      <c r="F5541" s="22" t="n"/>
    </row>
    <row r="5542">
      <c r="F5542" s="22" t="n"/>
    </row>
    <row r="5543">
      <c r="F5543" s="22" t="n"/>
    </row>
    <row r="5544">
      <c r="F5544" s="22" t="n"/>
    </row>
    <row r="5545">
      <c r="F5545" s="22" t="n"/>
    </row>
    <row r="5546">
      <c r="F5546" s="22" t="n"/>
    </row>
    <row r="5547">
      <c r="F5547" s="22" t="n"/>
    </row>
    <row r="5548">
      <c r="F5548" s="22" t="n"/>
    </row>
    <row r="5549">
      <c r="F5549" s="22" t="n"/>
    </row>
    <row r="5550">
      <c r="F5550" s="22" t="n"/>
    </row>
    <row r="5551">
      <c r="F5551" s="22" t="n"/>
    </row>
    <row r="5552">
      <c r="F5552" s="22" t="n"/>
    </row>
    <row r="5553">
      <c r="F5553" s="22" t="n"/>
    </row>
    <row r="5554">
      <c r="F5554" s="22" t="n"/>
    </row>
    <row r="5555">
      <c r="F5555" s="22" t="n"/>
    </row>
    <row r="5556">
      <c r="F5556" s="22" t="n"/>
    </row>
    <row r="5557">
      <c r="F5557" s="22" t="n"/>
    </row>
    <row r="5558">
      <c r="F5558" s="22" t="n"/>
    </row>
    <row r="5559">
      <c r="F5559" s="22" t="n"/>
    </row>
    <row r="5560">
      <c r="F5560" s="22" t="n"/>
    </row>
    <row r="5561">
      <c r="F5561" s="22" t="n"/>
    </row>
    <row r="5562">
      <c r="F5562" s="22" t="n"/>
    </row>
    <row r="5563">
      <c r="F5563" s="22" t="n"/>
    </row>
    <row r="5564">
      <c r="F5564" s="22" t="n"/>
    </row>
    <row r="5565">
      <c r="F5565" s="22" t="n"/>
    </row>
    <row r="5566">
      <c r="F5566" s="22" t="n"/>
    </row>
    <row r="5567">
      <c r="F5567" s="22" t="n"/>
    </row>
    <row r="5568">
      <c r="F5568" s="22" t="n"/>
    </row>
    <row r="5569">
      <c r="F5569" s="22" t="n"/>
    </row>
    <row r="5570">
      <c r="F5570" s="22" t="n"/>
    </row>
    <row r="5571">
      <c r="F5571" s="22" t="n"/>
    </row>
    <row r="5572">
      <c r="F5572" s="22" t="n"/>
    </row>
    <row r="5573">
      <c r="F5573" s="22" t="n"/>
    </row>
    <row r="5574">
      <c r="F5574" s="22" t="n"/>
    </row>
    <row r="5575">
      <c r="F5575" s="22" t="n"/>
    </row>
    <row r="5576">
      <c r="F5576" s="22" t="n"/>
    </row>
    <row r="5577">
      <c r="F5577" s="22" t="n"/>
    </row>
    <row r="5578">
      <c r="F5578" s="22" t="n"/>
    </row>
    <row r="5579">
      <c r="F5579" s="22" t="n"/>
    </row>
    <row r="5580">
      <c r="F5580" s="22" t="n"/>
    </row>
    <row r="5581">
      <c r="F5581" s="22" t="n"/>
    </row>
    <row r="5582">
      <c r="F5582" s="22" t="n"/>
    </row>
    <row r="5583">
      <c r="F5583" s="22" t="n"/>
    </row>
    <row r="5584">
      <c r="F5584" s="22" t="n"/>
    </row>
    <row r="5585">
      <c r="F5585" s="22" t="n"/>
    </row>
    <row r="5586">
      <c r="F5586" s="22" t="n"/>
    </row>
    <row r="5587">
      <c r="F5587" s="22" t="n"/>
    </row>
    <row r="5588">
      <c r="F5588" s="22" t="n"/>
    </row>
    <row r="5589">
      <c r="F5589" s="22" t="n"/>
    </row>
    <row r="5590">
      <c r="F5590" s="22" t="n"/>
    </row>
    <row r="5591">
      <c r="F5591" s="22" t="n"/>
    </row>
    <row r="5592">
      <c r="F5592" s="22" t="n"/>
    </row>
    <row r="5593">
      <c r="F5593" s="22" t="n"/>
    </row>
    <row r="5594">
      <c r="F5594" s="22" t="n"/>
    </row>
    <row r="5595">
      <c r="F5595" s="22" t="n"/>
    </row>
    <row r="5596">
      <c r="F5596" s="22" t="n"/>
    </row>
    <row r="5597">
      <c r="F5597" s="22" t="n"/>
    </row>
    <row r="5598">
      <c r="F5598" s="22" t="n"/>
    </row>
    <row r="5599">
      <c r="F5599" s="22" t="n"/>
    </row>
    <row r="5600">
      <c r="F5600" s="22" t="n"/>
    </row>
    <row r="5601">
      <c r="F5601" s="22" t="n"/>
    </row>
    <row r="5602">
      <c r="F5602" s="22" t="n"/>
    </row>
    <row r="5603">
      <c r="F5603" s="22" t="n"/>
    </row>
    <row r="5604">
      <c r="F5604" s="22" t="n"/>
    </row>
    <row r="5605">
      <c r="F5605" s="22" t="n"/>
    </row>
    <row r="5606">
      <c r="F5606" s="22" t="n"/>
    </row>
    <row r="5607">
      <c r="F5607" s="22" t="n"/>
    </row>
    <row r="5608">
      <c r="F5608" s="22" t="n"/>
    </row>
    <row r="5609">
      <c r="F5609" s="22" t="n"/>
    </row>
    <row r="5610">
      <c r="F5610" s="22" t="n"/>
    </row>
    <row r="5611">
      <c r="F5611" s="22" t="n"/>
    </row>
    <row r="5612">
      <c r="F5612" s="22" t="n"/>
    </row>
    <row r="5613">
      <c r="F5613" s="22" t="n"/>
    </row>
    <row r="5614">
      <c r="F5614" s="22" t="n"/>
    </row>
    <row r="5615">
      <c r="F5615" s="22" t="n"/>
    </row>
    <row r="5616">
      <c r="F5616" s="22" t="n"/>
    </row>
    <row r="5617">
      <c r="F5617" s="22" t="n"/>
    </row>
    <row r="5618">
      <c r="F5618" s="22" t="n"/>
    </row>
    <row r="5619">
      <c r="F5619" s="22" t="n"/>
    </row>
    <row r="5620">
      <c r="F5620" s="22" t="n"/>
    </row>
    <row r="5621">
      <c r="F5621" s="22" t="n"/>
    </row>
    <row r="5622">
      <c r="F5622" s="22" t="n"/>
    </row>
    <row r="5623">
      <c r="F5623" s="22" t="n"/>
    </row>
    <row r="5624">
      <c r="F5624" s="22" t="n"/>
    </row>
    <row r="5625">
      <c r="F5625" s="22" t="n"/>
    </row>
    <row r="5626">
      <c r="F5626" s="22" t="n"/>
    </row>
    <row r="5627">
      <c r="F5627" s="22" t="n"/>
    </row>
    <row r="5628">
      <c r="F5628" s="22" t="n"/>
    </row>
    <row r="5629">
      <c r="F5629" s="22" t="n"/>
    </row>
    <row r="5630">
      <c r="F5630" s="22" t="n"/>
    </row>
    <row r="5631">
      <c r="F5631" s="22" t="n"/>
    </row>
    <row r="5632">
      <c r="F5632" s="22" t="n"/>
    </row>
    <row r="5633">
      <c r="F5633" s="22" t="n"/>
    </row>
    <row r="5634">
      <c r="F5634" s="22" t="n"/>
    </row>
    <row r="5635">
      <c r="F5635" s="22" t="n"/>
    </row>
    <row r="5636">
      <c r="F5636" s="22" t="n"/>
    </row>
    <row r="5637">
      <c r="F5637" s="22" t="n"/>
    </row>
    <row r="5638">
      <c r="F5638" s="22" t="n"/>
    </row>
    <row r="5639">
      <c r="F5639" s="22" t="n"/>
    </row>
    <row r="5640">
      <c r="F5640" s="22" t="n"/>
    </row>
    <row r="5641">
      <c r="F5641" s="22" t="n"/>
    </row>
    <row r="5642">
      <c r="F5642" s="22" t="n"/>
    </row>
    <row r="5643">
      <c r="F5643" s="22" t="n"/>
    </row>
    <row r="5644">
      <c r="F5644" s="22" t="n"/>
    </row>
    <row r="5645">
      <c r="F5645" s="22" t="n"/>
    </row>
    <row r="5646">
      <c r="F5646" s="22" t="n"/>
    </row>
    <row r="5647">
      <c r="F5647" s="22" t="n"/>
    </row>
    <row r="5648">
      <c r="F5648" s="22" t="n"/>
    </row>
    <row r="5649">
      <c r="F5649" s="22" t="n"/>
    </row>
    <row r="5650">
      <c r="F5650" s="22" t="n"/>
    </row>
    <row r="5651">
      <c r="F5651" s="22" t="n"/>
    </row>
    <row r="5652">
      <c r="F5652" s="22" t="n"/>
    </row>
    <row r="5653">
      <c r="F5653" s="22" t="n"/>
    </row>
    <row r="5654">
      <c r="F5654" s="22" t="n"/>
    </row>
    <row r="5655">
      <c r="F5655" s="22" t="n"/>
    </row>
    <row r="5656">
      <c r="F5656" s="22" t="n"/>
    </row>
    <row r="5657">
      <c r="F5657" s="22" t="n"/>
    </row>
    <row r="5658">
      <c r="F5658" s="22" t="n"/>
    </row>
    <row r="5659">
      <c r="F5659" s="22" t="n"/>
    </row>
    <row r="5660">
      <c r="F5660" s="22" t="n"/>
    </row>
    <row r="5661">
      <c r="F5661" s="22" t="n"/>
    </row>
    <row r="5662">
      <c r="F5662" s="22" t="n"/>
    </row>
    <row r="5663">
      <c r="F5663" s="22" t="n"/>
    </row>
    <row r="5664">
      <c r="F5664" s="22" t="n"/>
    </row>
    <row r="5665">
      <c r="F5665" s="22" t="n"/>
    </row>
    <row r="5666">
      <c r="F5666" s="22" t="n"/>
    </row>
    <row r="5667">
      <c r="F5667" s="22" t="n"/>
    </row>
    <row r="5668">
      <c r="F5668" s="22" t="n"/>
    </row>
    <row r="5669">
      <c r="F5669" s="22" t="n"/>
    </row>
    <row r="5670">
      <c r="F5670" s="22" t="n"/>
    </row>
    <row r="5671">
      <c r="F5671" s="22" t="n"/>
    </row>
    <row r="5672">
      <c r="F5672" s="22" t="n"/>
    </row>
    <row r="5673">
      <c r="F5673" s="22" t="n"/>
    </row>
    <row r="5674">
      <c r="F5674" s="22" t="n"/>
    </row>
    <row r="5675">
      <c r="F5675" s="22" t="n"/>
    </row>
    <row r="5676">
      <c r="F5676" s="22" t="n"/>
    </row>
    <row r="5677">
      <c r="F5677" s="22" t="n"/>
    </row>
    <row r="5678">
      <c r="F5678" s="22" t="n"/>
    </row>
    <row r="5679">
      <c r="F5679" s="22" t="n"/>
    </row>
    <row r="5680">
      <c r="F5680" s="22" t="n"/>
    </row>
    <row r="5681">
      <c r="F5681" s="22" t="n"/>
    </row>
    <row r="5682">
      <c r="F5682" s="22" t="n"/>
    </row>
    <row r="5683">
      <c r="F5683" s="22" t="n"/>
    </row>
    <row r="5684">
      <c r="F5684" s="22" t="n"/>
    </row>
    <row r="5685">
      <c r="F5685" s="22" t="n"/>
    </row>
    <row r="5686">
      <c r="F5686" s="22" t="n"/>
    </row>
    <row r="5687">
      <c r="F5687" s="22" t="n"/>
    </row>
    <row r="5688">
      <c r="F5688" s="22" t="n"/>
    </row>
    <row r="5689">
      <c r="F5689" s="22" t="n"/>
    </row>
    <row r="5690">
      <c r="F5690" s="22" t="n"/>
    </row>
    <row r="5691">
      <c r="F5691" s="22" t="n"/>
    </row>
    <row r="5692">
      <c r="F5692" s="22" t="n"/>
    </row>
    <row r="5693">
      <c r="F5693" s="22" t="n"/>
    </row>
    <row r="5694">
      <c r="F5694" s="22" t="n"/>
    </row>
    <row r="5695">
      <c r="F5695" s="22" t="n"/>
    </row>
    <row r="5696">
      <c r="F5696" s="22" t="n"/>
    </row>
    <row r="5697">
      <c r="F5697" s="22" t="n"/>
    </row>
    <row r="5698">
      <c r="F5698" s="22" t="n"/>
    </row>
    <row r="5699">
      <c r="F5699" s="22" t="n"/>
    </row>
    <row r="5700">
      <c r="F5700" s="22" t="n"/>
    </row>
    <row r="5701">
      <c r="F5701" s="22" t="n"/>
    </row>
    <row r="5702">
      <c r="F5702" s="22" t="n"/>
    </row>
    <row r="5703">
      <c r="F5703" s="22" t="n"/>
    </row>
    <row r="5704">
      <c r="F5704" s="22" t="n"/>
    </row>
    <row r="5705">
      <c r="F5705" s="22" t="n"/>
    </row>
    <row r="5706">
      <c r="F5706" s="22" t="n"/>
    </row>
    <row r="5707">
      <c r="F5707" s="22" t="n"/>
    </row>
    <row r="5708">
      <c r="F5708" s="22" t="n"/>
    </row>
    <row r="5709">
      <c r="F5709" s="22" t="n"/>
    </row>
    <row r="5710">
      <c r="F5710" s="22" t="n"/>
    </row>
    <row r="5711">
      <c r="F5711" s="22" t="n"/>
    </row>
    <row r="5712">
      <c r="F5712" s="22" t="n"/>
    </row>
    <row r="5713">
      <c r="F5713" s="22" t="n"/>
    </row>
    <row r="5714">
      <c r="F5714" s="22" t="n"/>
    </row>
    <row r="5715">
      <c r="F5715" s="22" t="n"/>
    </row>
    <row r="5716">
      <c r="F5716" s="22" t="n"/>
    </row>
    <row r="5717">
      <c r="F5717" s="22" t="n"/>
    </row>
    <row r="5718">
      <c r="F5718" s="22" t="n"/>
    </row>
    <row r="5719">
      <c r="F5719" s="22" t="n"/>
    </row>
    <row r="5720">
      <c r="F5720" s="22" t="n"/>
    </row>
    <row r="5721">
      <c r="F5721" s="22" t="n"/>
    </row>
    <row r="5722">
      <c r="F5722" s="22" t="n"/>
    </row>
    <row r="5723">
      <c r="F5723" s="22" t="n"/>
    </row>
    <row r="5724">
      <c r="F5724" s="22" t="n"/>
    </row>
    <row r="5725">
      <c r="F5725" s="22" t="n"/>
    </row>
    <row r="5726">
      <c r="F5726" s="22" t="n"/>
    </row>
    <row r="5727">
      <c r="F5727" s="22" t="n"/>
    </row>
    <row r="5728">
      <c r="F5728" s="22" t="n"/>
    </row>
    <row r="5729">
      <c r="F5729" s="22" t="n"/>
    </row>
    <row r="5730">
      <c r="F5730" s="22" t="n"/>
    </row>
    <row r="5731">
      <c r="F5731" s="22" t="n"/>
    </row>
    <row r="5732">
      <c r="F5732" s="22" t="n"/>
    </row>
    <row r="5733">
      <c r="F5733" s="22" t="n"/>
    </row>
    <row r="5734">
      <c r="F5734" s="22" t="n"/>
    </row>
    <row r="5735">
      <c r="F5735" s="22" t="n"/>
    </row>
    <row r="5736">
      <c r="F5736" s="22" t="n"/>
    </row>
    <row r="5737">
      <c r="F5737" s="22" t="n"/>
    </row>
    <row r="5738">
      <c r="F5738" s="22" t="n"/>
    </row>
    <row r="5739">
      <c r="F5739" s="22" t="n"/>
    </row>
    <row r="5740">
      <c r="F5740" s="22" t="n"/>
    </row>
    <row r="5741">
      <c r="F5741" s="22" t="n"/>
    </row>
    <row r="5742">
      <c r="F5742" s="22" t="n"/>
    </row>
    <row r="5743">
      <c r="F5743" s="22" t="n"/>
    </row>
    <row r="5744">
      <c r="F5744" s="22" t="n"/>
    </row>
    <row r="5745">
      <c r="F5745" s="22" t="n"/>
    </row>
    <row r="5746">
      <c r="F5746" s="22" t="n"/>
    </row>
    <row r="5747">
      <c r="F5747" s="22" t="n"/>
    </row>
    <row r="5748">
      <c r="F5748" s="22" t="n"/>
    </row>
    <row r="5749">
      <c r="F5749" s="22" t="n"/>
    </row>
    <row r="5750">
      <c r="F5750" s="22" t="n"/>
    </row>
    <row r="5751">
      <c r="F5751" s="22" t="n"/>
    </row>
    <row r="5752">
      <c r="F5752" s="22" t="n"/>
    </row>
    <row r="5753">
      <c r="F5753" s="22" t="n"/>
    </row>
    <row r="5754">
      <c r="F5754" s="22" t="n"/>
    </row>
    <row r="5755">
      <c r="F5755" s="22" t="n"/>
    </row>
    <row r="5756">
      <c r="F5756" s="22" t="n"/>
    </row>
    <row r="5757">
      <c r="F5757" s="22" t="n"/>
    </row>
    <row r="5758">
      <c r="F5758" s="22" t="n"/>
    </row>
    <row r="5759">
      <c r="F5759" s="22" t="n"/>
    </row>
    <row r="5760">
      <c r="F5760" s="22" t="n"/>
    </row>
    <row r="5761">
      <c r="F5761" s="22" t="n"/>
    </row>
    <row r="5762">
      <c r="F5762" s="22" t="n"/>
    </row>
    <row r="5763">
      <c r="F5763" s="22" t="n"/>
    </row>
    <row r="5764">
      <c r="F5764" s="22" t="n"/>
    </row>
    <row r="5765">
      <c r="F5765" s="22" t="n"/>
    </row>
    <row r="5766">
      <c r="F5766" s="22" t="n"/>
    </row>
    <row r="5767">
      <c r="F5767" s="22" t="n"/>
    </row>
    <row r="5768">
      <c r="F5768" s="22" t="n"/>
    </row>
    <row r="5769">
      <c r="F5769" s="22" t="n"/>
    </row>
    <row r="5770">
      <c r="F5770" s="22" t="n"/>
    </row>
    <row r="5771">
      <c r="F5771" s="22" t="n"/>
    </row>
    <row r="5772">
      <c r="F5772" s="22" t="n"/>
    </row>
    <row r="5773">
      <c r="F5773" s="22" t="n"/>
    </row>
    <row r="5774">
      <c r="F5774" s="22" t="n"/>
    </row>
    <row r="5775">
      <c r="F5775" s="22" t="n"/>
    </row>
    <row r="5776">
      <c r="F5776" s="22" t="n"/>
    </row>
    <row r="5777">
      <c r="F5777" s="22" t="n"/>
    </row>
    <row r="5778">
      <c r="F5778" s="22" t="n"/>
    </row>
    <row r="5779">
      <c r="F5779" s="22" t="n"/>
    </row>
    <row r="5780">
      <c r="F5780" s="22" t="n"/>
    </row>
    <row r="5781">
      <c r="F5781" s="22" t="n"/>
    </row>
    <row r="5782">
      <c r="F5782" s="22" t="n"/>
    </row>
    <row r="5783">
      <c r="F5783" s="22" t="n"/>
    </row>
    <row r="5784">
      <c r="F5784" s="22" t="n"/>
    </row>
    <row r="5785">
      <c r="F5785" s="22" t="n"/>
    </row>
    <row r="5786">
      <c r="F5786" s="22" t="n"/>
    </row>
    <row r="5787">
      <c r="F5787" s="22" t="n"/>
    </row>
    <row r="5788">
      <c r="F5788" s="22" t="n"/>
    </row>
    <row r="5789">
      <c r="F5789" s="22" t="n"/>
    </row>
    <row r="5790">
      <c r="F5790" s="22" t="n"/>
    </row>
    <row r="5791">
      <c r="F5791" s="22" t="n"/>
    </row>
    <row r="5792">
      <c r="F5792" s="22" t="n"/>
    </row>
    <row r="5793">
      <c r="F5793" s="22" t="n"/>
    </row>
    <row r="5794">
      <c r="F5794" s="22" t="n"/>
    </row>
    <row r="5795">
      <c r="F5795" s="22" t="n"/>
    </row>
    <row r="5796">
      <c r="F5796" s="22" t="n"/>
    </row>
    <row r="5797">
      <c r="F5797" s="22" t="n"/>
    </row>
    <row r="5798">
      <c r="F5798" s="22" t="n"/>
    </row>
    <row r="5799">
      <c r="F5799" s="22" t="n"/>
    </row>
    <row r="5800">
      <c r="F5800" s="22" t="n"/>
    </row>
    <row r="5801">
      <c r="F5801" s="22" t="n"/>
    </row>
    <row r="5802">
      <c r="F5802" s="22" t="n"/>
    </row>
    <row r="5803">
      <c r="F5803" s="22" t="n"/>
    </row>
    <row r="5804">
      <c r="F5804" s="22" t="n"/>
    </row>
    <row r="5805">
      <c r="F5805" s="22" t="n"/>
    </row>
    <row r="5806">
      <c r="F5806" s="22" t="n"/>
    </row>
    <row r="5807">
      <c r="F5807" s="22" t="n"/>
    </row>
    <row r="5808">
      <c r="F5808" s="22" t="n"/>
    </row>
    <row r="5809">
      <c r="F5809" s="22" t="n"/>
    </row>
    <row r="5810">
      <c r="F5810" s="22" t="n"/>
    </row>
    <row r="5811">
      <c r="F5811" s="22" t="n"/>
    </row>
    <row r="5812">
      <c r="F5812" s="22" t="n"/>
    </row>
    <row r="5813">
      <c r="F5813" s="22" t="n"/>
    </row>
    <row r="5814">
      <c r="F5814" s="22" t="n"/>
    </row>
    <row r="5815">
      <c r="F5815" s="22" t="n"/>
    </row>
    <row r="5816">
      <c r="F5816" s="22" t="n"/>
    </row>
    <row r="5817">
      <c r="F5817" s="22" t="n"/>
    </row>
    <row r="5818">
      <c r="F5818" s="22" t="n"/>
    </row>
    <row r="5819">
      <c r="F5819" s="22" t="n"/>
    </row>
    <row r="5820">
      <c r="F5820" s="22" t="n"/>
    </row>
    <row r="5821">
      <c r="F5821" s="22" t="n"/>
    </row>
    <row r="5822">
      <c r="F5822" s="22" t="n"/>
    </row>
    <row r="5823">
      <c r="F5823" s="22" t="n"/>
    </row>
    <row r="5824">
      <c r="F5824" s="22" t="n"/>
    </row>
    <row r="5825">
      <c r="F5825" s="22" t="n"/>
    </row>
    <row r="5826">
      <c r="F5826" s="22" t="n"/>
    </row>
    <row r="5827">
      <c r="F5827" s="22" t="n"/>
    </row>
    <row r="5828">
      <c r="F5828" s="22" t="n"/>
    </row>
    <row r="5829">
      <c r="F5829" s="22" t="n"/>
    </row>
    <row r="5830">
      <c r="F5830" s="22" t="n"/>
    </row>
    <row r="5831">
      <c r="F5831" s="22" t="n"/>
    </row>
    <row r="5832">
      <c r="F5832" s="22" t="n"/>
    </row>
    <row r="5833">
      <c r="F5833" s="22" t="n"/>
    </row>
    <row r="5834">
      <c r="F5834" s="22" t="n"/>
    </row>
    <row r="5835">
      <c r="F5835" s="22" t="n"/>
    </row>
    <row r="5836">
      <c r="F5836" s="22" t="n"/>
    </row>
    <row r="5837">
      <c r="F5837" s="22" t="n"/>
    </row>
    <row r="5838">
      <c r="F5838" s="22" t="n"/>
    </row>
    <row r="5839">
      <c r="F5839" s="22" t="n"/>
    </row>
    <row r="5840">
      <c r="F5840" s="22" t="n"/>
    </row>
    <row r="5841">
      <c r="F5841" s="22" t="n"/>
    </row>
    <row r="5842">
      <c r="F5842" s="22" t="n"/>
    </row>
    <row r="5843">
      <c r="F5843" s="22" t="n"/>
    </row>
    <row r="5844">
      <c r="F5844" s="22" t="n"/>
    </row>
    <row r="5845">
      <c r="F5845" s="22" t="n"/>
    </row>
    <row r="5846">
      <c r="F5846" s="22" t="n"/>
    </row>
    <row r="5847">
      <c r="F5847" s="22" t="n"/>
    </row>
    <row r="5848">
      <c r="F5848" s="22" t="n"/>
    </row>
    <row r="5849">
      <c r="F5849" s="22" t="n"/>
    </row>
    <row r="5850">
      <c r="F5850" s="22" t="n"/>
    </row>
    <row r="5851">
      <c r="F5851" s="22" t="n"/>
    </row>
    <row r="5852">
      <c r="F5852" s="22" t="n"/>
    </row>
    <row r="5853">
      <c r="F5853" s="22" t="n"/>
    </row>
    <row r="5854">
      <c r="F5854" s="22" t="n"/>
    </row>
    <row r="5855">
      <c r="F5855" s="22" t="n"/>
    </row>
    <row r="5856">
      <c r="F5856" s="22" t="n"/>
    </row>
    <row r="5857">
      <c r="F5857" s="22" t="n"/>
    </row>
    <row r="5858">
      <c r="F5858" s="22" t="n"/>
    </row>
    <row r="5859">
      <c r="F5859" s="22" t="n"/>
    </row>
    <row r="5860">
      <c r="F5860" s="22" t="n"/>
    </row>
    <row r="5861">
      <c r="F5861" s="22" t="n"/>
    </row>
    <row r="5862">
      <c r="F5862" s="22" t="n"/>
    </row>
    <row r="5863">
      <c r="F5863" s="22" t="n"/>
    </row>
    <row r="5864">
      <c r="F5864" s="22" t="n"/>
    </row>
    <row r="5865">
      <c r="F5865" s="22" t="n"/>
    </row>
    <row r="5866">
      <c r="F5866" s="22" t="n"/>
    </row>
    <row r="5867">
      <c r="F5867" s="22" t="n"/>
    </row>
    <row r="5868">
      <c r="F5868" s="22" t="n"/>
    </row>
    <row r="5869">
      <c r="F5869" s="22" t="n"/>
    </row>
    <row r="5870">
      <c r="F5870" s="22" t="n"/>
    </row>
    <row r="5871">
      <c r="F5871" s="22" t="n"/>
    </row>
    <row r="5872">
      <c r="F5872" s="22" t="n"/>
    </row>
    <row r="5873">
      <c r="F5873" s="22" t="n"/>
    </row>
    <row r="5874">
      <c r="F5874" s="22" t="n"/>
    </row>
    <row r="5875">
      <c r="F5875" s="22" t="n"/>
    </row>
    <row r="5876">
      <c r="F5876" s="22" t="n"/>
    </row>
    <row r="5877">
      <c r="F5877" s="22" t="n"/>
    </row>
    <row r="5878">
      <c r="F5878" s="22" t="n"/>
    </row>
    <row r="5879">
      <c r="F5879" s="22" t="n"/>
    </row>
    <row r="5880">
      <c r="F5880" s="22" t="n"/>
    </row>
    <row r="5881">
      <c r="F5881" s="22" t="n"/>
    </row>
    <row r="5882">
      <c r="F5882" s="22" t="n"/>
    </row>
    <row r="5883">
      <c r="F5883" s="22" t="n"/>
    </row>
    <row r="5884">
      <c r="F5884" s="22" t="n"/>
    </row>
    <row r="5885">
      <c r="F5885" s="22" t="n"/>
    </row>
    <row r="5886">
      <c r="F5886" s="22" t="n"/>
    </row>
    <row r="5887">
      <c r="F5887" s="22" t="n"/>
    </row>
    <row r="5888">
      <c r="F5888" s="22" t="n"/>
    </row>
    <row r="5889">
      <c r="F5889" s="22" t="n"/>
    </row>
    <row r="5890">
      <c r="F5890" s="22" t="n"/>
    </row>
    <row r="5891">
      <c r="F5891" s="22" t="n"/>
    </row>
    <row r="5892">
      <c r="F5892" s="22" t="n"/>
    </row>
    <row r="5893">
      <c r="F5893" s="22" t="n"/>
    </row>
    <row r="5894">
      <c r="F5894" s="22" t="n"/>
    </row>
    <row r="5895">
      <c r="F5895" s="22" t="n"/>
    </row>
    <row r="5896">
      <c r="F5896" s="22" t="n"/>
    </row>
    <row r="5897">
      <c r="F5897" s="22" t="n"/>
    </row>
    <row r="5898">
      <c r="F5898" s="22" t="n"/>
    </row>
    <row r="5899">
      <c r="F5899" s="22" t="n"/>
    </row>
    <row r="5900">
      <c r="F5900" s="22" t="n"/>
    </row>
    <row r="5901">
      <c r="F5901" s="22" t="n"/>
    </row>
    <row r="5902">
      <c r="F5902" s="22" t="n"/>
    </row>
    <row r="5903">
      <c r="F5903" s="22" t="n"/>
    </row>
    <row r="5904">
      <c r="F5904" s="22" t="n"/>
    </row>
    <row r="5905">
      <c r="F5905" s="22" t="n"/>
    </row>
    <row r="5906">
      <c r="F5906" s="22" t="n"/>
    </row>
    <row r="5907">
      <c r="F5907" s="22" t="n"/>
    </row>
    <row r="5908">
      <c r="F5908" s="22" t="n"/>
    </row>
    <row r="5909">
      <c r="F5909" s="22" t="n"/>
    </row>
    <row r="5910">
      <c r="F5910" s="22" t="n"/>
    </row>
    <row r="5911">
      <c r="F5911" s="22" t="n"/>
    </row>
    <row r="5912">
      <c r="F5912" s="22" t="n"/>
    </row>
    <row r="5913">
      <c r="F5913" s="22" t="n"/>
    </row>
    <row r="5914">
      <c r="F5914" s="22" t="n"/>
    </row>
    <row r="5915">
      <c r="F5915" s="22" t="n"/>
    </row>
    <row r="5916">
      <c r="F5916" s="22" t="n"/>
    </row>
    <row r="5917">
      <c r="F5917" s="22" t="n"/>
    </row>
    <row r="5918">
      <c r="F5918" s="22" t="n"/>
    </row>
    <row r="5919">
      <c r="F5919" s="22" t="n"/>
    </row>
    <row r="5920">
      <c r="F5920" s="22" t="n"/>
    </row>
    <row r="5921">
      <c r="F5921" s="22" t="n"/>
    </row>
    <row r="5922">
      <c r="F5922" s="22" t="n"/>
    </row>
    <row r="5923">
      <c r="F5923" s="22" t="n"/>
    </row>
    <row r="5924">
      <c r="F5924" s="22" t="n"/>
    </row>
    <row r="5925">
      <c r="F5925" s="22" t="n"/>
    </row>
    <row r="5926">
      <c r="F5926" s="22" t="n"/>
    </row>
    <row r="5927">
      <c r="F5927" s="22" t="n"/>
    </row>
    <row r="5928">
      <c r="F5928" s="22" t="n"/>
    </row>
    <row r="5929">
      <c r="F5929" s="22" t="n"/>
    </row>
    <row r="5930">
      <c r="F5930" s="22" t="n"/>
    </row>
    <row r="5931">
      <c r="F5931" s="22" t="n"/>
    </row>
    <row r="5932">
      <c r="F5932" s="22" t="n"/>
    </row>
    <row r="5933">
      <c r="F5933" s="22" t="n"/>
    </row>
    <row r="5934">
      <c r="F5934" s="22" t="n"/>
    </row>
    <row r="5935">
      <c r="F5935" s="22" t="n"/>
    </row>
    <row r="5936">
      <c r="F5936" s="22" t="n"/>
    </row>
    <row r="5937">
      <c r="F5937" s="22" t="n"/>
    </row>
    <row r="5938">
      <c r="F5938" s="22" t="n"/>
    </row>
    <row r="5939">
      <c r="F5939" s="22" t="n"/>
    </row>
    <row r="5940">
      <c r="F5940" s="22" t="n"/>
    </row>
    <row r="5941">
      <c r="F5941" s="22" t="n"/>
    </row>
    <row r="5942">
      <c r="F5942" s="22" t="n"/>
    </row>
    <row r="5943">
      <c r="F5943" s="22" t="n"/>
    </row>
    <row r="5944">
      <c r="F5944" s="22" t="n"/>
    </row>
    <row r="5945">
      <c r="F5945" s="22" t="n"/>
    </row>
    <row r="5946">
      <c r="F5946" s="22" t="n"/>
    </row>
    <row r="5947">
      <c r="F5947" s="22" t="n"/>
    </row>
    <row r="5948">
      <c r="F5948" s="22" t="n"/>
    </row>
    <row r="5949">
      <c r="F5949" s="22" t="n"/>
    </row>
    <row r="5950">
      <c r="F5950" s="22" t="n"/>
    </row>
    <row r="5951">
      <c r="F5951" s="22" t="n"/>
    </row>
    <row r="5952">
      <c r="F5952" s="22" t="n"/>
    </row>
    <row r="5953">
      <c r="F5953" s="22" t="n"/>
    </row>
    <row r="5954">
      <c r="F5954" s="22" t="n"/>
    </row>
    <row r="5955">
      <c r="F5955" s="22" t="n"/>
    </row>
    <row r="5956">
      <c r="F5956" s="22" t="n"/>
    </row>
    <row r="5957">
      <c r="F5957" s="22" t="n"/>
    </row>
    <row r="5958">
      <c r="F5958" s="22" t="n"/>
    </row>
    <row r="5959">
      <c r="F5959" s="22" t="n"/>
    </row>
    <row r="5960">
      <c r="F5960" s="22" t="n"/>
    </row>
    <row r="5961">
      <c r="F5961" s="22" t="n"/>
    </row>
    <row r="5962">
      <c r="F5962" s="22" t="n"/>
    </row>
    <row r="5963">
      <c r="F5963" s="22" t="n"/>
    </row>
    <row r="5964">
      <c r="F5964" s="22" t="n"/>
    </row>
    <row r="5965">
      <c r="F5965" s="22" t="n"/>
    </row>
    <row r="5966">
      <c r="F5966" s="22" t="n"/>
    </row>
    <row r="5967">
      <c r="F5967" s="22" t="n"/>
    </row>
    <row r="5968">
      <c r="F5968" s="22" t="n"/>
    </row>
    <row r="5969">
      <c r="F5969" s="22" t="n"/>
    </row>
    <row r="5970">
      <c r="F5970" s="22" t="n"/>
    </row>
    <row r="5971">
      <c r="F5971" s="22" t="n"/>
    </row>
    <row r="5972">
      <c r="F5972" s="22" t="n"/>
    </row>
    <row r="5973">
      <c r="F5973" s="22" t="n"/>
    </row>
    <row r="5974">
      <c r="F5974" s="22" t="n"/>
    </row>
    <row r="5975">
      <c r="F5975" s="22" t="n"/>
    </row>
    <row r="5976">
      <c r="F5976" s="22" t="n"/>
    </row>
    <row r="5977">
      <c r="F5977" s="22" t="n"/>
    </row>
    <row r="5978">
      <c r="F5978" s="22" t="n"/>
    </row>
    <row r="5979">
      <c r="F5979" s="22" t="n"/>
    </row>
    <row r="5980">
      <c r="F5980" s="22" t="n"/>
    </row>
    <row r="5981">
      <c r="F5981" s="22" t="n"/>
    </row>
    <row r="5982">
      <c r="F5982" s="22" t="n"/>
    </row>
    <row r="5983">
      <c r="F5983" s="22" t="n"/>
    </row>
    <row r="5984">
      <c r="F5984" s="22" t="n"/>
    </row>
    <row r="5985">
      <c r="F5985" s="22" t="n"/>
    </row>
    <row r="5986">
      <c r="F5986" s="22" t="n"/>
    </row>
    <row r="5987">
      <c r="F5987" s="22" t="n"/>
    </row>
    <row r="5988">
      <c r="F5988" s="22" t="n"/>
    </row>
    <row r="5989">
      <c r="F5989" s="22" t="n"/>
    </row>
    <row r="5990">
      <c r="F5990" s="22" t="n"/>
    </row>
    <row r="5991">
      <c r="F5991" s="22" t="n"/>
    </row>
    <row r="5992">
      <c r="F5992" s="22" t="n"/>
    </row>
    <row r="5993">
      <c r="F5993" s="22" t="n"/>
    </row>
    <row r="5994">
      <c r="F5994" s="22" t="n"/>
    </row>
    <row r="5995">
      <c r="F5995" s="22" t="n"/>
    </row>
    <row r="5996">
      <c r="F5996" s="22" t="n"/>
    </row>
    <row r="5997">
      <c r="F5997" s="22" t="n"/>
    </row>
    <row r="5998">
      <c r="F5998" s="22" t="n"/>
    </row>
    <row r="5999">
      <c r="F5999" s="22" t="n"/>
    </row>
    <row r="6000">
      <c r="F6000" s="22" t="n"/>
    </row>
    <row r="6001">
      <c r="F6001" s="22" t="n"/>
    </row>
    <row r="6002">
      <c r="F6002" s="22" t="n"/>
    </row>
    <row r="6003">
      <c r="F6003" s="22" t="n"/>
    </row>
    <row r="6004">
      <c r="F6004" s="22" t="n"/>
    </row>
    <row r="6005">
      <c r="F6005" s="22" t="n"/>
    </row>
    <row r="6006">
      <c r="F6006" s="22" t="n"/>
    </row>
    <row r="6007">
      <c r="F6007" s="22" t="n"/>
    </row>
    <row r="6008">
      <c r="F6008" s="22" t="n"/>
    </row>
    <row r="6009">
      <c r="F6009" s="22" t="n"/>
    </row>
    <row r="6010">
      <c r="F6010" s="22" t="n"/>
    </row>
    <row r="6011">
      <c r="F6011" s="22" t="n"/>
    </row>
    <row r="6012">
      <c r="F6012" s="22" t="n"/>
    </row>
    <row r="6013">
      <c r="F6013" s="22" t="n"/>
    </row>
    <row r="6014">
      <c r="F6014" s="22" t="n"/>
    </row>
    <row r="6015">
      <c r="F6015" s="22" t="n"/>
    </row>
    <row r="6016">
      <c r="F6016" s="22" t="n"/>
    </row>
    <row r="6017">
      <c r="F6017" s="22" t="n"/>
    </row>
    <row r="6018">
      <c r="F6018" s="22" t="n"/>
    </row>
    <row r="6019">
      <c r="F6019" s="22" t="n"/>
    </row>
    <row r="6020">
      <c r="F6020" s="22" t="n"/>
    </row>
    <row r="6021">
      <c r="F6021" s="22" t="n"/>
    </row>
    <row r="6022">
      <c r="F6022" s="22" t="n"/>
    </row>
    <row r="6023">
      <c r="F6023" s="22" t="n"/>
    </row>
    <row r="6024">
      <c r="F6024" s="22" t="n"/>
    </row>
    <row r="6025">
      <c r="F6025" s="22" t="n"/>
    </row>
    <row r="6026">
      <c r="F6026" s="22" t="n"/>
    </row>
    <row r="6027">
      <c r="F6027" s="22" t="n"/>
    </row>
    <row r="6028">
      <c r="F6028" s="22" t="n"/>
    </row>
    <row r="6029">
      <c r="F6029" s="22" t="n"/>
    </row>
    <row r="6030">
      <c r="F6030" s="22" t="n"/>
    </row>
    <row r="6031">
      <c r="F6031" s="22" t="n"/>
    </row>
    <row r="6032">
      <c r="F6032" s="22" t="n"/>
    </row>
    <row r="6033">
      <c r="F6033" s="22" t="n"/>
    </row>
    <row r="6034">
      <c r="F6034" s="22" t="n"/>
    </row>
    <row r="6035">
      <c r="F6035" s="22" t="n"/>
    </row>
    <row r="6036">
      <c r="F6036" s="22" t="n"/>
    </row>
    <row r="6037">
      <c r="F6037" s="22" t="n"/>
    </row>
    <row r="6038">
      <c r="F6038" s="22" t="n"/>
    </row>
    <row r="6039">
      <c r="F6039" s="22" t="n"/>
    </row>
    <row r="6040">
      <c r="F6040" s="22" t="n"/>
    </row>
    <row r="6041">
      <c r="F6041" s="22" t="n"/>
    </row>
    <row r="6042">
      <c r="F6042" s="22" t="n"/>
    </row>
    <row r="6043">
      <c r="F6043" s="22" t="n"/>
    </row>
    <row r="6044">
      <c r="F6044" s="22" t="n"/>
    </row>
    <row r="6045">
      <c r="F6045" s="22" t="n"/>
    </row>
    <row r="6046">
      <c r="F6046" s="22" t="n"/>
    </row>
    <row r="6047">
      <c r="F6047" s="22" t="n"/>
    </row>
    <row r="6048">
      <c r="F6048" s="22" t="n"/>
    </row>
    <row r="6049">
      <c r="F6049" s="22" t="n"/>
    </row>
    <row r="6050">
      <c r="F6050" s="22" t="n"/>
    </row>
    <row r="6051">
      <c r="F6051" s="22" t="n"/>
    </row>
    <row r="6052">
      <c r="F6052" s="22" t="n"/>
    </row>
    <row r="6053">
      <c r="F6053" s="22" t="n"/>
    </row>
    <row r="6054">
      <c r="F6054" s="22" t="n"/>
    </row>
    <row r="6055">
      <c r="F6055" s="22" t="n"/>
    </row>
    <row r="6056">
      <c r="F6056" s="22" t="n"/>
    </row>
    <row r="6057">
      <c r="F6057" s="22" t="n"/>
    </row>
    <row r="6058">
      <c r="F6058" s="22" t="n"/>
    </row>
    <row r="6059">
      <c r="F6059" s="22" t="n"/>
    </row>
    <row r="6060">
      <c r="F6060" s="22" t="n"/>
    </row>
    <row r="6061">
      <c r="F6061" s="22" t="n"/>
    </row>
    <row r="6062">
      <c r="F6062" s="22" t="n"/>
    </row>
    <row r="6063">
      <c r="F6063" s="22" t="n"/>
    </row>
    <row r="6064">
      <c r="F6064" s="22" t="n"/>
    </row>
    <row r="6065">
      <c r="F6065" s="22" t="n"/>
    </row>
    <row r="6066">
      <c r="F6066" s="22" t="n"/>
    </row>
    <row r="6067">
      <c r="F6067" s="22" t="n"/>
    </row>
    <row r="6068">
      <c r="F6068" s="22" t="n"/>
    </row>
    <row r="6069">
      <c r="F6069" s="22" t="n"/>
    </row>
    <row r="6070">
      <c r="F6070" s="22" t="n"/>
    </row>
    <row r="6071">
      <c r="F6071" s="22" t="n"/>
    </row>
    <row r="6072">
      <c r="F6072" s="22" t="n"/>
    </row>
    <row r="6073">
      <c r="F6073" s="22" t="n"/>
    </row>
    <row r="6074">
      <c r="F6074" s="22" t="n"/>
    </row>
    <row r="6075">
      <c r="F6075" s="22" t="n"/>
    </row>
    <row r="6076">
      <c r="F6076" s="22" t="n"/>
    </row>
    <row r="6077">
      <c r="F6077" s="22" t="n"/>
    </row>
    <row r="6078">
      <c r="F6078" s="22" t="n"/>
    </row>
    <row r="6079">
      <c r="F6079" s="22" t="n"/>
    </row>
    <row r="6080">
      <c r="F6080" s="22" t="n"/>
    </row>
    <row r="6081">
      <c r="F6081" s="22" t="n"/>
    </row>
    <row r="6082">
      <c r="F6082" s="22" t="n"/>
    </row>
    <row r="6083">
      <c r="F6083" s="22" t="n"/>
    </row>
    <row r="6084">
      <c r="F6084" s="22" t="n"/>
    </row>
    <row r="6085">
      <c r="F6085" s="22" t="n"/>
    </row>
    <row r="6086">
      <c r="F6086" s="22" t="n"/>
    </row>
    <row r="6087">
      <c r="F6087" s="22" t="n"/>
    </row>
    <row r="6088">
      <c r="F6088" s="22" t="n"/>
    </row>
    <row r="6089">
      <c r="F6089" s="22" t="n"/>
    </row>
    <row r="6090">
      <c r="F6090" s="22" t="n"/>
    </row>
    <row r="6091">
      <c r="F6091" s="22" t="n"/>
    </row>
    <row r="6092">
      <c r="F6092" s="22" t="n"/>
    </row>
    <row r="6093">
      <c r="F6093" s="22" t="n"/>
    </row>
    <row r="6094">
      <c r="F6094" s="22" t="n"/>
    </row>
    <row r="6095">
      <c r="F6095" s="22" t="n"/>
    </row>
    <row r="6096">
      <c r="F6096" s="22" t="n"/>
    </row>
    <row r="6097">
      <c r="F6097" s="22" t="n"/>
    </row>
    <row r="6098">
      <c r="F6098" s="22" t="n"/>
    </row>
    <row r="6099">
      <c r="F6099" s="22" t="n"/>
    </row>
    <row r="6100">
      <c r="F6100" s="22" t="n"/>
    </row>
    <row r="6101">
      <c r="F6101" s="22" t="n"/>
    </row>
    <row r="6102">
      <c r="F6102" s="22" t="n"/>
    </row>
    <row r="6103">
      <c r="F6103" s="22" t="n"/>
    </row>
    <row r="6104">
      <c r="F6104" s="22" t="n"/>
    </row>
    <row r="6105">
      <c r="F6105" s="22" t="n"/>
    </row>
    <row r="6106">
      <c r="F6106" s="22" t="n"/>
    </row>
    <row r="6107">
      <c r="F6107" s="22" t="n"/>
    </row>
    <row r="6108">
      <c r="F6108" s="22" t="n"/>
    </row>
    <row r="6109">
      <c r="F6109" s="22" t="n"/>
    </row>
    <row r="6110">
      <c r="F6110" s="22" t="n"/>
    </row>
    <row r="6111">
      <c r="F6111" s="22" t="n"/>
    </row>
    <row r="6112">
      <c r="F6112" s="22" t="n"/>
    </row>
    <row r="6113">
      <c r="F6113" s="22" t="n"/>
    </row>
    <row r="6114">
      <c r="F6114" s="22" t="n"/>
    </row>
    <row r="6115">
      <c r="F6115" s="22" t="n"/>
    </row>
    <row r="6116">
      <c r="F6116" s="22" t="n"/>
    </row>
    <row r="6117">
      <c r="F6117" s="22" t="n"/>
    </row>
    <row r="6118">
      <c r="F6118" s="22" t="n"/>
    </row>
    <row r="6119">
      <c r="F6119" s="22" t="n"/>
    </row>
    <row r="6120">
      <c r="F6120" s="22" t="n"/>
    </row>
    <row r="6121">
      <c r="F6121" s="22" t="n"/>
    </row>
    <row r="6122">
      <c r="F6122" s="22" t="n"/>
    </row>
    <row r="6123">
      <c r="F6123" s="22" t="n"/>
    </row>
    <row r="6124">
      <c r="F6124" s="22" t="n"/>
    </row>
    <row r="6125">
      <c r="F6125" s="22" t="n"/>
    </row>
    <row r="6126">
      <c r="F6126" s="22" t="n"/>
    </row>
    <row r="6127">
      <c r="F6127" s="22" t="n"/>
    </row>
    <row r="6128">
      <c r="F6128" s="22" t="n"/>
    </row>
    <row r="6129">
      <c r="F6129" s="22" t="n"/>
    </row>
    <row r="6130">
      <c r="F6130" s="22" t="n"/>
    </row>
    <row r="6131">
      <c r="F6131" s="22" t="n"/>
    </row>
    <row r="6132">
      <c r="F6132" s="22" t="n"/>
    </row>
    <row r="6133">
      <c r="F6133" s="22" t="n"/>
    </row>
    <row r="6134">
      <c r="F6134" s="22" t="n"/>
    </row>
    <row r="6135">
      <c r="F6135" s="22" t="n"/>
    </row>
    <row r="6136">
      <c r="F6136" s="22" t="n"/>
    </row>
    <row r="6137">
      <c r="F6137" s="22" t="n"/>
    </row>
    <row r="6138">
      <c r="F6138" s="22" t="n"/>
    </row>
    <row r="6139">
      <c r="F6139" s="22" t="n"/>
    </row>
    <row r="6140">
      <c r="F6140" s="22" t="n"/>
    </row>
    <row r="6141">
      <c r="F6141" s="22" t="n"/>
    </row>
    <row r="6142">
      <c r="F6142" s="22" t="n"/>
    </row>
    <row r="6143">
      <c r="F6143" s="22" t="n"/>
    </row>
    <row r="6144">
      <c r="F6144" s="22" t="n"/>
    </row>
    <row r="6145">
      <c r="F6145" s="22" t="n"/>
    </row>
    <row r="6146">
      <c r="F6146" s="22" t="n"/>
    </row>
    <row r="6147">
      <c r="F6147" s="22" t="n"/>
    </row>
    <row r="6148">
      <c r="F6148" s="22" t="n"/>
    </row>
    <row r="6149">
      <c r="F6149" s="22" t="n"/>
    </row>
    <row r="6150">
      <c r="F6150" s="22" t="n"/>
    </row>
    <row r="6151">
      <c r="F6151" s="22" t="n"/>
    </row>
    <row r="6152">
      <c r="F6152" s="22" t="n"/>
    </row>
    <row r="6153">
      <c r="F6153" s="22" t="n"/>
    </row>
    <row r="6154">
      <c r="F6154" s="22" t="n"/>
    </row>
    <row r="6155">
      <c r="F6155" s="22" t="n"/>
    </row>
    <row r="6156">
      <c r="F6156" s="22" t="n"/>
    </row>
    <row r="6157">
      <c r="F6157" s="22" t="n"/>
    </row>
    <row r="6158">
      <c r="F6158" s="22" t="n"/>
    </row>
    <row r="6159">
      <c r="F6159" s="22" t="n"/>
    </row>
    <row r="6160">
      <c r="F6160" s="22" t="n"/>
    </row>
    <row r="6161">
      <c r="F6161" s="22" t="n"/>
    </row>
    <row r="6162">
      <c r="F6162" s="22" t="n"/>
    </row>
    <row r="6163">
      <c r="F6163" s="22" t="n"/>
    </row>
    <row r="6164">
      <c r="F6164" s="22" t="n"/>
    </row>
    <row r="6165">
      <c r="F6165" s="22" t="n"/>
    </row>
    <row r="6166">
      <c r="F6166" s="22" t="n"/>
    </row>
    <row r="6167">
      <c r="F6167" s="22" t="n"/>
    </row>
    <row r="6168">
      <c r="F6168" s="22" t="n"/>
    </row>
    <row r="6169">
      <c r="F6169" s="22" t="n"/>
    </row>
    <row r="6170">
      <c r="F6170" s="22" t="n"/>
    </row>
    <row r="6171">
      <c r="F6171" s="22" t="n"/>
    </row>
    <row r="6172">
      <c r="F6172" s="22" t="n"/>
    </row>
    <row r="6173">
      <c r="F6173" s="22" t="n"/>
    </row>
    <row r="6174">
      <c r="F6174" s="22" t="n"/>
    </row>
    <row r="6175">
      <c r="F6175" s="22" t="n"/>
    </row>
    <row r="6176">
      <c r="F6176" s="22" t="n"/>
    </row>
    <row r="6177">
      <c r="F6177" s="22" t="n"/>
    </row>
    <row r="6178">
      <c r="F6178" s="22" t="n"/>
    </row>
    <row r="6179">
      <c r="F6179" s="22" t="n"/>
    </row>
    <row r="6180">
      <c r="F6180" s="22" t="n"/>
    </row>
    <row r="6181">
      <c r="F6181" s="22" t="n"/>
    </row>
    <row r="6182">
      <c r="F6182" s="22" t="n"/>
    </row>
    <row r="6183">
      <c r="F6183" s="22" t="n"/>
    </row>
    <row r="6184">
      <c r="F6184" s="22" t="n"/>
    </row>
    <row r="6185">
      <c r="F6185" s="22" t="n"/>
    </row>
    <row r="6186">
      <c r="F6186" s="22" t="n"/>
    </row>
    <row r="6187">
      <c r="F6187" s="22" t="n"/>
    </row>
    <row r="6188">
      <c r="F6188" s="22" t="n"/>
    </row>
    <row r="6189">
      <c r="F6189" s="22" t="n"/>
    </row>
    <row r="6190">
      <c r="F6190" s="22" t="n"/>
    </row>
    <row r="6191">
      <c r="F6191" s="22" t="n"/>
    </row>
    <row r="6192">
      <c r="F6192" s="22" t="n"/>
    </row>
    <row r="6193">
      <c r="F6193" s="22" t="n"/>
    </row>
    <row r="6194">
      <c r="F6194" s="22" t="n"/>
    </row>
    <row r="6195">
      <c r="F6195" s="22" t="n"/>
    </row>
    <row r="6196">
      <c r="F6196" s="22" t="n"/>
    </row>
    <row r="6197">
      <c r="F6197" s="22" t="n"/>
    </row>
    <row r="6198">
      <c r="F6198" s="22" t="n"/>
    </row>
    <row r="6199">
      <c r="F6199" s="22" t="n"/>
    </row>
    <row r="6200">
      <c r="F6200" s="22" t="n"/>
    </row>
    <row r="6201">
      <c r="F6201" s="22" t="n"/>
    </row>
    <row r="6202">
      <c r="F6202" s="22" t="n"/>
    </row>
    <row r="6203">
      <c r="F6203" s="22" t="n"/>
    </row>
    <row r="6204">
      <c r="F6204" s="22" t="n"/>
    </row>
    <row r="6205">
      <c r="F6205" s="22" t="n"/>
    </row>
    <row r="6206">
      <c r="F6206" s="22" t="n"/>
    </row>
    <row r="6207">
      <c r="F6207" s="22" t="n"/>
    </row>
    <row r="6208">
      <c r="F6208" s="22" t="n"/>
    </row>
    <row r="6209">
      <c r="F6209" s="22" t="n"/>
    </row>
    <row r="6210">
      <c r="F6210" s="22" t="n"/>
    </row>
    <row r="6211">
      <c r="F6211" s="22" t="n"/>
    </row>
    <row r="6212">
      <c r="F6212" s="22" t="n"/>
    </row>
    <row r="6213">
      <c r="F6213" s="22" t="n"/>
    </row>
    <row r="6214">
      <c r="F6214" s="22" t="n"/>
    </row>
    <row r="6215">
      <c r="F6215" s="22" t="n"/>
    </row>
    <row r="6216">
      <c r="F6216" s="22" t="n"/>
    </row>
    <row r="6217">
      <c r="F6217" s="22" t="n"/>
    </row>
    <row r="6218">
      <c r="F6218" s="22" t="n"/>
    </row>
    <row r="6219">
      <c r="F6219" s="22" t="n"/>
    </row>
    <row r="6220">
      <c r="F6220" s="22" t="n"/>
    </row>
    <row r="6221">
      <c r="F6221" s="22" t="n"/>
    </row>
    <row r="6222">
      <c r="F6222" s="22" t="n"/>
    </row>
    <row r="6223">
      <c r="F6223" s="22" t="n"/>
    </row>
    <row r="6224">
      <c r="F6224" s="22" t="n"/>
    </row>
    <row r="6225">
      <c r="F6225" s="22" t="n"/>
    </row>
    <row r="6226">
      <c r="F6226" s="22" t="n"/>
    </row>
    <row r="6227">
      <c r="F6227" s="22" t="n"/>
    </row>
    <row r="6228">
      <c r="F6228" s="22" t="n"/>
    </row>
    <row r="6229">
      <c r="F6229" s="22" t="n"/>
    </row>
    <row r="6230">
      <c r="F6230" s="22" t="n"/>
    </row>
    <row r="6231">
      <c r="F6231" s="22" t="n"/>
    </row>
    <row r="6232">
      <c r="F6232" s="22" t="n"/>
    </row>
    <row r="6233">
      <c r="F6233" s="22" t="n"/>
    </row>
    <row r="6234">
      <c r="F6234" s="22" t="n"/>
    </row>
    <row r="6235">
      <c r="F6235" s="22" t="n"/>
    </row>
    <row r="6236">
      <c r="F6236" s="22" t="n"/>
    </row>
    <row r="6237">
      <c r="F6237" s="22" t="n"/>
    </row>
    <row r="6238">
      <c r="F6238" s="22" t="n"/>
    </row>
    <row r="6239">
      <c r="F6239" s="22" t="n"/>
    </row>
    <row r="6240">
      <c r="F6240" s="22" t="n"/>
    </row>
    <row r="6241">
      <c r="F6241" s="22" t="n"/>
    </row>
    <row r="6242">
      <c r="F6242" s="22" t="n"/>
    </row>
    <row r="6243">
      <c r="F6243" s="22" t="n"/>
    </row>
    <row r="6244">
      <c r="F6244" s="22" t="n"/>
    </row>
    <row r="6245">
      <c r="F6245" s="22" t="n"/>
    </row>
    <row r="6246">
      <c r="F6246" s="22" t="n"/>
    </row>
    <row r="6247">
      <c r="F6247" s="22" t="n"/>
    </row>
    <row r="6248">
      <c r="F6248" s="22" t="n"/>
    </row>
    <row r="6249">
      <c r="F6249" s="22" t="n"/>
    </row>
    <row r="6250">
      <c r="F6250" s="22" t="n"/>
    </row>
    <row r="6251">
      <c r="F6251" s="22" t="n"/>
    </row>
    <row r="6252">
      <c r="F6252" s="22" t="n"/>
    </row>
    <row r="6253">
      <c r="F6253" s="22" t="n"/>
    </row>
    <row r="6254">
      <c r="F6254" s="22" t="n"/>
    </row>
    <row r="6255">
      <c r="F6255" s="22" t="n"/>
    </row>
    <row r="6256">
      <c r="F6256" s="22" t="n"/>
    </row>
    <row r="6257">
      <c r="F6257" s="22" t="n"/>
    </row>
    <row r="6258">
      <c r="F6258" s="22" t="n"/>
    </row>
    <row r="6259">
      <c r="F6259" s="22" t="n"/>
    </row>
    <row r="6260">
      <c r="F6260" s="22" t="n"/>
    </row>
    <row r="6261">
      <c r="F6261" s="22" t="n"/>
    </row>
    <row r="6262">
      <c r="F6262" s="22" t="n"/>
    </row>
    <row r="6263">
      <c r="F6263" s="22" t="n"/>
    </row>
    <row r="6264">
      <c r="F6264" s="22" t="n"/>
    </row>
    <row r="6265">
      <c r="F6265" s="22" t="n"/>
    </row>
    <row r="6266">
      <c r="F6266" s="22" t="n"/>
    </row>
    <row r="6267">
      <c r="F6267" s="22" t="n"/>
    </row>
    <row r="6268">
      <c r="F6268" s="22" t="n"/>
    </row>
    <row r="6269">
      <c r="F6269" s="22" t="n"/>
    </row>
    <row r="6270">
      <c r="F6270" s="22" t="n"/>
    </row>
    <row r="6271">
      <c r="F6271" s="22" t="n"/>
    </row>
    <row r="6272">
      <c r="F6272" s="22" t="n"/>
    </row>
    <row r="6273">
      <c r="F6273" s="22" t="n"/>
    </row>
    <row r="6274">
      <c r="F6274" s="22" t="n"/>
    </row>
    <row r="6275">
      <c r="F6275" s="22" t="n"/>
    </row>
    <row r="6276">
      <c r="F6276" s="22" t="n"/>
    </row>
    <row r="6277">
      <c r="F6277" s="22" t="n"/>
    </row>
    <row r="6278">
      <c r="F6278" s="22" t="n"/>
    </row>
    <row r="6279">
      <c r="F6279" s="22" t="n"/>
    </row>
    <row r="6280">
      <c r="F6280" s="22" t="n"/>
    </row>
    <row r="6281">
      <c r="F6281" s="22" t="n"/>
    </row>
    <row r="6282">
      <c r="F6282" s="22" t="n"/>
    </row>
    <row r="6283">
      <c r="F6283" s="22" t="n"/>
    </row>
    <row r="6284">
      <c r="F6284" s="22" t="n"/>
    </row>
    <row r="6285">
      <c r="F6285" s="22" t="n"/>
    </row>
    <row r="6286">
      <c r="F6286" s="22" t="n"/>
    </row>
    <row r="6287">
      <c r="F6287" s="22" t="n"/>
    </row>
    <row r="6288">
      <c r="F6288" s="22" t="n"/>
    </row>
    <row r="6289">
      <c r="F6289" s="22" t="n"/>
    </row>
    <row r="6290">
      <c r="F6290" s="22" t="n"/>
    </row>
    <row r="6291">
      <c r="F6291" s="22" t="n"/>
    </row>
    <row r="6292">
      <c r="F6292" s="22" t="n"/>
    </row>
    <row r="6293">
      <c r="F6293" s="22" t="n"/>
    </row>
    <row r="6294">
      <c r="F6294" s="22" t="n"/>
    </row>
    <row r="6295">
      <c r="F6295" s="22" t="n"/>
    </row>
    <row r="6296">
      <c r="F6296" s="22" t="n"/>
    </row>
    <row r="6297">
      <c r="F6297" s="22" t="n"/>
    </row>
    <row r="6298">
      <c r="F6298" s="22" t="n"/>
    </row>
    <row r="6299">
      <c r="F6299" s="22" t="n"/>
    </row>
    <row r="6300">
      <c r="F6300" s="22" t="n"/>
    </row>
    <row r="6301">
      <c r="F6301" s="22" t="n"/>
    </row>
    <row r="6302">
      <c r="F6302" s="22" t="n"/>
    </row>
    <row r="6303">
      <c r="F6303" s="22" t="n"/>
    </row>
    <row r="6304">
      <c r="F6304" s="22" t="n"/>
    </row>
    <row r="6305">
      <c r="F6305" s="22" t="n"/>
    </row>
    <row r="6306">
      <c r="F6306" s="22" t="n"/>
    </row>
    <row r="6307">
      <c r="F6307" s="22" t="n"/>
    </row>
    <row r="6308">
      <c r="F6308" s="22" t="n"/>
    </row>
    <row r="6309">
      <c r="F6309" s="22" t="n"/>
    </row>
    <row r="6310">
      <c r="F6310" s="22" t="n"/>
    </row>
    <row r="6311">
      <c r="F6311" s="22" t="n"/>
    </row>
    <row r="6312">
      <c r="F6312" s="22" t="n"/>
    </row>
    <row r="6313">
      <c r="F6313" s="22" t="n"/>
    </row>
    <row r="6314">
      <c r="F6314" s="22" t="n"/>
    </row>
    <row r="6315">
      <c r="F6315" s="22" t="n"/>
    </row>
    <row r="6316">
      <c r="F6316" s="22" t="n"/>
    </row>
    <row r="6317">
      <c r="F6317" s="22" t="n"/>
    </row>
    <row r="6318">
      <c r="F6318" s="22" t="n"/>
    </row>
    <row r="6319">
      <c r="F6319" s="22" t="n"/>
    </row>
    <row r="6320">
      <c r="F6320" s="22" t="n"/>
    </row>
    <row r="6321">
      <c r="F6321" s="22" t="n"/>
    </row>
    <row r="6322">
      <c r="F6322" s="22" t="n"/>
    </row>
    <row r="6323">
      <c r="F6323" s="22" t="n"/>
    </row>
    <row r="6324">
      <c r="F6324" s="22" t="n"/>
    </row>
    <row r="6325">
      <c r="F6325" s="22" t="n"/>
    </row>
    <row r="6326">
      <c r="F6326" s="22" t="n"/>
    </row>
    <row r="6327">
      <c r="F6327" s="22" t="n"/>
    </row>
    <row r="6328">
      <c r="F6328" s="22" t="n"/>
    </row>
    <row r="6329">
      <c r="F6329" s="22" t="n"/>
    </row>
    <row r="6330">
      <c r="F6330" s="22" t="n"/>
    </row>
    <row r="6331">
      <c r="F6331" s="22" t="n"/>
    </row>
    <row r="6332">
      <c r="F6332" s="22" t="n"/>
    </row>
    <row r="6333">
      <c r="F6333" s="22" t="n"/>
    </row>
    <row r="6334">
      <c r="F6334" s="22" t="n"/>
    </row>
    <row r="6335">
      <c r="F6335" s="22" t="n"/>
    </row>
    <row r="6336">
      <c r="F6336" s="22" t="n"/>
    </row>
    <row r="6337">
      <c r="F6337" s="22" t="n"/>
    </row>
    <row r="6338">
      <c r="F6338" s="22" t="n"/>
    </row>
    <row r="6339">
      <c r="F6339" s="22" t="n"/>
    </row>
    <row r="6340">
      <c r="F6340" s="22" t="n"/>
    </row>
    <row r="6341">
      <c r="F6341" s="22" t="n"/>
    </row>
    <row r="6342">
      <c r="F6342" s="22" t="n"/>
    </row>
    <row r="6343">
      <c r="F6343" s="22" t="n"/>
    </row>
    <row r="6344">
      <c r="F6344" s="22" t="n"/>
    </row>
    <row r="6345">
      <c r="F6345" s="22" t="n"/>
    </row>
    <row r="6346">
      <c r="F6346" s="22" t="n"/>
    </row>
    <row r="6347">
      <c r="F6347" s="22" t="n"/>
    </row>
    <row r="6348">
      <c r="F6348" s="22" t="n"/>
    </row>
    <row r="6349">
      <c r="F6349" s="22" t="n"/>
    </row>
    <row r="6350">
      <c r="F6350" s="22" t="n"/>
    </row>
    <row r="6351">
      <c r="F6351" s="22" t="n"/>
    </row>
    <row r="6352">
      <c r="F6352" s="22" t="n"/>
    </row>
    <row r="6353">
      <c r="F6353" s="22" t="n"/>
    </row>
    <row r="6354">
      <c r="F6354" s="22" t="n"/>
    </row>
    <row r="6355">
      <c r="F6355" s="22" t="n"/>
    </row>
    <row r="6356">
      <c r="F6356" s="22" t="n"/>
    </row>
    <row r="6357">
      <c r="F6357" s="22" t="n"/>
    </row>
    <row r="6358">
      <c r="F6358" s="22" t="n"/>
    </row>
    <row r="6359">
      <c r="F6359" s="22" t="n"/>
    </row>
    <row r="6360">
      <c r="F6360" s="22" t="n"/>
    </row>
    <row r="6361">
      <c r="F6361" s="22" t="n"/>
    </row>
    <row r="6362">
      <c r="F6362" s="22" t="n"/>
    </row>
    <row r="6363">
      <c r="F6363" s="22" t="n"/>
    </row>
    <row r="6364">
      <c r="F6364" s="22" t="n"/>
    </row>
    <row r="6365">
      <c r="F6365" s="22" t="n"/>
    </row>
    <row r="6366">
      <c r="F6366" s="22" t="n"/>
    </row>
    <row r="6367">
      <c r="F6367" s="22" t="n"/>
    </row>
    <row r="6368">
      <c r="F6368" s="22" t="n"/>
    </row>
    <row r="6369">
      <c r="F6369" s="22" t="n"/>
    </row>
    <row r="6370">
      <c r="F6370" s="22" t="n"/>
    </row>
    <row r="6371">
      <c r="F6371" s="22" t="n"/>
    </row>
    <row r="6372">
      <c r="F6372" s="22" t="n"/>
    </row>
    <row r="6373">
      <c r="F6373" s="22" t="n"/>
    </row>
    <row r="6374">
      <c r="F6374" s="22" t="n"/>
    </row>
    <row r="6375">
      <c r="F6375" s="22" t="n"/>
    </row>
    <row r="6376">
      <c r="F6376" s="22" t="n"/>
    </row>
    <row r="6377">
      <c r="F6377" s="22" t="n"/>
    </row>
    <row r="6378">
      <c r="F6378" s="22" t="n"/>
    </row>
    <row r="6379">
      <c r="F6379" s="22" t="n"/>
    </row>
    <row r="6380">
      <c r="F6380" s="22" t="n"/>
    </row>
    <row r="6381">
      <c r="F6381" s="22" t="n"/>
    </row>
    <row r="6382">
      <c r="F6382" s="22" t="n"/>
    </row>
    <row r="6383">
      <c r="F6383" s="22" t="n"/>
    </row>
    <row r="6384">
      <c r="F6384" s="22" t="n"/>
    </row>
    <row r="6385">
      <c r="F6385" s="22" t="n"/>
    </row>
    <row r="6386">
      <c r="F6386" s="22" t="n"/>
    </row>
    <row r="6387">
      <c r="F6387" s="22" t="n"/>
    </row>
    <row r="6388">
      <c r="F6388" s="22" t="n"/>
    </row>
    <row r="6389">
      <c r="F6389" s="22" t="n"/>
    </row>
    <row r="6390">
      <c r="F6390" s="22" t="n"/>
    </row>
    <row r="6391">
      <c r="F6391" s="22" t="n"/>
    </row>
    <row r="6392">
      <c r="F6392" s="22" t="n"/>
    </row>
    <row r="6393">
      <c r="F6393" s="22" t="n"/>
    </row>
    <row r="6394">
      <c r="F6394" s="22" t="n"/>
    </row>
    <row r="6395">
      <c r="F6395" s="22" t="n"/>
    </row>
    <row r="6396">
      <c r="F6396" s="22" t="n"/>
    </row>
    <row r="6397">
      <c r="F6397" s="22" t="n"/>
    </row>
    <row r="6398">
      <c r="F6398" s="22" t="n"/>
    </row>
    <row r="6399">
      <c r="F6399" s="22" t="n"/>
    </row>
    <row r="6400">
      <c r="F6400" s="22" t="n"/>
    </row>
    <row r="6401">
      <c r="F6401" s="22" t="n"/>
    </row>
    <row r="6402">
      <c r="F6402" s="22" t="n"/>
    </row>
    <row r="6403">
      <c r="F6403" s="22" t="n"/>
    </row>
    <row r="6404">
      <c r="F6404" s="22" t="n"/>
    </row>
    <row r="6405">
      <c r="F6405" s="22" t="n"/>
    </row>
    <row r="6406">
      <c r="F6406" s="22" t="n"/>
    </row>
    <row r="6407">
      <c r="F6407" s="22" t="n"/>
    </row>
    <row r="6408">
      <c r="F6408" s="22" t="n"/>
    </row>
    <row r="6409">
      <c r="F6409" s="22" t="n"/>
    </row>
    <row r="6410">
      <c r="F6410" s="22" t="n"/>
    </row>
    <row r="6411">
      <c r="F6411" s="22" t="n"/>
    </row>
    <row r="6412">
      <c r="F6412" s="22" t="n"/>
    </row>
    <row r="6413">
      <c r="F6413" s="22" t="n"/>
    </row>
    <row r="6414">
      <c r="F6414" s="22" t="n"/>
    </row>
    <row r="6415">
      <c r="F6415" s="22" t="n"/>
    </row>
    <row r="6416">
      <c r="F6416" s="22" t="n"/>
    </row>
    <row r="6417">
      <c r="F6417" s="22" t="n"/>
    </row>
    <row r="6418">
      <c r="F6418" s="22" t="n"/>
    </row>
    <row r="6419">
      <c r="F6419" s="22" t="n"/>
    </row>
    <row r="6420">
      <c r="F6420" s="22" t="n"/>
    </row>
    <row r="6421">
      <c r="F6421" s="22" t="n"/>
    </row>
    <row r="6422">
      <c r="F6422" s="22" t="n"/>
    </row>
    <row r="6423">
      <c r="F6423" s="22" t="n"/>
    </row>
    <row r="6424">
      <c r="F6424" s="22" t="n"/>
    </row>
    <row r="6425">
      <c r="F6425" s="22" t="n"/>
    </row>
    <row r="6426">
      <c r="F6426" s="22" t="n"/>
    </row>
    <row r="6427">
      <c r="F6427" s="22" t="n"/>
    </row>
    <row r="6428">
      <c r="F6428" s="22" t="n"/>
    </row>
    <row r="6429">
      <c r="F6429" s="22" t="n"/>
    </row>
    <row r="6430">
      <c r="F6430" s="22" t="n"/>
    </row>
    <row r="6431">
      <c r="F6431" s="22" t="n"/>
    </row>
    <row r="6432">
      <c r="F6432" s="22" t="n"/>
    </row>
    <row r="6433">
      <c r="F6433" s="22" t="n"/>
    </row>
    <row r="6434">
      <c r="F6434" s="22" t="n"/>
    </row>
    <row r="6435">
      <c r="F6435" s="22" t="n"/>
    </row>
    <row r="6436">
      <c r="F6436" s="22" t="n"/>
    </row>
    <row r="6437">
      <c r="F6437" s="22" t="n"/>
    </row>
    <row r="6438">
      <c r="F6438" s="22" t="n"/>
    </row>
    <row r="6439">
      <c r="F6439" s="22" t="n"/>
    </row>
    <row r="6440">
      <c r="F6440" s="22" t="n"/>
    </row>
    <row r="6441">
      <c r="F6441" s="22" t="n"/>
    </row>
    <row r="6442">
      <c r="F6442" s="22" t="n"/>
    </row>
    <row r="6443">
      <c r="F6443" s="22" t="n"/>
    </row>
    <row r="6444">
      <c r="F6444" s="22" t="n"/>
    </row>
    <row r="6445">
      <c r="F6445" s="22" t="n"/>
    </row>
    <row r="6446">
      <c r="F6446" s="22" t="n"/>
    </row>
    <row r="6447">
      <c r="F6447" s="22" t="n"/>
    </row>
    <row r="6448">
      <c r="F6448" s="22" t="n"/>
    </row>
    <row r="6449">
      <c r="F6449" s="22" t="n"/>
    </row>
    <row r="6450">
      <c r="F6450" s="22" t="n"/>
    </row>
    <row r="6451">
      <c r="F6451" s="22" t="n"/>
    </row>
    <row r="6452">
      <c r="F6452" s="22" t="n"/>
    </row>
    <row r="6453">
      <c r="F6453" s="22" t="n"/>
    </row>
    <row r="6454">
      <c r="F6454" s="22" t="n"/>
    </row>
    <row r="6455">
      <c r="F6455" s="22" t="n"/>
    </row>
    <row r="6456">
      <c r="F6456" s="22" t="n"/>
    </row>
    <row r="6457">
      <c r="F6457" s="22" t="n"/>
    </row>
    <row r="6458">
      <c r="F6458" s="22" t="n"/>
    </row>
    <row r="6459">
      <c r="F6459" s="22" t="n"/>
    </row>
    <row r="6460">
      <c r="F6460" s="22" t="n"/>
    </row>
    <row r="6461">
      <c r="F6461" s="22" t="n"/>
    </row>
    <row r="6462">
      <c r="F6462" s="22" t="n"/>
    </row>
    <row r="6463">
      <c r="F6463" s="22" t="n"/>
    </row>
    <row r="6464">
      <c r="F6464" s="22" t="n"/>
    </row>
    <row r="6465">
      <c r="F6465" s="22" t="n"/>
    </row>
    <row r="6466">
      <c r="F6466" s="22" t="n"/>
    </row>
    <row r="6467">
      <c r="F6467" s="22" t="n"/>
    </row>
    <row r="6468">
      <c r="F6468" s="22" t="n"/>
    </row>
    <row r="6469">
      <c r="F6469" s="22" t="n"/>
    </row>
    <row r="6470">
      <c r="F6470" s="22" t="n"/>
    </row>
    <row r="6471">
      <c r="F6471" s="22" t="n"/>
    </row>
    <row r="6472">
      <c r="F6472" s="22" t="n"/>
    </row>
    <row r="6473">
      <c r="F6473" s="22" t="n"/>
    </row>
    <row r="6474">
      <c r="F6474" s="22" t="n"/>
    </row>
    <row r="6475">
      <c r="F6475" s="22" t="n"/>
    </row>
    <row r="6476">
      <c r="F6476" s="22" t="n"/>
    </row>
    <row r="6477">
      <c r="F6477" s="22" t="n"/>
    </row>
    <row r="6478">
      <c r="F6478" s="22" t="n"/>
    </row>
    <row r="6479">
      <c r="F6479" s="22" t="n"/>
    </row>
    <row r="6480">
      <c r="F6480" s="22" t="n"/>
    </row>
    <row r="6481">
      <c r="F6481" s="22" t="n"/>
    </row>
    <row r="6482">
      <c r="F6482" s="22" t="n"/>
    </row>
    <row r="6483">
      <c r="F6483" s="22" t="n"/>
    </row>
    <row r="6484">
      <c r="F6484" s="22" t="n"/>
    </row>
    <row r="6485">
      <c r="F6485" s="22" t="n"/>
    </row>
    <row r="6486">
      <c r="F6486" s="22" t="n"/>
    </row>
    <row r="6487">
      <c r="F6487" s="22" t="n"/>
    </row>
    <row r="6488">
      <c r="F6488" s="22" t="n"/>
    </row>
    <row r="6489">
      <c r="F6489" s="22" t="n"/>
    </row>
    <row r="6490">
      <c r="F6490" s="22" t="n"/>
    </row>
    <row r="6491">
      <c r="F6491" s="22" t="n"/>
    </row>
    <row r="6492">
      <c r="F6492" s="22" t="n"/>
    </row>
    <row r="6493">
      <c r="F6493" s="22" t="n"/>
    </row>
    <row r="6494">
      <c r="F6494" s="22" t="n"/>
    </row>
    <row r="6495">
      <c r="F6495" s="22" t="n"/>
    </row>
    <row r="6496">
      <c r="F6496" s="22" t="n"/>
    </row>
    <row r="6497">
      <c r="F6497" s="22" t="n"/>
    </row>
    <row r="6498">
      <c r="F6498" s="22" t="n"/>
    </row>
    <row r="6499">
      <c r="F6499" s="22" t="n"/>
    </row>
    <row r="6500">
      <c r="F6500" s="22" t="n"/>
    </row>
    <row r="6501">
      <c r="F6501" s="22" t="n"/>
    </row>
    <row r="6502">
      <c r="F6502" s="22" t="n"/>
    </row>
    <row r="6503">
      <c r="F6503" s="22" t="n"/>
    </row>
    <row r="6504">
      <c r="F6504" s="22" t="n"/>
    </row>
    <row r="6505">
      <c r="F6505" s="22" t="n"/>
    </row>
    <row r="6506">
      <c r="F6506" s="22" t="n"/>
    </row>
    <row r="6507">
      <c r="F6507" s="22" t="n"/>
    </row>
    <row r="6508">
      <c r="F6508" s="22" t="n"/>
    </row>
    <row r="6509">
      <c r="F6509" s="22" t="n"/>
    </row>
    <row r="6510">
      <c r="F6510" s="22" t="n"/>
    </row>
    <row r="6511">
      <c r="F6511" s="22" t="n"/>
    </row>
    <row r="6512">
      <c r="F6512" s="22" t="n"/>
    </row>
    <row r="6513">
      <c r="F6513" s="22" t="n"/>
    </row>
    <row r="6514">
      <c r="F6514" s="22" t="n"/>
    </row>
    <row r="6515">
      <c r="F6515" s="22" t="n"/>
    </row>
    <row r="6516">
      <c r="F6516" s="22" t="n"/>
    </row>
    <row r="6517">
      <c r="F6517" s="22" t="n"/>
    </row>
    <row r="6518">
      <c r="F6518" s="22" t="n"/>
    </row>
    <row r="6519">
      <c r="F6519" s="22" t="n"/>
    </row>
    <row r="6520">
      <c r="F6520" s="22" t="n"/>
    </row>
    <row r="6521">
      <c r="F6521" s="22" t="n"/>
    </row>
    <row r="6522">
      <c r="F6522" s="22" t="n"/>
    </row>
    <row r="6523">
      <c r="F6523" s="22" t="n"/>
    </row>
    <row r="6524">
      <c r="F6524" s="22" t="n"/>
    </row>
    <row r="6525">
      <c r="F6525" s="22" t="n"/>
    </row>
    <row r="6526">
      <c r="F6526" s="22" t="n"/>
    </row>
    <row r="6527">
      <c r="F6527" s="22" t="n"/>
    </row>
    <row r="6528">
      <c r="F6528" s="22" t="n"/>
    </row>
    <row r="6529">
      <c r="F6529" s="22" t="n"/>
    </row>
    <row r="6530">
      <c r="F6530" s="22" t="n"/>
    </row>
    <row r="6531">
      <c r="F6531" s="22" t="n"/>
    </row>
    <row r="6532">
      <c r="F6532" s="22" t="n"/>
    </row>
    <row r="6533">
      <c r="F6533" s="22" t="n"/>
    </row>
    <row r="6534">
      <c r="F6534" s="22" t="n"/>
    </row>
    <row r="6535">
      <c r="F6535" s="22" t="n"/>
    </row>
    <row r="6536">
      <c r="F6536" s="22" t="n"/>
    </row>
    <row r="6537">
      <c r="F6537" s="22" t="n"/>
    </row>
    <row r="6538">
      <c r="F6538" s="22" t="n"/>
    </row>
    <row r="6539">
      <c r="F6539" s="22" t="n"/>
    </row>
    <row r="6540">
      <c r="F6540" s="22" t="n"/>
    </row>
    <row r="6541">
      <c r="F6541" s="22" t="n"/>
    </row>
    <row r="6542">
      <c r="F6542" s="22" t="n"/>
    </row>
    <row r="6543">
      <c r="F6543" s="22" t="n"/>
    </row>
    <row r="6544">
      <c r="F6544" s="22" t="n"/>
    </row>
    <row r="6545">
      <c r="F6545" s="22" t="n"/>
    </row>
    <row r="6546">
      <c r="F6546" s="22" t="n"/>
    </row>
    <row r="6547">
      <c r="F6547" s="22" t="n"/>
    </row>
    <row r="6548">
      <c r="F6548" s="22" t="n"/>
    </row>
    <row r="6549">
      <c r="F6549" s="22" t="n"/>
    </row>
    <row r="6550">
      <c r="F6550" s="22" t="n"/>
    </row>
    <row r="6551">
      <c r="F6551" s="22" t="n"/>
    </row>
    <row r="6552">
      <c r="F6552" s="22" t="n"/>
    </row>
    <row r="6553">
      <c r="F6553" s="22" t="n"/>
    </row>
    <row r="6554">
      <c r="F6554" s="22" t="n"/>
    </row>
    <row r="6555">
      <c r="F6555" s="22" t="n"/>
    </row>
    <row r="6556">
      <c r="F6556" s="22" t="n"/>
    </row>
    <row r="6557">
      <c r="F6557" s="22" t="n"/>
    </row>
    <row r="6558">
      <c r="F6558" s="22" t="n"/>
    </row>
    <row r="6559">
      <c r="F6559" s="22" t="n"/>
    </row>
    <row r="6560">
      <c r="F6560" s="22" t="n"/>
    </row>
    <row r="6561">
      <c r="F6561" s="22" t="n"/>
    </row>
    <row r="6562">
      <c r="F6562" s="22" t="n"/>
    </row>
    <row r="6563">
      <c r="F6563" s="22" t="n"/>
    </row>
    <row r="6564">
      <c r="F6564" s="22" t="n"/>
    </row>
    <row r="6565">
      <c r="F6565" s="22" t="n"/>
    </row>
    <row r="6566">
      <c r="F6566" s="22" t="n"/>
    </row>
    <row r="6567">
      <c r="F6567" s="22" t="n"/>
    </row>
    <row r="6568">
      <c r="F6568" s="22" t="n"/>
    </row>
    <row r="6569">
      <c r="F6569" s="22" t="n"/>
    </row>
    <row r="6570">
      <c r="F6570" s="22" t="n"/>
    </row>
    <row r="6571">
      <c r="F6571" s="22" t="n"/>
    </row>
    <row r="6572">
      <c r="F6572" s="22" t="n"/>
    </row>
    <row r="6573">
      <c r="F6573" s="22" t="n"/>
    </row>
    <row r="6574">
      <c r="F6574" s="22" t="n"/>
    </row>
    <row r="6575">
      <c r="F6575" s="22" t="n"/>
    </row>
    <row r="6576">
      <c r="F6576" s="22" t="n"/>
    </row>
    <row r="6577">
      <c r="F6577" s="22" t="n"/>
    </row>
    <row r="6578">
      <c r="F6578" s="22" t="n"/>
    </row>
    <row r="6579">
      <c r="F6579" s="22" t="n"/>
    </row>
    <row r="6580">
      <c r="F6580" s="22" t="n"/>
    </row>
    <row r="6581">
      <c r="F6581" s="22" t="n"/>
    </row>
    <row r="6582">
      <c r="F6582" s="22" t="n"/>
    </row>
    <row r="6583">
      <c r="F6583" s="22" t="n"/>
    </row>
    <row r="6584">
      <c r="F6584" s="22" t="n"/>
    </row>
    <row r="6585">
      <c r="F6585" s="22" t="n"/>
    </row>
    <row r="6586">
      <c r="F6586" s="22" t="n"/>
    </row>
    <row r="6587">
      <c r="F6587" s="22" t="n"/>
    </row>
    <row r="6588">
      <c r="F6588" s="22" t="n"/>
    </row>
    <row r="6589">
      <c r="F6589" s="22" t="n"/>
    </row>
    <row r="6590">
      <c r="F6590" s="22" t="n"/>
    </row>
    <row r="6591">
      <c r="F6591" s="22" t="n"/>
    </row>
    <row r="6592">
      <c r="F6592" s="22" t="n"/>
    </row>
    <row r="6593">
      <c r="F6593" s="22" t="n"/>
    </row>
    <row r="6594">
      <c r="F6594" s="22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2026-03-06T03:19:13Z</dcterms:modified>
</cp:coreProperties>
</file>